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調査票\"/>
    </mc:Choice>
  </mc:AlternateContent>
  <xr:revisionPtr revIDLastSave="0" documentId="13_ncr:1_{12AC32A4-579F-4DF1-900A-CC7B30AB3F76}" xr6:coauthVersionLast="47" xr6:coauthVersionMax="47" xr10:uidLastSave="{00000000-0000-0000-0000-000000000000}"/>
  <workbookProtection workbookAlgorithmName="SHA-512" workbookHashValue="qEYp3E3JBhb0CEr2eM9p94cShOjd0bwPpjv8NOdX5pwM0HT+4MSIVy+9ZQFuEb80ArBA+DC/HQZVHpsAav2GXQ==" workbookSaltValue="YKlq3FvMpplUWQeGr4WuPg==" workbookSpinCount="100000" lockStructure="1"/>
  <bookViews>
    <workbookView xWindow="-120" yWindow="-120" windowWidth="29040" windowHeight="15720" tabRatio="708" firstSheet="2" activeTab="2" xr2:uid="{00000000-000D-0000-FFFF-FFFF00000000}"/>
  </bookViews>
  <sheets>
    <sheet name="コード表" sheetId="16" state="hidden" r:id="rId1"/>
    <sheet name="支援" sheetId="53" state="hidden" r:id="rId2"/>
    <sheet name="１．学校基本情報" sheetId="4" r:id="rId3"/>
    <sheet name="２．障害学生支援の体制 " sheetId="42" r:id="rId4"/>
    <sheet name="３．障害学生支援の取組 " sheetId="43" r:id="rId5"/>
    <sheet name="４．授業支援と授業以外の支援" sheetId="44" r:id="rId6"/>
    <sheet name="５．入学者選抜に関する配慮" sheetId="45" r:id="rId7"/>
    <sheet name="６．受験者数・入学者数 " sheetId="46" r:id="rId8"/>
    <sheet name="７．前年度卒業生の進路 " sheetId="47" r:id="rId9"/>
    <sheet name="８．障害学生数～合理的配慮提供学生数" sheetId="39" r:id="rId10"/>
    <sheet name="診断名検索" sheetId="55" r:id="rId11"/>
    <sheet name="９．精神障害（その他の精神障害）の内訳" sheetId="40" r:id="rId12"/>
    <sheet name="10．その他の障害の内訳" sheetId="41" r:id="rId13"/>
    <sheet name="11．意見、要望" sheetId="14" r:id="rId14"/>
  </sheets>
  <definedNames>
    <definedName name="_xlnm._FilterDatabase" localSheetId="2" hidden="1">'１．学校基本情報'!$AC$1:$AC$1210</definedName>
    <definedName name="_xlnm._FilterDatabase" localSheetId="12" hidden="1">'10．その他の障害の内訳'!#REF!</definedName>
    <definedName name="_xlnm._FilterDatabase" localSheetId="3" hidden="1">'２．障害学生支援の体制 '!#REF!</definedName>
    <definedName name="_xlnm._FilterDatabase" localSheetId="4" hidden="1">'３．障害学生支援の取組 '!#REF!</definedName>
    <definedName name="_xlnm._FilterDatabase" localSheetId="5" hidden="1">'４．授業支援と授業以外の支援'!#REF!</definedName>
    <definedName name="_xlnm._FilterDatabase" localSheetId="6" hidden="1">'５．入学者選抜に関する配慮'!#REF!</definedName>
    <definedName name="_xlnm._FilterDatabase" localSheetId="7" hidden="1">'６．受験者数・入学者数 '!#REF!</definedName>
    <definedName name="_xlnm._FilterDatabase" localSheetId="8" hidden="1">'７．前年度卒業生の進路 '!$A$41:$A$69</definedName>
    <definedName name="_xlnm._FilterDatabase" localSheetId="9" hidden="1">'８．障害学生数～合理的配慮提供学生数'!#REF!</definedName>
    <definedName name="_xlnm._FilterDatabase" localSheetId="11" hidden="1">'９．精神障害（その他の精神障害）の内訳'!#REF!</definedName>
    <definedName name="_xlnm._FilterDatabase" localSheetId="0" hidden="1">コード表!$A$1:$C$830</definedName>
    <definedName name="_xlnm._FilterDatabase" localSheetId="10" hidden="1">診断名検索!$A$9:$K$2134</definedName>
    <definedName name="_xlnm.Extract" localSheetId="7">'６．受験者数・入学者数 '!$D$75:$D$125</definedName>
    <definedName name="_xlnm.Print_Area" localSheetId="2">'１．学校基本情報'!$A$1:$L$46</definedName>
    <definedName name="_xlnm.Print_Area" localSheetId="12">'10．その他の障害の内訳'!$A$1:$H$107</definedName>
    <definedName name="_xlnm.Print_Area" localSheetId="13">'11．意見、要望'!$A$1:$O$38</definedName>
    <definedName name="_xlnm.Print_Area" localSheetId="3">'２．障害学生支援の体制 '!$A$2:$P$145</definedName>
    <definedName name="_xlnm.Print_Area" localSheetId="4">'３．障害学生支援の取組 '!$A$1:$J$65</definedName>
    <definedName name="_xlnm.Print_Area" localSheetId="5">'４．授業支援と授業以外の支援'!$A$1:$AF$217</definedName>
    <definedName name="_xlnm.Print_Area" localSheetId="6">'５．入学者選抜に関する配慮'!$A$1:$AB$109</definedName>
    <definedName name="_xlnm.Print_Area" localSheetId="7">'６．受験者数・入学者数 '!$A$1:$AC$126</definedName>
    <definedName name="_xlnm.Print_Area" localSheetId="8">'７．前年度卒業生の進路 '!$A$1:$V$69</definedName>
    <definedName name="_xlnm.Print_Area" localSheetId="9">'８．障害学生数～合理的配慮提供学生数'!$A$1:$AG$221</definedName>
    <definedName name="_xlnm.Print_Area" localSheetId="11">'９．精神障害（その他の精神障害）の内訳'!$A$1:$H$107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7" l="1"/>
  <c r="G108" i="41"/>
  <c r="L105" i="41"/>
  <c r="K105" i="41"/>
  <c r="J105" i="41"/>
  <c r="I105" i="41"/>
  <c r="L104" i="41"/>
  <c r="K104" i="41"/>
  <c r="J104" i="41"/>
  <c r="I104" i="41"/>
  <c r="L103" i="41"/>
  <c r="K103" i="41"/>
  <c r="J103" i="41"/>
  <c r="I103" i="41"/>
  <c r="L102" i="41"/>
  <c r="K102" i="41"/>
  <c r="J102" i="41"/>
  <c r="I102" i="41"/>
  <c r="L101" i="41"/>
  <c r="K101" i="41"/>
  <c r="J101" i="41"/>
  <c r="I101" i="41"/>
  <c r="L100" i="41"/>
  <c r="K100" i="41"/>
  <c r="J100" i="41"/>
  <c r="I100" i="41"/>
  <c r="L99" i="41"/>
  <c r="K99" i="41"/>
  <c r="J99" i="41"/>
  <c r="I99" i="41"/>
  <c r="L98" i="41"/>
  <c r="K98" i="41"/>
  <c r="J98" i="41"/>
  <c r="I98" i="41"/>
  <c r="L97" i="41"/>
  <c r="K97" i="41"/>
  <c r="J97" i="41"/>
  <c r="I97" i="41"/>
  <c r="L96" i="41"/>
  <c r="K96" i="41"/>
  <c r="J96" i="41"/>
  <c r="I96" i="41"/>
  <c r="L95" i="41"/>
  <c r="K95" i="41"/>
  <c r="J95" i="41"/>
  <c r="I95" i="41"/>
  <c r="L94" i="41"/>
  <c r="K94" i="41"/>
  <c r="J94" i="41"/>
  <c r="I94" i="41"/>
  <c r="L93" i="41"/>
  <c r="K93" i="41"/>
  <c r="J93" i="41"/>
  <c r="I93" i="41"/>
  <c r="L92" i="41"/>
  <c r="K92" i="41"/>
  <c r="J92" i="41"/>
  <c r="I92" i="41"/>
  <c r="L91" i="41"/>
  <c r="K91" i="41"/>
  <c r="J91" i="41"/>
  <c r="I91" i="41"/>
  <c r="L90" i="41"/>
  <c r="K90" i="41"/>
  <c r="J90" i="41"/>
  <c r="I90" i="41"/>
  <c r="L89" i="41"/>
  <c r="K89" i="41"/>
  <c r="J89" i="41"/>
  <c r="I89" i="41"/>
  <c r="L88" i="41"/>
  <c r="K88" i="41"/>
  <c r="J88" i="41"/>
  <c r="I88" i="41"/>
  <c r="L87" i="41"/>
  <c r="K87" i="41"/>
  <c r="J87" i="41"/>
  <c r="I87" i="41"/>
  <c r="L86" i="41"/>
  <c r="K86" i="41"/>
  <c r="J86" i="41"/>
  <c r="I86" i="41"/>
  <c r="L85" i="41"/>
  <c r="K85" i="41"/>
  <c r="J85" i="41"/>
  <c r="I85" i="41"/>
  <c r="L84" i="41"/>
  <c r="K84" i="41"/>
  <c r="J84" i="41"/>
  <c r="I84" i="41"/>
  <c r="L83" i="41"/>
  <c r="K83" i="41"/>
  <c r="J83" i="41"/>
  <c r="I83" i="41"/>
  <c r="L82" i="41"/>
  <c r="K82" i="41"/>
  <c r="J82" i="41"/>
  <c r="I82" i="41"/>
  <c r="L81" i="41"/>
  <c r="K81" i="41"/>
  <c r="J81" i="41"/>
  <c r="I81" i="41"/>
  <c r="L80" i="41"/>
  <c r="K80" i="41"/>
  <c r="J80" i="41"/>
  <c r="I80" i="41"/>
  <c r="L79" i="41"/>
  <c r="K79" i="41"/>
  <c r="J79" i="41"/>
  <c r="I79" i="41"/>
  <c r="L78" i="41"/>
  <c r="K78" i="41"/>
  <c r="J78" i="41"/>
  <c r="I78" i="41"/>
  <c r="L77" i="41"/>
  <c r="K77" i="41"/>
  <c r="J77" i="41"/>
  <c r="I77" i="41"/>
  <c r="L76" i="41"/>
  <c r="K76" i="41"/>
  <c r="J76" i="41"/>
  <c r="I76" i="41"/>
  <c r="L75" i="41"/>
  <c r="K75" i="41"/>
  <c r="J75" i="41"/>
  <c r="I75" i="41"/>
  <c r="L74" i="41"/>
  <c r="K74" i="41"/>
  <c r="J74" i="41"/>
  <c r="I74" i="41"/>
  <c r="L73" i="41"/>
  <c r="K73" i="41"/>
  <c r="J73" i="41"/>
  <c r="I73" i="41"/>
  <c r="L72" i="41"/>
  <c r="K72" i="41"/>
  <c r="J72" i="41"/>
  <c r="I72" i="41"/>
  <c r="L71" i="41"/>
  <c r="K71" i="41"/>
  <c r="J71" i="41"/>
  <c r="I71" i="41"/>
  <c r="L70" i="41"/>
  <c r="K70" i="41"/>
  <c r="J70" i="41"/>
  <c r="I70" i="41"/>
  <c r="L69" i="41"/>
  <c r="K69" i="41"/>
  <c r="J69" i="41"/>
  <c r="I69" i="41"/>
  <c r="L68" i="41"/>
  <c r="K68" i="41"/>
  <c r="J68" i="41"/>
  <c r="I68" i="41"/>
  <c r="L67" i="41"/>
  <c r="K67" i="41"/>
  <c r="J67" i="41"/>
  <c r="I67" i="41"/>
  <c r="L66" i="41"/>
  <c r="K66" i="41"/>
  <c r="J66" i="41"/>
  <c r="I66" i="41"/>
  <c r="L65" i="41"/>
  <c r="K65" i="41"/>
  <c r="J65" i="41"/>
  <c r="I65" i="41"/>
  <c r="L64" i="41"/>
  <c r="K64" i="41"/>
  <c r="J64" i="41"/>
  <c r="I64" i="41"/>
  <c r="L63" i="41"/>
  <c r="K63" i="41"/>
  <c r="J63" i="41"/>
  <c r="I63" i="41"/>
  <c r="L62" i="41"/>
  <c r="K62" i="41"/>
  <c r="J62" i="41"/>
  <c r="I62" i="41"/>
  <c r="L61" i="41"/>
  <c r="K61" i="41"/>
  <c r="J61" i="41"/>
  <c r="I61" i="41"/>
  <c r="L60" i="41"/>
  <c r="K60" i="41"/>
  <c r="J60" i="41"/>
  <c r="I60" i="41"/>
  <c r="L59" i="41"/>
  <c r="K59" i="41"/>
  <c r="J59" i="41"/>
  <c r="I59" i="41"/>
  <c r="L58" i="41"/>
  <c r="K58" i="41"/>
  <c r="J58" i="41"/>
  <c r="I58" i="41"/>
  <c r="L57" i="41"/>
  <c r="K57" i="41"/>
  <c r="J57" i="41"/>
  <c r="I57" i="41"/>
  <c r="L56" i="41"/>
  <c r="K56" i="41"/>
  <c r="J56" i="41"/>
  <c r="I56" i="41"/>
  <c r="L55" i="41"/>
  <c r="K55" i="41"/>
  <c r="J55" i="41"/>
  <c r="I55" i="41"/>
  <c r="L54" i="41"/>
  <c r="K54" i="41"/>
  <c r="J54" i="41"/>
  <c r="I54" i="41"/>
  <c r="L53" i="41"/>
  <c r="K53" i="41"/>
  <c r="J53" i="41"/>
  <c r="I53" i="41"/>
  <c r="L52" i="41"/>
  <c r="K52" i="41"/>
  <c r="J52" i="41"/>
  <c r="I52" i="41"/>
  <c r="L51" i="41"/>
  <c r="K51" i="41"/>
  <c r="J51" i="41"/>
  <c r="I51" i="41"/>
  <c r="L50" i="41"/>
  <c r="K50" i="41"/>
  <c r="J50" i="41"/>
  <c r="I50" i="41"/>
  <c r="L49" i="41"/>
  <c r="K49" i="41"/>
  <c r="J49" i="41"/>
  <c r="I49" i="41"/>
  <c r="L48" i="41"/>
  <c r="K48" i="41"/>
  <c r="J48" i="41"/>
  <c r="I48" i="41"/>
  <c r="L47" i="41"/>
  <c r="K47" i="41"/>
  <c r="J47" i="41"/>
  <c r="I47" i="41"/>
  <c r="L46" i="41"/>
  <c r="K46" i="41"/>
  <c r="J46" i="41"/>
  <c r="I46" i="41"/>
  <c r="L45" i="41"/>
  <c r="K45" i="41"/>
  <c r="J45" i="41"/>
  <c r="I45" i="41"/>
  <c r="L44" i="41"/>
  <c r="K44" i="41"/>
  <c r="J44" i="41"/>
  <c r="I44" i="41"/>
  <c r="L43" i="41"/>
  <c r="K43" i="41"/>
  <c r="J43" i="41"/>
  <c r="I43" i="41"/>
  <c r="L42" i="41"/>
  <c r="K42" i="41"/>
  <c r="J42" i="41"/>
  <c r="I42" i="41"/>
  <c r="L41" i="41"/>
  <c r="K41" i="41"/>
  <c r="J41" i="41"/>
  <c r="I41" i="41"/>
  <c r="L40" i="41"/>
  <c r="K40" i="41"/>
  <c r="J40" i="41"/>
  <c r="I40" i="41"/>
  <c r="L39" i="41"/>
  <c r="K39" i="41"/>
  <c r="J39" i="41"/>
  <c r="I39" i="41"/>
  <c r="L38" i="41"/>
  <c r="K38" i="41"/>
  <c r="J38" i="41"/>
  <c r="I38" i="41"/>
  <c r="L37" i="41"/>
  <c r="K37" i="41"/>
  <c r="J37" i="41"/>
  <c r="I37" i="41"/>
  <c r="L36" i="41"/>
  <c r="K36" i="41"/>
  <c r="J36" i="41"/>
  <c r="I36" i="41"/>
  <c r="L35" i="41"/>
  <c r="K35" i="41"/>
  <c r="J35" i="41"/>
  <c r="I35" i="41"/>
  <c r="L34" i="41"/>
  <c r="K34" i="41"/>
  <c r="J34" i="41"/>
  <c r="I34" i="41"/>
  <c r="L33" i="41"/>
  <c r="K33" i="41"/>
  <c r="J33" i="41"/>
  <c r="I33" i="41"/>
  <c r="L32" i="41"/>
  <c r="K32" i="41"/>
  <c r="J32" i="41"/>
  <c r="I32" i="41"/>
  <c r="L31" i="41"/>
  <c r="K31" i="41"/>
  <c r="J31" i="41"/>
  <c r="I31" i="41"/>
  <c r="L30" i="41"/>
  <c r="K30" i="41"/>
  <c r="J30" i="41"/>
  <c r="I30" i="41"/>
  <c r="L29" i="41"/>
  <c r="K29" i="41"/>
  <c r="J29" i="41"/>
  <c r="I29" i="41"/>
  <c r="L28" i="41"/>
  <c r="K28" i="41"/>
  <c r="J28" i="41"/>
  <c r="I28" i="41"/>
  <c r="L27" i="41"/>
  <c r="K27" i="41"/>
  <c r="J27" i="41"/>
  <c r="I27" i="41"/>
  <c r="L26" i="41"/>
  <c r="K26" i="41"/>
  <c r="J26" i="41"/>
  <c r="I26" i="41"/>
  <c r="L25" i="41"/>
  <c r="K25" i="41"/>
  <c r="J25" i="41"/>
  <c r="I25" i="41"/>
  <c r="L24" i="41"/>
  <c r="K24" i="41"/>
  <c r="J24" i="41"/>
  <c r="I24" i="41"/>
  <c r="L23" i="41"/>
  <c r="K23" i="41"/>
  <c r="J23" i="41"/>
  <c r="I23" i="41"/>
  <c r="L22" i="41"/>
  <c r="K22" i="41"/>
  <c r="J22" i="41"/>
  <c r="I22" i="41"/>
  <c r="L21" i="41"/>
  <c r="K21" i="41"/>
  <c r="J21" i="41"/>
  <c r="I21" i="41"/>
  <c r="L20" i="41"/>
  <c r="K20" i="41"/>
  <c r="J20" i="41"/>
  <c r="I20" i="41"/>
  <c r="L19" i="41"/>
  <c r="K19" i="41"/>
  <c r="J19" i="41"/>
  <c r="I19" i="41"/>
  <c r="L18" i="41"/>
  <c r="K18" i="41"/>
  <c r="J18" i="41"/>
  <c r="I18" i="41"/>
  <c r="L17" i="41"/>
  <c r="K17" i="41"/>
  <c r="J17" i="41"/>
  <c r="I17" i="41"/>
  <c r="L16" i="41"/>
  <c r="K16" i="41"/>
  <c r="J16" i="41"/>
  <c r="I16" i="41"/>
  <c r="L15" i="41"/>
  <c r="K15" i="41"/>
  <c r="J15" i="41"/>
  <c r="I15" i="41"/>
  <c r="L14" i="41"/>
  <c r="K14" i="41"/>
  <c r="J14" i="41"/>
  <c r="I14" i="41"/>
  <c r="L13" i="41"/>
  <c r="K13" i="41"/>
  <c r="J13" i="41"/>
  <c r="I13" i="41"/>
  <c r="L12" i="41"/>
  <c r="K12" i="41"/>
  <c r="J12" i="41"/>
  <c r="I12" i="41"/>
  <c r="L11" i="41"/>
  <c r="K11" i="41"/>
  <c r="J11" i="41"/>
  <c r="I11" i="41"/>
  <c r="L10" i="41"/>
  <c r="K10" i="41"/>
  <c r="J10" i="41"/>
  <c r="I10" i="41"/>
  <c r="L9" i="41"/>
  <c r="K9" i="41"/>
  <c r="J9" i="41"/>
  <c r="I9" i="41"/>
  <c r="L8" i="41"/>
  <c r="K8" i="41"/>
  <c r="J8" i="41"/>
  <c r="I8" i="41"/>
  <c r="L7" i="41"/>
  <c r="K7" i="41"/>
  <c r="J7" i="41"/>
  <c r="I7" i="41"/>
  <c r="L6" i="41"/>
  <c r="K6" i="41"/>
  <c r="J6" i="41"/>
  <c r="I6" i="41"/>
  <c r="L105" i="40"/>
  <c r="K105" i="40"/>
  <c r="J105" i="40"/>
  <c r="I105" i="40"/>
  <c r="L104" i="40"/>
  <c r="K104" i="40"/>
  <c r="J104" i="40"/>
  <c r="I104" i="40"/>
  <c r="L103" i="40"/>
  <c r="K103" i="40"/>
  <c r="J103" i="40"/>
  <c r="I103" i="40"/>
  <c r="L102" i="40"/>
  <c r="K102" i="40"/>
  <c r="J102" i="40"/>
  <c r="I102" i="40"/>
  <c r="L101" i="40"/>
  <c r="K101" i="40"/>
  <c r="J101" i="40"/>
  <c r="I101" i="40"/>
  <c r="L100" i="40"/>
  <c r="K100" i="40"/>
  <c r="J100" i="40"/>
  <c r="I100" i="40"/>
  <c r="L99" i="40"/>
  <c r="K99" i="40"/>
  <c r="J99" i="40"/>
  <c r="I99" i="40"/>
  <c r="L98" i="40"/>
  <c r="K98" i="40"/>
  <c r="J98" i="40"/>
  <c r="I98" i="40"/>
  <c r="L97" i="40"/>
  <c r="K97" i="40"/>
  <c r="J97" i="40"/>
  <c r="I97" i="40"/>
  <c r="L96" i="40"/>
  <c r="K96" i="40"/>
  <c r="J96" i="40"/>
  <c r="I96" i="40"/>
  <c r="L95" i="40"/>
  <c r="K95" i="40"/>
  <c r="J95" i="40"/>
  <c r="I95" i="40"/>
  <c r="L94" i="40"/>
  <c r="K94" i="40"/>
  <c r="J94" i="40"/>
  <c r="I94" i="40"/>
  <c r="L93" i="40"/>
  <c r="K93" i="40"/>
  <c r="J93" i="40"/>
  <c r="I93" i="40"/>
  <c r="L92" i="40"/>
  <c r="K92" i="40"/>
  <c r="J92" i="40"/>
  <c r="I92" i="40"/>
  <c r="L91" i="40"/>
  <c r="K91" i="40"/>
  <c r="J91" i="40"/>
  <c r="I91" i="40"/>
  <c r="L90" i="40"/>
  <c r="K90" i="40"/>
  <c r="J90" i="40"/>
  <c r="I90" i="40"/>
  <c r="L89" i="40"/>
  <c r="K89" i="40"/>
  <c r="J89" i="40"/>
  <c r="I89" i="40"/>
  <c r="L88" i="40"/>
  <c r="K88" i="40"/>
  <c r="J88" i="40"/>
  <c r="I88" i="40"/>
  <c r="L87" i="40"/>
  <c r="K87" i="40"/>
  <c r="J87" i="40"/>
  <c r="I87" i="40"/>
  <c r="L86" i="40"/>
  <c r="K86" i="40"/>
  <c r="J86" i="40"/>
  <c r="I86" i="40"/>
  <c r="L85" i="40"/>
  <c r="K85" i="40"/>
  <c r="J85" i="40"/>
  <c r="I85" i="40"/>
  <c r="L84" i="40"/>
  <c r="K84" i="40"/>
  <c r="J84" i="40"/>
  <c r="I84" i="40"/>
  <c r="L83" i="40"/>
  <c r="K83" i="40"/>
  <c r="J83" i="40"/>
  <c r="I83" i="40"/>
  <c r="L82" i="40"/>
  <c r="K82" i="40"/>
  <c r="J82" i="40"/>
  <c r="I82" i="40"/>
  <c r="L81" i="40"/>
  <c r="K81" i="40"/>
  <c r="J81" i="40"/>
  <c r="I81" i="40"/>
  <c r="L80" i="40"/>
  <c r="K80" i="40"/>
  <c r="J80" i="40"/>
  <c r="I80" i="40"/>
  <c r="L79" i="40"/>
  <c r="K79" i="40"/>
  <c r="J79" i="40"/>
  <c r="I79" i="40"/>
  <c r="L78" i="40"/>
  <c r="K78" i="40"/>
  <c r="J78" i="40"/>
  <c r="I78" i="40"/>
  <c r="L77" i="40"/>
  <c r="K77" i="40"/>
  <c r="J77" i="40"/>
  <c r="I77" i="40"/>
  <c r="L76" i="40"/>
  <c r="K76" i="40"/>
  <c r="J76" i="40"/>
  <c r="I76" i="40"/>
  <c r="L75" i="40"/>
  <c r="K75" i="40"/>
  <c r="J75" i="40"/>
  <c r="I75" i="40"/>
  <c r="L74" i="40"/>
  <c r="K74" i="40"/>
  <c r="J74" i="40"/>
  <c r="I74" i="40"/>
  <c r="L73" i="40"/>
  <c r="K73" i="40"/>
  <c r="J73" i="40"/>
  <c r="I73" i="40"/>
  <c r="L72" i="40"/>
  <c r="K72" i="40"/>
  <c r="J72" i="40"/>
  <c r="I72" i="40"/>
  <c r="L71" i="40"/>
  <c r="K71" i="40"/>
  <c r="J71" i="40"/>
  <c r="I71" i="40"/>
  <c r="L70" i="40"/>
  <c r="K70" i="40"/>
  <c r="J70" i="40"/>
  <c r="I70" i="40"/>
  <c r="L69" i="40"/>
  <c r="K69" i="40"/>
  <c r="J69" i="40"/>
  <c r="I69" i="40"/>
  <c r="L68" i="40"/>
  <c r="K68" i="40"/>
  <c r="J68" i="40"/>
  <c r="I68" i="40"/>
  <c r="L67" i="40"/>
  <c r="K67" i="40"/>
  <c r="J67" i="40"/>
  <c r="I67" i="40"/>
  <c r="L66" i="40"/>
  <c r="K66" i="40"/>
  <c r="J66" i="40"/>
  <c r="I66" i="40"/>
  <c r="L65" i="40"/>
  <c r="K65" i="40"/>
  <c r="J65" i="40"/>
  <c r="I65" i="40"/>
  <c r="L64" i="40"/>
  <c r="K64" i="40"/>
  <c r="J64" i="40"/>
  <c r="I64" i="40"/>
  <c r="L63" i="40"/>
  <c r="K63" i="40"/>
  <c r="J63" i="40"/>
  <c r="I63" i="40"/>
  <c r="L62" i="40"/>
  <c r="K62" i="40"/>
  <c r="J62" i="40"/>
  <c r="I62" i="40"/>
  <c r="L61" i="40"/>
  <c r="K61" i="40"/>
  <c r="J61" i="40"/>
  <c r="I61" i="40"/>
  <c r="L60" i="40"/>
  <c r="K60" i="40"/>
  <c r="J60" i="40"/>
  <c r="I60" i="40"/>
  <c r="L59" i="40"/>
  <c r="K59" i="40"/>
  <c r="J59" i="40"/>
  <c r="I59" i="40"/>
  <c r="L58" i="40"/>
  <c r="K58" i="40"/>
  <c r="J58" i="40"/>
  <c r="I58" i="40"/>
  <c r="L57" i="40"/>
  <c r="K57" i="40"/>
  <c r="J57" i="40"/>
  <c r="I57" i="40"/>
  <c r="L56" i="40"/>
  <c r="K56" i="40"/>
  <c r="J56" i="40"/>
  <c r="I56" i="40"/>
  <c r="L55" i="40"/>
  <c r="K55" i="40"/>
  <c r="J55" i="40"/>
  <c r="I55" i="40"/>
  <c r="L54" i="40"/>
  <c r="K54" i="40"/>
  <c r="J54" i="40"/>
  <c r="I54" i="40"/>
  <c r="L53" i="40"/>
  <c r="K53" i="40"/>
  <c r="J53" i="40"/>
  <c r="I53" i="40"/>
  <c r="L52" i="40"/>
  <c r="K52" i="40"/>
  <c r="J52" i="40"/>
  <c r="I52" i="40"/>
  <c r="L51" i="40"/>
  <c r="K51" i="40"/>
  <c r="J51" i="40"/>
  <c r="I51" i="40"/>
  <c r="L50" i="40"/>
  <c r="K50" i="40"/>
  <c r="J50" i="40"/>
  <c r="I50" i="40"/>
  <c r="L49" i="40"/>
  <c r="K49" i="40"/>
  <c r="J49" i="40"/>
  <c r="I49" i="40"/>
  <c r="L48" i="40"/>
  <c r="K48" i="40"/>
  <c r="J48" i="40"/>
  <c r="I48" i="40"/>
  <c r="L47" i="40"/>
  <c r="K47" i="40"/>
  <c r="J47" i="40"/>
  <c r="I47" i="40"/>
  <c r="L46" i="40"/>
  <c r="K46" i="40"/>
  <c r="J46" i="40"/>
  <c r="I46" i="40"/>
  <c r="L45" i="40"/>
  <c r="K45" i="40"/>
  <c r="J45" i="40"/>
  <c r="I45" i="40"/>
  <c r="L44" i="40"/>
  <c r="K44" i="40"/>
  <c r="J44" i="40"/>
  <c r="I44" i="40"/>
  <c r="L43" i="40"/>
  <c r="K43" i="40"/>
  <c r="J43" i="40"/>
  <c r="I43" i="40"/>
  <c r="L42" i="40"/>
  <c r="K42" i="40"/>
  <c r="J42" i="40"/>
  <c r="I42" i="40"/>
  <c r="L41" i="40"/>
  <c r="K41" i="40"/>
  <c r="J41" i="40"/>
  <c r="I41" i="40"/>
  <c r="L40" i="40"/>
  <c r="K40" i="40"/>
  <c r="J40" i="40"/>
  <c r="I40" i="40"/>
  <c r="L39" i="40"/>
  <c r="K39" i="40"/>
  <c r="J39" i="40"/>
  <c r="I39" i="40"/>
  <c r="L38" i="40"/>
  <c r="K38" i="40"/>
  <c r="J38" i="40"/>
  <c r="I38" i="40"/>
  <c r="L37" i="40"/>
  <c r="K37" i="40"/>
  <c r="J37" i="40"/>
  <c r="I37" i="40"/>
  <c r="L36" i="40"/>
  <c r="K36" i="40"/>
  <c r="J36" i="40"/>
  <c r="I36" i="40"/>
  <c r="L35" i="40"/>
  <c r="K35" i="40"/>
  <c r="J35" i="40"/>
  <c r="I35" i="40"/>
  <c r="L34" i="40"/>
  <c r="K34" i="40"/>
  <c r="J34" i="40"/>
  <c r="I34" i="40"/>
  <c r="L33" i="40"/>
  <c r="K33" i="40"/>
  <c r="J33" i="40"/>
  <c r="I33" i="40"/>
  <c r="L32" i="40"/>
  <c r="K32" i="40"/>
  <c r="J32" i="40"/>
  <c r="I32" i="40"/>
  <c r="L31" i="40"/>
  <c r="K31" i="40"/>
  <c r="J31" i="40"/>
  <c r="I31" i="40"/>
  <c r="L30" i="40"/>
  <c r="K30" i="40"/>
  <c r="J30" i="40"/>
  <c r="I30" i="40"/>
  <c r="L29" i="40"/>
  <c r="K29" i="40"/>
  <c r="J29" i="40"/>
  <c r="I29" i="40"/>
  <c r="L28" i="40"/>
  <c r="K28" i="40"/>
  <c r="J28" i="40"/>
  <c r="I28" i="40"/>
  <c r="L27" i="40"/>
  <c r="K27" i="40"/>
  <c r="J27" i="40"/>
  <c r="I27" i="40"/>
  <c r="L26" i="40"/>
  <c r="K26" i="40"/>
  <c r="J26" i="40"/>
  <c r="I26" i="40"/>
  <c r="L25" i="40"/>
  <c r="K25" i="40"/>
  <c r="J25" i="40"/>
  <c r="I25" i="40"/>
  <c r="L24" i="40"/>
  <c r="K24" i="40"/>
  <c r="J24" i="40"/>
  <c r="I24" i="40"/>
  <c r="L23" i="40"/>
  <c r="K23" i="40"/>
  <c r="J23" i="40"/>
  <c r="I23" i="40"/>
  <c r="L22" i="40"/>
  <c r="K22" i="40"/>
  <c r="J22" i="40"/>
  <c r="I22" i="40"/>
  <c r="L21" i="40"/>
  <c r="K21" i="40"/>
  <c r="J21" i="40"/>
  <c r="I21" i="40"/>
  <c r="L20" i="40"/>
  <c r="K20" i="40"/>
  <c r="J20" i="40"/>
  <c r="I20" i="40"/>
  <c r="L19" i="40"/>
  <c r="K19" i="40"/>
  <c r="J19" i="40"/>
  <c r="I19" i="40"/>
  <c r="L18" i="40"/>
  <c r="K18" i="40"/>
  <c r="J18" i="40"/>
  <c r="I18" i="40"/>
  <c r="L17" i="40"/>
  <c r="K17" i="40"/>
  <c r="J17" i="40"/>
  <c r="I17" i="40"/>
  <c r="L16" i="40"/>
  <c r="K16" i="40"/>
  <c r="J16" i="40"/>
  <c r="I16" i="40"/>
  <c r="L15" i="40"/>
  <c r="K15" i="40"/>
  <c r="J15" i="40"/>
  <c r="I15" i="40"/>
  <c r="L14" i="40"/>
  <c r="K14" i="40"/>
  <c r="J14" i="40"/>
  <c r="I14" i="40"/>
  <c r="L13" i="40"/>
  <c r="K13" i="40"/>
  <c r="J13" i="40"/>
  <c r="I13" i="40"/>
  <c r="L12" i="40"/>
  <c r="K12" i="40"/>
  <c r="J12" i="40"/>
  <c r="I12" i="40"/>
  <c r="L11" i="40"/>
  <c r="K11" i="40"/>
  <c r="J11" i="40"/>
  <c r="I11" i="40"/>
  <c r="L10" i="40"/>
  <c r="K10" i="40"/>
  <c r="J10" i="40"/>
  <c r="I10" i="40"/>
  <c r="L9" i="40"/>
  <c r="K9" i="40"/>
  <c r="J9" i="40"/>
  <c r="I9" i="40"/>
  <c r="L8" i="40"/>
  <c r="K8" i="40"/>
  <c r="J8" i="40"/>
  <c r="I8" i="40"/>
  <c r="L7" i="40"/>
  <c r="K7" i="40"/>
  <c r="J7" i="40"/>
  <c r="I7" i="40"/>
  <c r="L6" i="40"/>
  <c r="K6" i="40"/>
  <c r="J6" i="40"/>
  <c r="I6" i="40"/>
  <c r="A10" i="55" a="1"/>
  <c r="G167" i="41"/>
  <c r="G166" i="41"/>
  <c r="G165" i="41"/>
  <c r="G164" i="41"/>
  <c r="G163" i="41"/>
  <c r="G162" i="41"/>
  <c r="G161" i="41"/>
  <c r="G160" i="41"/>
  <c r="G159" i="41"/>
  <c r="G158" i="41"/>
  <c r="G157" i="41"/>
  <c r="G156" i="41"/>
  <c r="G155" i="41"/>
  <c r="G154" i="41"/>
  <c r="G153" i="41"/>
  <c r="G152" i="41"/>
  <c r="G151" i="41"/>
  <c r="G150" i="41"/>
  <c r="G149" i="41"/>
  <c r="G148" i="41"/>
  <c r="G147" i="41"/>
  <c r="G146" i="41"/>
  <c r="G145" i="41"/>
  <c r="G144" i="41"/>
  <c r="G143" i="41"/>
  <c r="G142" i="41"/>
  <c r="G141" i="41"/>
  <c r="G140" i="41"/>
  <c r="G139" i="41"/>
  <c r="G138" i="41"/>
  <c r="G137" i="41"/>
  <c r="G136" i="41"/>
  <c r="G135" i="41"/>
  <c r="G134" i="41"/>
  <c r="G133" i="41"/>
  <c r="G132" i="41"/>
  <c r="G131" i="41"/>
  <c r="G130" i="41"/>
  <c r="G129" i="41"/>
  <c r="G128" i="41"/>
  <c r="G127" i="41"/>
  <c r="G126" i="41"/>
  <c r="G125" i="41"/>
  <c r="G124" i="41"/>
  <c r="G123" i="41"/>
  <c r="G122" i="41"/>
  <c r="G121" i="41"/>
  <c r="G120" i="41"/>
  <c r="G119" i="41"/>
  <c r="G118" i="41"/>
  <c r="G117" i="41"/>
  <c r="G116" i="41"/>
  <c r="G115" i="41"/>
  <c r="G114" i="41"/>
  <c r="G113" i="41"/>
  <c r="G112" i="41"/>
  <c r="G111" i="41"/>
  <c r="G110" i="41"/>
  <c r="G109" i="41"/>
  <c r="F167" i="41"/>
  <c r="F166" i="41"/>
  <c r="F165" i="41"/>
  <c r="F164" i="41"/>
  <c r="F163" i="41"/>
  <c r="F162" i="41"/>
  <c r="F161" i="41"/>
  <c r="F160" i="41"/>
  <c r="F159" i="41"/>
  <c r="F158" i="41"/>
  <c r="F157" i="41"/>
  <c r="F156" i="41"/>
  <c r="F155" i="41"/>
  <c r="F154" i="41"/>
  <c r="F153" i="41"/>
  <c r="F152" i="41"/>
  <c r="F151" i="41"/>
  <c r="F150" i="41"/>
  <c r="F149" i="41"/>
  <c r="F148" i="41"/>
  <c r="F147" i="41"/>
  <c r="F146" i="41"/>
  <c r="F145" i="41"/>
  <c r="F144" i="41"/>
  <c r="F143" i="41"/>
  <c r="F142" i="41"/>
  <c r="F141" i="41"/>
  <c r="F140" i="41"/>
  <c r="F139" i="41"/>
  <c r="F138" i="41"/>
  <c r="F137" i="41"/>
  <c r="F136" i="41"/>
  <c r="F135" i="41"/>
  <c r="F134" i="41"/>
  <c r="F133" i="41"/>
  <c r="F132" i="41"/>
  <c r="F131" i="41"/>
  <c r="F130" i="41"/>
  <c r="F129" i="41"/>
  <c r="F128" i="41"/>
  <c r="F127" i="41"/>
  <c r="F126" i="41"/>
  <c r="F125" i="41"/>
  <c r="F124" i="41"/>
  <c r="F123" i="41"/>
  <c r="F122" i="41"/>
  <c r="F121" i="41"/>
  <c r="F120" i="41"/>
  <c r="F119" i="41"/>
  <c r="F118" i="41"/>
  <c r="F117" i="41"/>
  <c r="F116" i="41"/>
  <c r="F115" i="41"/>
  <c r="F114" i="41"/>
  <c r="F113" i="41"/>
  <c r="F112" i="41"/>
  <c r="F111" i="41"/>
  <c r="F110" i="41"/>
  <c r="F109" i="41"/>
  <c r="F108" i="41"/>
  <c r="E167" i="41"/>
  <c r="E166" i="41"/>
  <c r="E165" i="41"/>
  <c r="E164" i="41"/>
  <c r="E163" i="41"/>
  <c r="E162" i="41"/>
  <c r="E161" i="41"/>
  <c r="E160" i="41"/>
  <c r="E159" i="41"/>
  <c r="E158" i="41"/>
  <c r="E157" i="41"/>
  <c r="E156" i="41"/>
  <c r="E155" i="41"/>
  <c r="E154" i="41"/>
  <c r="E153" i="41"/>
  <c r="E152" i="41"/>
  <c r="E151" i="41"/>
  <c r="E150" i="41"/>
  <c r="E149" i="41"/>
  <c r="E148" i="41"/>
  <c r="E147" i="41"/>
  <c r="E146" i="41"/>
  <c r="E145" i="41"/>
  <c r="E144" i="41"/>
  <c r="E143" i="41"/>
  <c r="E142" i="41"/>
  <c r="E141" i="41"/>
  <c r="E140" i="41"/>
  <c r="E139" i="41"/>
  <c r="E138" i="41"/>
  <c r="E137" i="41"/>
  <c r="E136" i="41"/>
  <c r="E135" i="41"/>
  <c r="E134" i="41"/>
  <c r="E133" i="41"/>
  <c r="E132" i="41"/>
  <c r="E131" i="41"/>
  <c r="E130" i="41"/>
  <c r="E129" i="41"/>
  <c r="E128" i="41"/>
  <c r="E127" i="41"/>
  <c r="E126" i="41"/>
  <c r="E125" i="41"/>
  <c r="E124" i="41"/>
  <c r="E123" i="41"/>
  <c r="E122" i="41"/>
  <c r="E121" i="41"/>
  <c r="E120" i="41"/>
  <c r="E119" i="41"/>
  <c r="E118" i="41"/>
  <c r="E117" i="41"/>
  <c r="E116" i="41"/>
  <c r="E115" i="41"/>
  <c r="E114" i="41"/>
  <c r="E113" i="41"/>
  <c r="E112" i="41"/>
  <c r="E111" i="41"/>
  <c r="E110" i="41"/>
  <c r="E109" i="41"/>
  <c r="E108" i="41"/>
  <c r="G167" i="40" l="1"/>
  <c r="G166" i="40"/>
  <c r="G165" i="40"/>
  <c r="G164" i="40"/>
  <c r="G163" i="40"/>
  <c r="G162" i="40"/>
  <c r="G161" i="40"/>
  <c r="G160" i="40"/>
  <c r="G159" i="40"/>
  <c r="G158" i="40"/>
  <c r="G157" i="40"/>
  <c r="G156" i="40"/>
  <c r="G155" i="40"/>
  <c r="G154" i="40"/>
  <c r="G153" i="40"/>
  <c r="G152" i="40"/>
  <c r="G151" i="40"/>
  <c r="G150" i="40"/>
  <c r="G149" i="40"/>
  <c r="G148" i="40"/>
  <c r="G147" i="40"/>
  <c r="G146" i="40"/>
  <c r="G145" i="40"/>
  <c r="G144" i="40"/>
  <c r="G143" i="40"/>
  <c r="G142" i="40"/>
  <c r="G141" i="40"/>
  <c r="G140" i="40"/>
  <c r="G139" i="40"/>
  <c r="G138" i="40"/>
  <c r="G137" i="40"/>
  <c r="G136" i="40"/>
  <c r="G135" i="40"/>
  <c r="G134" i="40"/>
  <c r="G133" i="40"/>
  <c r="G132" i="40"/>
  <c r="G131" i="40"/>
  <c r="G130" i="40"/>
  <c r="G129" i="40"/>
  <c r="G128" i="40"/>
  <c r="G127" i="40"/>
  <c r="G126" i="40"/>
  <c r="G125" i="40"/>
  <c r="G124" i="40"/>
  <c r="G123" i="40"/>
  <c r="G122" i="40"/>
  <c r="G120" i="40"/>
  <c r="G119" i="40"/>
  <c r="G117" i="40"/>
  <c r="G116" i="40"/>
  <c r="G115" i="40"/>
  <c r="G114" i="40"/>
  <c r="G113" i="40"/>
  <c r="G112" i="40"/>
  <c r="G111" i="40"/>
  <c r="G110" i="40"/>
  <c r="G109" i="40"/>
  <c r="G108" i="40"/>
  <c r="F167" i="40"/>
  <c r="F166" i="40"/>
  <c r="F165" i="40"/>
  <c r="F164" i="40"/>
  <c r="F163" i="40"/>
  <c r="F162" i="40"/>
  <c r="F161" i="40"/>
  <c r="F160" i="40"/>
  <c r="F159" i="40"/>
  <c r="F158" i="40"/>
  <c r="F157" i="40"/>
  <c r="F156" i="40"/>
  <c r="F155" i="40"/>
  <c r="F154" i="40"/>
  <c r="F153" i="40"/>
  <c r="F152" i="40"/>
  <c r="F151" i="40"/>
  <c r="F150" i="40"/>
  <c r="F149" i="40"/>
  <c r="F148" i="40"/>
  <c r="F147" i="40"/>
  <c r="F146" i="40"/>
  <c r="F145" i="40"/>
  <c r="F144" i="40"/>
  <c r="F143" i="40"/>
  <c r="F142" i="40"/>
  <c r="F141" i="40"/>
  <c r="F140" i="40"/>
  <c r="F139" i="40"/>
  <c r="F138" i="40"/>
  <c r="F137" i="40"/>
  <c r="F136" i="40"/>
  <c r="F135" i="40"/>
  <c r="F134" i="40"/>
  <c r="F133"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E167" i="40"/>
  <c r="E166" i="40"/>
  <c r="E165" i="40"/>
  <c r="E164" i="40"/>
  <c r="E163" i="40"/>
  <c r="E162" i="40"/>
  <c r="E161" i="40"/>
  <c r="E160" i="40"/>
  <c r="E159" i="40"/>
  <c r="E158" i="40"/>
  <c r="E157" i="40"/>
  <c r="E156" i="40"/>
  <c r="E155" i="40"/>
  <c r="E154" i="40"/>
  <c r="E153" i="40"/>
  <c r="E152" i="40"/>
  <c r="E151" i="40"/>
  <c r="E150" i="40"/>
  <c r="E149" i="40"/>
  <c r="E148" i="40"/>
  <c r="E147" i="40"/>
  <c r="E146" i="40"/>
  <c r="E145" i="40"/>
  <c r="E144" i="40"/>
  <c r="E143" i="40"/>
  <c r="E142" i="40"/>
  <c r="E141" i="40"/>
  <c r="E140" i="40"/>
  <c r="E139" i="40"/>
  <c r="E138" i="40"/>
  <c r="E137" i="40"/>
  <c r="E136" i="40"/>
  <c r="E134" i="40"/>
  <c r="E133" i="40"/>
  <c r="E132" i="40"/>
  <c r="E131" i="40"/>
  <c r="E130" i="40"/>
  <c r="E129" i="40"/>
  <c r="E128" i="40"/>
  <c r="E127" i="40"/>
  <c r="E125" i="40"/>
  <c r="E124" i="40"/>
  <c r="E123" i="40"/>
  <c r="E122" i="40"/>
  <c r="E121" i="40"/>
  <c r="E120" i="40"/>
  <c r="E119" i="40"/>
  <c r="E118" i="40"/>
  <c r="E117" i="40"/>
  <c r="E116" i="40"/>
  <c r="E115" i="40"/>
  <c r="E114" i="40"/>
  <c r="E113" i="40"/>
  <c r="E112" i="40"/>
  <c r="E111" i="40"/>
  <c r="E110" i="40"/>
  <c r="E109" i="40"/>
  <c r="E108" i="40"/>
  <c r="G139" i="46" l="1"/>
  <c r="V5" i="44"/>
  <c r="AK135" i="42"/>
  <c r="AN50" i="42"/>
  <c r="AN47" i="42"/>
  <c r="A166" i="44"/>
  <c r="K38" i="14" l="1"/>
  <c r="E107" i="41"/>
  <c r="E107" i="40"/>
  <c r="R69" i="47"/>
  <c r="T109" i="45"/>
  <c r="Y126" i="46"/>
  <c r="K217" i="44"/>
  <c r="G65" i="43"/>
  <c r="L145" i="42"/>
  <c r="J46" i="4"/>
  <c r="G6" i="53" l="1"/>
  <c r="AK136" i="42"/>
  <c r="AK50" i="42"/>
  <c r="AK48" i="42"/>
  <c r="AK47" i="42" s="1"/>
  <c r="AK44" i="42"/>
  <c r="AK43" i="42"/>
  <c r="AK42" i="42"/>
  <c r="AN42" i="42" s="1"/>
  <c r="C4" i="53" l="1"/>
  <c r="G20" i="53"/>
  <c r="K48" i="53"/>
  <c r="K36" i="53"/>
  <c r="K37" i="53"/>
  <c r="K38" i="53"/>
  <c r="K39" i="53"/>
  <c r="K40" i="53"/>
  <c r="K41" i="53"/>
  <c r="K42" i="53"/>
  <c r="K43" i="53"/>
  <c r="K44" i="53"/>
  <c r="K45" i="53"/>
  <c r="K46" i="53"/>
  <c r="K47" i="53"/>
  <c r="K35" i="53"/>
  <c r="K5" i="53"/>
  <c r="K6" i="53"/>
  <c r="K7" i="53"/>
  <c r="K8" i="53"/>
  <c r="K9" i="53"/>
  <c r="K10" i="53"/>
  <c r="K11" i="53"/>
  <c r="K12" i="53"/>
  <c r="K13" i="53"/>
  <c r="K14" i="53"/>
  <c r="K15" i="53"/>
  <c r="K16" i="53"/>
  <c r="K17" i="53"/>
  <c r="K18" i="53"/>
  <c r="K19" i="53"/>
  <c r="K20" i="53"/>
  <c r="K21" i="53"/>
  <c r="K22" i="53"/>
  <c r="K23" i="53"/>
  <c r="K24" i="53"/>
  <c r="K25" i="53"/>
  <c r="K26" i="53"/>
  <c r="K27" i="53"/>
  <c r="K28" i="53"/>
  <c r="K29" i="53"/>
  <c r="K30" i="53"/>
  <c r="K31" i="53"/>
  <c r="K32" i="53"/>
  <c r="K33" i="53"/>
  <c r="K34" i="53"/>
  <c r="K4" i="53"/>
  <c r="K3" i="53" l="1"/>
  <c r="O291" i="53" l="1"/>
  <c r="Z35" i="46" l="1"/>
  <c r="Z34" i="46"/>
  <c r="Z33" i="46"/>
  <c r="Z32" i="46"/>
  <c r="Z31" i="46"/>
  <c r="Z30" i="46"/>
  <c r="Z29" i="46"/>
  <c r="Z28" i="46"/>
  <c r="Z27" i="46"/>
  <c r="Z26" i="46"/>
  <c r="Z25" i="46"/>
  <c r="Z24" i="46"/>
  <c r="Z23" i="46"/>
  <c r="Z22" i="46"/>
  <c r="Z21" i="46"/>
  <c r="Z20" i="46"/>
  <c r="Z19" i="46"/>
  <c r="Z18" i="46"/>
  <c r="Z17" i="46"/>
  <c r="Z16" i="46"/>
  <c r="Z15" i="46"/>
  <c r="Z14" i="46"/>
  <c r="Z13" i="46"/>
  <c r="Z12" i="46"/>
  <c r="Z11" i="46"/>
  <c r="Z10" i="46"/>
  <c r="Y35" i="46"/>
  <c r="Y34" i="46"/>
  <c r="Y33" i="46"/>
  <c r="Y32" i="46"/>
  <c r="Y31" i="46"/>
  <c r="Y30" i="46"/>
  <c r="Y29" i="46"/>
  <c r="Y28" i="46"/>
  <c r="Y27" i="46"/>
  <c r="Y26" i="46"/>
  <c r="Y25" i="46"/>
  <c r="Y24" i="46"/>
  <c r="Y23" i="46"/>
  <c r="Y22" i="46"/>
  <c r="Y21" i="46"/>
  <c r="Y20" i="46"/>
  <c r="Y19" i="46"/>
  <c r="Y18" i="46"/>
  <c r="Y17" i="46"/>
  <c r="Y16" i="46"/>
  <c r="Y15" i="46"/>
  <c r="Y14" i="46"/>
  <c r="Y13" i="46"/>
  <c r="Y12" i="46"/>
  <c r="Y11" i="46"/>
  <c r="Y10" i="46"/>
  <c r="C65" i="53" l="1"/>
  <c r="C108" i="53"/>
  <c r="O323" i="53" l="1"/>
  <c r="O322" i="53"/>
  <c r="O321" i="53"/>
  <c r="O320" i="53"/>
  <c r="O319" i="53"/>
  <c r="O318" i="53"/>
  <c r="O317" i="53"/>
  <c r="O316" i="53"/>
  <c r="O315" i="53"/>
  <c r="O314" i="53"/>
  <c r="O313" i="53"/>
  <c r="O312" i="53"/>
  <c r="O311" i="53"/>
  <c r="O310" i="53"/>
  <c r="O309" i="53"/>
  <c r="O308" i="53"/>
  <c r="O307" i="53"/>
  <c r="O306" i="53"/>
  <c r="O305" i="53"/>
  <c r="O304" i="53"/>
  <c r="O303" i="53"/>
  <c r="O302" i="53"/>
  <c r="O301" i="53"/>
  <c r="O300" i="53"/>
  <c r="O299" i="53"/>
  <c r="O298" i="53"/>
  <c r="O297" i="53"/>
  <c r="O296" i="53"/>
  <c r="O295" i="53"/>
  <c r="O294" i="53"/>
  <c r="O293" i="53"/>
  <c r="O292" i="53"/>
  <c r="O290" i="53"/>
  <c r="O289" i="53"/>
  <c r="O288" i="53"/>
  <c r="O287" i="53"/>
  <c r="O286" i="53"/>
  <c r="O285" i="53"/>
  <c r="O284" i="53"/>
  <c r="O283" i="53"/>
  <c r="O282" i="53"/>
  <c r="O281" i="53"/>
  <c r="O280" i="53"/>
  <c r="O279" i="53"/>
  <c r="O278" i="53"/>
  <c r="O277" i="53"/>
  <c r="O276" i="53"/>
  <c r="O275" i="53"/>
  <c r="O274" i="53"/>
  <c r="O273" i="53"/>
  <c r="O272" i="53"/>
  <c r="O271" i="53"/>
  <c r="O270" i="53"/>
  <c r="O269" i="53"/>
  <c r="O268" i="53"/>
  <c r="O267" i="53"/>
  <c r="O266" i="53"/>
  <c r="O265" i="53"/>
  <c r="O264" i="53"/>
  <c r="O263" i="53"/>
  <c r="O262" i="53"/>
  <c r="O261" i="53"/>
  <c r="O260" i="53"/>
  <c r="O259" i="53"/>
  <c r="O258" i="53"/>
  <c r="O257" i="53"/>
  <c r="O256" i="53"/>
  <c r="O255" i="53"/>
  <c r="O254" i="53"/>
  <c r="O253" i="53"/>
  <c r="O252" i="53"/>
  <c r="O251" i="53"/>
  <c r="O250" i="53"/>
  <c r="O249" i="53"/>
  <c r="O248" i="53"/>
  <c r="O247" i="53"/>
  <c r="O246" i="53"/>
  <c r="O245" i="53"/>
  <c r="O244" i="53"/>
  <c r="O243" i="53"/>
  <c r="O242" i="53"/>
  <c r="O241" i="53"/>
  <c r="O240" i="53"/>
  <c r="O239" i="53"/>
  <c r="O238" i="53"/>
  <c r="O237" i="53"/>
  <c r="O236" i="53"/>
  <c r="O235" i="53"/>
  <c r="O234" i="53"/>
  <c r="O233" i="53"/>
  <c r="O232" i="53"/>
  <c r="O231" i="53"/>
  <c r="O230" i="53"/>
  <c r="O229" i="53"/>
  <c r="O228" i="53"/>
  <c r="O227" i="53"/>
  <c r="O226" i="53"/>
  <c r="O225" i="53"/>
  <c r="O224" i="53"/>
  <c r="O223" i="53"/>
  <c r="O222" i="53"/>
  <c r="O221" i="53"/>
  <c r="O220" i="53"/>
  <c r="O219" i="53"/>
  <c r="O218" i="53"/>
  <c r="O217" i="53"/>
  <c r="O216" i="53"/>
  <c r="O215" i="53"/>
  <c r="O214" i="53"/>
  <c r="O213" i="53"/>
  <c r="O212" i="53"/>
  <c r="O211" i="53"/>
  <c r="O210" i="53"/>
  <c r="O209" i="53"/>
  <c r="O208" i="53"/>
  <c r="O207" i="53"/>
  <c r="O206" i="53"/>
  <c r="O205" i="53"/>
  <c r="O204" i="53"/>
  <c r="O203" i="53"/>
  <c r="O202" i="53"/>
  <c r="O201" i="53"/>
  <c r="O200" i="53"/>
  <c r="O199" i="53"/>
  <c r="O198" i="53"/>
  <c r="O197" i="53"/>
  <c r="O196" i="53"/>
  <c r="O195" i="53"/>
  <c r="O194" i="53"/>
  <c r="O193" i="53"/>
  <c r="O192" i="53"/>
  <c r="O191" i="53"/>
  <c r="O190" i="53"/>
  <c r="O189" i="53"/>
  <c r="O188" i="53"/>
  <c r="O187" i="53"/>
  <c r="O186" i="53"/>
  <c r="O185" i="53"/>
  <c r="O184" i="53"/>
  <c r="O183" i="53"/>
  <c r="O182" i="53"/>
  <c r="O181" i="53"/>
  <c r="O180" i="53"/>
  <c r="O179" i="53"/>
  <c r="O178" i="53"/>
  <c r="O177" i="53"/>
  <c r="O176" i="53"/>
  <c r="O175" i="53"/>
  <c r="O174" i="53"/>
  <c r="O173" i="53"/>
  <c r="O172" i="53"/>
  <c r="O171" i="53"/>
  <c r="O170" i="53"/>
  <c r="O169" i="53"/>
  <c r="O168" i="53"/>
  <c r="O167" i="53"/>
  <c r="O166" i="53"/>
  <c r="O165" i="53"/>
  <c r="O164" i="53"/>
  <c r="O163" i="53"/>
  <c r="O162" i="53"/>
  <c r="O161" i="53"/>
  <c r="O160" i="53"/>
  <c r="O159" i="53"/>
  <c r="O158" i="53"/>
  <c r="O157" i="53"/>
  <c r="O156" i="53"/>
  <c r="O155" i="53"/>
  <c r="O154" i="53"/>
  <c r="O153" i="53"/>
  <c r="O152" i="53"/>
  <c r="O151" i="53"/>
  <c r="O150" i="53"/>
  <c r="O149" i="53"/>
  <c r="O148" i="53"/>
  <c r="O147" i="53"/>
  <c r="O146" i="53"/>
  <c r="O145" i="53"/>
  <c r="O144" i="53"/>
  <c r="O143" i="53"/>
  <c r="O142" i="53"/>
  <c r="O141" i="53"/>
  <c r="O140" i="53"/>
  <c r="O139" i="53"/>
  <c r="O138" i="53"/>
  <c r="O137" i="53"/>
  <c r="O136" i="53"/>
  <c r="O135" i="53"/>
  <c r="O134" i="53"/>
  <c r="O133" i="53"/>
  <c r="O132" i="53"/>
  <c r="O131" i="53"/>
  <c r="O130" i="53"/>
  <c r="O129" i="53"/>
  <c r="O128" i="53"/>
  <c r="O127" i="53"/>
  <c r="O126" i="53"/>
  <c r="O125" i="53"/>
  <c r="O124" i="53"/>
  <c r="O123" i="53"/>
  <c r="O122" i="53"/>
  <c r="O121" i="53"/>
  <c r="O120" i="53"/>
  <c r="O119" i="53"/>
  <c r="O118" i="53"/>
  <c r="O117" i="53"/>
  <c r="O116" i="53"/>
  <c r="O115" i="53"/>
  <c r="O114" i="53"/>
  <c r="O113" i="53"/>
  <c r="O112" i="53"/>
  <c r="O111" i="53"/>
  <c r="O110" i="53"/>
  <c r="O109" i="53"/>
  <c r="O108" i="53"/>
  <c r="O107" i="53"/>
  <c r="O106" i="53"/>
  <c r="O105" i="53"/>
  <c r="O104" i="53"/>
  <c r="O103" i="53"/>
  <c r="O102" i="53"/>
  <c r="O101" i="53"/>
  <c r="O100" i="53"/>
  <c r="O99" i="53"/>
  <c r="O98" i="53"/>
  <c r="O97" i="53"/>
  <c r="O96" i="53"/>
  <c r="O95" i="53"/>
  <c r="O94" i="53"/>
  <c r="O93" i="53"/>
  <c r="O92" i="53"/>
  <c r="O91" i="53"/>
  <c r="O90" i="53"/>
  <c r="O89" i="53"/>
  <c r="O88" i="53"/>
  <c r="O87" i="53"/>
  <c r="O86" i="53"/>
  <c r="O85" i="53"/>
  <c r="O84" i="53"/>
  <c r="O83" i="53"/>
  <c r="O82" i="53"/>
  <c r="O81" i="53"/>
  <c r="O80" i="53"/>
  <c r="O79" i="53"/>
  <c r="O78" i="53"/>
  <c r="O77" i="53"/>
  <c r="O76" i="53"/>
  <c r="O75" i="53"/>
  <c r="O74" i="53"/>
  <c r="O73" i="53"/>
  <c r="O72" i="53"/>
  <c r="O71" i="53"/>
  <c r="O70" i="53"/>
  <c r="O69" i="53"/>
  <c r="O68" i="53"/>
  <c r="O67" i="53"/>
  <c r="O66" i="53"/>
  <c r="O65" i="53"/>
  <c r="O64" i="53"/>
  <c r="O63" i="53"/>
  <c r="O62" i="53"/>
  <c r="O61" i="53"/>
  <c r="O60" i="53"/>
  <c r="O59" i="53"/>
  <c r="O58" i="53"/>
  <c r="O57" i="53"/>
  <c r="O56" i="53"/>
  <c r="O55" i="53"/>
  <c r="O54" i="53"/>
  <c r="O53" i="53"/>
  <c r="O52" i="53"/>
  <c r="O51" i="53"/>
  <c r="O50" i="53"/>
  <c r="O49" i="53"/>
  <c r="O48" i="53"/>
  <c r="O47" i="53"/>
  <c r="O46" i="53"/>
  <c r="O45" i="53"/>
  <c r="O44" i="53"/>
  <c r="O43" i="53"/>
  <c r="O42" i="53"/>
  <c r="O41" i="53"/>
  <c r="O40" i="53"/>
  <c r="O39" i="53"/>
  <c r="O38" i="53"/>
  <c r="O37" i="53"/>
  <c r="O36" i="53"/>
  <c r="O35" i="53"/>
  <c r="O34" i="53"/>
  <c r="O33" i="53"/>
  <c r="O32" i="53"/>
  <c r="O31" i="53"/>
  <c r="O30" i="53"/>
  <c r="O29" i="53"/>
  <c r="O28" i="53"/>
  <c r="O27" i="53"/>
  <c r="O26" i="53"/>
  <c r="O25" i="53"/>
  <c r="O24" i="53"/>
  <c r="O23" i="53"/>
  <c r="O22" i="53"/>
  <c r="O21" i="53"/>
  <c r="O20" i="53"/>
  <c r="O19" i="53"/>
  <c r="O18" i="53"/>
  <c r="O17" i="53"/>
  <c r="O16" i="53"/>
  <c r="O15" i="53"/>
  <c r="O14" i="53"/>
  <c r="O13" i="53"/>
  <c r="O12" i="53"/>
  <c r="O11" i="53"/>
  <c r="O10" i="53"/>
  <c r="O9" i="53"/>
  <c r="O8" i="53"/>
  <c r="O7" i="53"/>
  <c r="O6" i="53"/>
  <c r="O5" i="53"/>
  <c r="O4" i="53"/>
  <c r="O3" i="53"/>
  <c r="C322" i="53" l="1"/>
  <c r="C323" i="53"/>
  <c r="C324" i="53"/>
  <c r="C325" i="53"/>
  <c r="C326" i="53"/>
  <c r="C327" i="53"/>
  <c r="C328" i="53"/>
  <c r="C329" i="53"/>
  <c r="C330" i="53"/>
  <c r="C290" i="53"/>
  <c r="C291" i="53"/>
  <c r="C292" i="53"/>
  <c r="C257" i="53"/>
  <c r="C258" i="53"/>
  <c r="C259" i="53"/>
  <c r="C260" i="53"/>
  <c r="C226" i="53"/>
  <c r="C227" i="53"/>
  <c r="C228" i="53"/>
  <c r="C229" i="53"/>
  <c r="C194" i="53"/>
  <c r="C195" i="53"/>
  <c r="C162" i="53"/>
  <c r="C130" i="53"/>
  <c r="C131" i="53"/>
  <c r="A1" i="40" l="1"/>
  <c r="G140" i="53" l="1"/>
  <c r="G141" i="53"/>
  <c r="G142" i="53"/>
  <c r="G143" i="53"/>
  <c r="G144" i="53"/>
  <c r="G145" i="53"/>
  <c r="G146" i="53"/>
  <c r="G147" i="53"/>
  <c r="G148" i="53"/>
  <c r="G149" i="53"/>
  <c r="G150" i="53"/>
  <c r="G151" i="53"/>
  <c r="G152" i="53"/>
  <c r="G139" i="53"/>
  <c r="G126" i="53"/>
  <c r="G127" i="53"/>
  <c r="G128" i="53"/>
  <c r="G129" i="53"/>
  <c r="G130" i="53"/>
  <c r="G131" i="53"/>
  <c r="G132" i="53"/>
  <c r="G133" i="53"/>
  <c r="G134" i="53"/>
  <c r="G135" i="53"/>
  <c r="G136" i="53"/>
  <c r="G137" i="53"/>
  <c r="G138" i="53"/>
  <c r="G125" i="53"/>
  <c r="G112" i="53"/>
  <c r="G113" i="53"/>
  <c r="G114" i="53"/>
  <c r="G115" i="53"/>
  <c r="G116" i="53"/>
  <c r="G117" i="53"/>
  <c r="G118" i="53"/>
  <c r="G119" i="53"/>
  <c r="G120" i="53"/>
  <c r="G121" i="53"/>
  <c r="G122" i="53"/>
  <c r="G123" i="53"/>
  <c r="G124" i="53"/>
  <c r="G111" i="53"/>
  <c r="G98" i="53"/>
  <c r="G99" i="53"/>
  <c r="G100" i="53"/>
  <c r="G101" i="53"/>
  <c r="G102" i="53"/>
  <c r="G103" i="53"/>
  <c r="G104" i="53"/>
  <c r="G105" i="53"/>
  <c r="G106" i="53"/>
  <c r="G107" i="53"/>
  <c r="G108" i="53"/>
  <c r="G109" i="53"/>
  <c r="G110" i="53"/>
  <c r="G97" i="53"/>
  <c r="G84" i="53"/>
  <c r="G85" i="53"/>
  <c r="G86" i="53"/>
  <c r="G87" i="53"/>
  <c r="G88" i="53"/>
  <c r="G89" i="53"/>
  <c r="G90" i="53"/>
  <c r="G91" i="53"/>
  <c r="G92" i="53"/>
  <c r="G93" i="53"/>
  <c r="G94" i="53"/>
  <c r="G95" i="53"/>
  <c r="G96" i="53"/>
  <c r="G83" i="53"/>
  <c r="G70" i="53"/>
  <c r="G71" i="53"/>
  <c r="G72" i="53"/>
  <c r="G73" i="53"/>
  <c r="G74" i="53"/>
  <c r="G75" i="53"/>
  <c r="G76" i="53"/>
  <c r="G77" i="53"/>
  <c r="G78" i="53"/>
  <c r="G79" i="53"/>
  <c r="G80" i="53"/>
  <c r="G81" i="53"/>
  <c r="G82" i="53"/>
  <c r="G69" i="53"/>
  <c r="G56" i="53"/>
  <c r="G57" i="53"/>
  <c r="G58" i="53"/>
  <c r="G59" i="53"/>
  <c r="G60" i="53"/>
  <c r="G61" i="53"/>
  <c r="G62" i="53"/>
  <c r="G63" i="53"/>
  <c r="G64" i="53"/>
  <c r="G65" i="53"/>
  <c r="G66" i="53"/>
  <c r="G67" i="53"/>
  <c r="G68" i="53"/>
  <c r="G55" i="53"/>
  <c r="G42" i="53"/>
  <c r="G43" i="53"/>
  <c r="G44" i="53"/>
  <c r="G45" i="53"/>
  <c r="G46" i="53"/>
  <c r="G47" i="53"/>
  <c r="G48" i="53"/>
  <c r="G49" i="53"/>
  <c r="G50" i="53"/>
  <c r="G51" i="53"/>
  <c r="G52" i="53"/>
  <c r="G53" i="53"/>
  <c r="G54" i="53"/>
  <c r="G41" i="53"/>
  <c r="G28" i="53"/>
  <c r="G29" i="53"/>
  <c r="G30" i="53"/>
  <c r="G31" i="53"/>
  <c r="G32" i="53"/>
  <c r="G33" i="53"/>
  <c r="G34" i="53"/>
  <c r="G35" i="53"/>
  <c r="G36" i="53"/>
  <c r="G37" i="53"/>
  <c r="G38" i="53"/>
  <c r="G39" i="53"/>
  <c r="G40" i="53"/>
  <c r="G27" i="53"/>
  <c r="G14" i="53"/>
  <c r="G15" i="53"/>
  <c r="G16" i="53"/>
  <c r="G17" i="53"/>
  <c r="G18" i="53"/>
  <c r="G19" i="53"/>
  <c r="G21" i="53"/>
  <c r="G22" i="53"/>
  <c r="G23" i="53"/>
  <c r="G24" i="53"/>
  <c r="G25" i="53"/>
  <c r="G26" i="53"/>
  <c r="G13" i="53"/>
  <c r="G12" i="53"/>
  <c r="G11" i="53"/>
  <c r="G10" i="53"/>
  <c r="G9" i="53"/>
  <c r="G8" i="53"/>
  <c r="G7"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13" i="53"/>
  <c r="G5" i="53"/>
  <c r="G4" i="53"/>
  <c r="C302" i="53"/>
  <c r="C303" i="53"/>
  <c r="C304" i="53"/>
  <c r="C305" i="53"/>
  <c r="C306" i="53"/>
  <c r="C307" i="53"/>
  <c r="C308" i="53"/>
  <c r="C309" i="53"/>
  <c r="C310" i="53"/>
  <c r="C311" i="53"/>
  <c r="C312" i="53"/>
  <c r="C313" i="53"/>
  <c r="C314" i="53"/>
  <c r="C315" i="53"/>
  <c r="C316" i="53"/>
  <c r="C317" i="53"/>
  <c r="C318" i="53"/>
  <c r="C319" i="53"/>
  <c r="C320" i="53"/>
  <c r="C321" i="53"/>
  <c r="C331" i="53"/>
  <c r="C332" i="53"/>
  <c r="C301" i="53"/>
  <c r="C270" i="53"/>
  <c r="C271" i="53"/>
  <c r="C272" i="53"/>
  <c r="C273" i="53"/>
  <c r="C274" i="53"/>
  <c r="C275" i="53"/>
  <c r="C276" i="53"/>
  <c r="C277" i="53"/>
  <c r="C278" i="53"/>
  <c r="C279" i="53"/>
  <c r="C280" i="53"/>
  <c r="C281" i="53"/>
  <c r="C282" i="53"/>
  <c r="C283" i="53"/>
  <c r="C284" i="53"/>
  <c r="C285" i="53"/>
  <c r="C286" i="53"/>
  <c r="C287" i="53"/>
  <c r="C288" i="53"/>
  <c r="C289" i="53"/>
  <c r="C293" i="53"/>
  <c r="C294" i="53"/>
  <c r="C295" i="53"/>
  <c r="C296" i="53"/>
  <c r="C297" i="53"/>
  <c r="C298" i="53"/>
  <c r="C299" i="53"/>
  <c r="C300" i="53"/>
  <c r="C269" i="53"/>
  <c r="C238" i="53"/>
  <c r="C239" i="53"/>
  <c r="C240" i="53"/>
  <c r="C241" i="53"/>
  <c r="C242" i="53"/>
  <c r="C243" i="53"/>
  <c r="C244" i="53"/>
  <c r="C245" i="53"/>
  <c r="C246" i="53"/>
  <c r="C247" i="53"/>
  <c r="C248" i="53"/>
  <c r="C249" i="53"/>
  <c r="C250" i="53"/>
  <c r="C251" i="53"/>
  <c r="C252" i="53"/>
  <c r="C253" i="53"/>
  <c r="C254" i="53"/>
  <c r="C255" i="53"/>
  <c r="C256" i="53"/>
  <c r="C261" i="53"/>
  <c r="C262" i="53"/>
  <c r="C263" i="53"/>
  <c r="C264" i="53"/>
  <c r="C265" i="53"/>
  <c r="C266" i="53"/>
  <c r="C267" i="53"/>
  <c r="C268" i="53"/>
  <c r="C237" i="53"/>
  <c r="C206" i="53"/>
  <c r="C207" i="53"/>
  <c r="C208" i="53"/>
  <c r="C209" i="53"/>
  <c r="C210" i="53"/>
  <c r="C211" i="53"/>
  <c r="C212" i="53"/>
  <c r="C213" i="53"/>
  <c r="C214" i="53"/>
  <c r="C215" i="53"/>
  <c r="C216" i="53"/>
  <c r="C217" i="53"/>
  <c r="C218" i="53"/>
  <c r="C219" i="53"/>
  <c r="C220" i="53"/>
  <c r="C221" i="53"/>
  <c r="C222" i="53"/>
  <c r="C223" i="53"/>
  <c r="C224" i="53"/>
  <c r="C225" i="53"/>
  <c r="C230" i="53"/>
  <c r="C231" i="53"/>
  <c r="C232" i="53"/>
  <c r="C233" i="53"/>
  <c r="C234" i="53"/>
  <c r="C235" i="53"/>
  <c r="C236" i="53"/>
  <c r="C205" i="53"/>
  <c r="C174" i="53"/>
  <c r="C175" i="53"/>
  <c r="C176" i="53"/>
  <c r="C177" i="53"/>
  <c r="C178" i="53"/>
  <c r="C179" i="53"/>
  <c r="C180" i="53"/>
  <c r="C181" i="53"/>
  <c r="C182" i="53"/>
  <c r="C183" i="53"/>
  <c r="C184" i="53"/>
  <c r="C185" i="53"/>
  <c r="C186" i="53"/>
  <c r="C187" i="53"/>
  <c r="C188" i="53"/>
  <c r="C189" i="53"/>
  <c r="C190" i="53"/>
  <c r="C191" i="53"/>
  <c r="C192" i="53"/>
  <c r="C193" i="53"/>
  <c r="C196" i="53"/>
  <c r="C197" i="53"/>
  <c r="C198" i="53"/>
  <c r="C199" i="53"/>
  <c r="C200" i="53"/>
  <c r="C201" i="53"/>
  <c r="C202" i="53"/>
  <c r="C203" i="53"/>
  <c r="C204" i="53"/>
  <c r="C173" i="53"/>
  <c r="C142" i="53"/>
  <c r="C143" i="53"/>
  <c r="C144" i="53"/>
  <c r="C145" i="53"/>
  <c r="C146" i="53"/>
  <c r="C147" i="53"/>
  <c r="C148" i="53"/>
  <c r="C149" i="53"/>
  <c r="C150" i="53"/>
  <c r="C151" i="53"/>
  <c r="C152" i="53"/>
  <c r="C153" i="53"/>
  <c r="C154" i="53"/>
  <c r="C155" i="53"/>
  <c r="C156" i="53"/>
  <c r="C157" i="53"/>
  <c r="C158" i="53"/>
  <c r="C159" i="53"/>
  <c r="C160" i="53"/>
  <c r="C161" i="53"/>
  <c r="C163" i="53"/>
  <c r="C164" i="53"/>
  <c r="C165" i="53"/>
  <c r="C166" i="53"/>
  <c r="C167" i="53"/>
  <c r="C168" i="53"/>
  <c r="C169" i="53"/>
  <c r="C170" i="53"/>
  <c r="C171" i="53"/>
  <c r="C172" i="53"/>
  <c r="C141" i="53"/>
  <c r="C110" i="53"/>
  <c r="C111" i="53"/>
  <c r="C112" i="53"/>
  <c r="C113" i="53"/>
  <c r="C114" i="53"/>
  <c r="C115" i="53"/>
  <c r="C116" i="53"/>
  <c r="C117" i="53"/>
  <c r="C118" i="53"/>
  <c r="C119" i="53"/>
  <c r="C120" i="53"/>
  <c r="C121" i="53"/>
  <c r="C122" i="53"/>
  <c r="C123" i="53"/>
  <c r="C124" i="53"/>
  <c r="C125" i="53"/>
  <c r="C126" i="53"/>
  <c r="C127" i="53"/>
  <c r="C128" i="53"/>
  <c r="C129" i="53"/>
  <c r="C132" i="53"/>
  <c r="C133" i="53"/>
  <c r="C134" i="53"/>
  <c r="C135" i="53"/>
  <c r="C136" i="53"/>
  <c r="C137" i="53"/>
  <c r="C138" i="53"/>
  <c r="C139" i="53"/>
  <c r="C140" i="53"/>
  <c r="C109"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77" i="53"/>
  <c r="C46" i="53"/>
  <c r="C47" i="53"/>
  <c r="C48" i="53"/>
  <c r="C49" i="53"/>
  <c r="C50" i="53"/>
  <c r="C51" i="53"/>
  <c r="C52" i="53"/>
  <c r="C53" i="53"/>
  <c r="C54" i="53"/>
  <c r="C55" i="53"/>
  <c r="C56" i="53"/>
  <c r="C57" i="53"/>
  <c r="C58" i="53"/>
  <c r="C59" i="53"/>
  <c r="C60" i="53"/>
  <c r="C61" i="53"/>
  <c r="C62" i="53"/>
  <c r="C63" i="53"/>
  <c r="C64" i="53"/>
  <c r="C66" i="53"/>
  <c r="C67" i="53"/>
  <c r="C68" i="53"/>
  <c r="C69" i="53"/>
  <c r="C70" i="53"/>
  <c r="C71" i="53"/>
  <c r="C72" i="53"/>
  <c r="C73" i="53"/>
  <c r="C74" i="53"/>
  <c r="C75" i="53"/>
  <c r="C76" i="53"/>
  <c r="C45" i="53"/>
  <c r="C12" i="53"/>
  <c r="C11" i="53"/>
  <c r="C10" i="53"/>
  <c r="C9" i="53"/>
  <c r="C8" i="53"/>
  <c r="C7" i="53"/>
  <c r="C6" i="53"/>
  <c r="C5" i="53"/>
  <c r="J3" i="4" l="1"/>
  <c r="AG4" i="4" l="1"/>
  <c r="AE4" i="4" s="1"/>
  <c r="A1" i="44"/>
  <c r="A43" i="43"/>
  <c r="AE43" i="44" l="1"/>
  <c r="A35" i="47" l="1"/>
  <c r="A37" i="46"/>
  <c r="B36" i="42"/>
  <c r="A115" i="44" l="1"/>
  <c r="E17" i="4" l="1"/>
  <c r="AI4" i="4" s="1"/>
  <c r="AP68" i="47" l="1"/>
  <c r="AQ68" i="47"/>
  <c r="AR68" i="47"/>
  <c r="AS68" i="47"/>
  <c r="AT68" i="47"/>
  <c r="AO68" i="47"/>
  <c r="O60" i="42" l="1"/>
  <c r="O46" i="42" l="1"/>
  <c r="O40" i="42"/>
  <c r="O53" i="42" l="1"/>
  <c r="J133" i="42"/>
  <c r="G121" i="40" l="1"/>
  <c r="G118" i="40"/>
  <c r="E135" i="40"/>
  <c r="E126" i="40"/>
  <c r="G106" i="40"/>
  <c r="AF184" i="39" l="1"/>
  <c r="M358" i="39" s="1"/>
  <c r="AE184" i="39"/>
  <c r="AD184" i="39"/>
  <c r="AC184" i="39"/>
  <c r="M356" i="39" s="1"/>
  <c r="AB184" i="39"/>
  <c r="AA184" i="39"/>
  <c r="Z184" i="39"/>
  <c r="Y184" i="39"/>
  <c r="X184" i="39"/>
  <c r="W184" i="39"/>
  <c r="V184" i="39"/>
  <c r="U184" i="39"/>
  <c r="T184" i="39"/>
  <c r="S184" i="39"/>
  <c r="R184" i="39"/>
  <c r="Q184" i="39"/>
  <c r="M353" i="39" s="1"/>
  <c r="P184" i="39"/>
  <c r="O184" i="39"/>
  <c r="N184" i="39"/>
  <c r="M184" i="39"/>
  <c r="L184" i="39"/>
  <c r="K184" i="39"/>
  <c r="J184" i="39"/>
  <c r="I184" i="39"/>
  <c r="H184" i="39"/>
  <c r="G184" i="39"/>
  <c r="AF183" i="39"/>
  <c r="M313" i="39" s="1"/>
  <c r="AE183" i="39"/>
  <c r="AD183" i="39"/>
  <c r="M312" i="39" s="1"/>
  <c r="AC183" i="39"/>
  <c r="M311" i="39" s="1"/>
  <c r="AB183" i="39"/>
  <c r="AA183" i="39"/>
  <c r="Z183" i="39"/>
  <c r="Y183" i="39"/>
  <c r="X183" i="39"/>
  <c r="W183" i="39"/>
  <c r="V183" i="39"/>
  <c r="U183" i="39"/>
  <c r="T183" i="39"/>
  <c r="S183" i="39"/>
  <c r="R183" i="39"/>
  <c r="M309" i="39" s="1"/>
  <c r="Q183" i="39"/>
  <c r="M308" i="39" s="1"/>
  <c r="P183" i="39"/>
  <c r="O183" i="39"/>
  <c r="N183" i="39"/>
  <c r="M183" i="39"/>
  <c r="L183" i="39"/>
  <c r="K183" i="39"/>
  <c r="J183" i="39"/>
  <c r="I183" i="39"/>
  <c r="H183" i="39"/>
  <c r="G183" i="39"/>
  <c r="AF182" i="39"/>
  <c r="M268" i="39" s="1"/>
  <c r="AE182" i="39"/>
  <c r="AD182" i="39"/>
  <c r="AC182" i="39"/>
  <c r="M266" i="39" s="1"/>
  <c r="AB182" i="39"/>
  <c r="AA182" i="39"/>
  <c r="Z182" i="39"/>
  <c r="Y182" i="39"/>
  <c r="X182" i="39"/>
  <c r="W182" i="39"/>
  <c r="V182" i="39"/>
  <c r="U182" i="39"/>
  <c r="T182" i="39"/>
  <c r="S182" i="39"/>
  <c r="R182" i="39"/>
  <c r="Q182" i="39"/>
  <c r="M263" i="39" s="1"/>
  <c r="P182" i="39"/>
  <c r="O182" i="39"/>
  <c r="N182" i="39"/>
  <c r="M182" i="39"/>
  <c r="L182" i="39"/>
  <c r="K182" i="39"/>
  <c r="J182" i="39"/>
  <c r="I182" i="39"/>
  <c r="H182" i="39"/>
  <c r="G182" i="39"/>
  <c r="AF140" i="39"/>
  <c r="M349" i="39" s="1"/>
  <c r="AE140" i="39"/>
  <c r="AD140" i="39"/>
  <c r="AC140" i="39"/>
  <c r="M347" i="39" s="1"/>
  <c r="AB140" i="39"/>
  <c r="AA140" i="39"/>
  <c r="Z140" i="39"/>
  <c r="Y140" i="39"/>
  <c r="X140" i="39"/>
  <c r="W140" i="39"/>
  <c r="V140" i="39"/>
  <c r="U140" i="39"/>
  <c r="T140" i="39"/>
  <c r="S140" i="39"/>
  <c r="R140" i="39"/>
  <c r="Q140" i="39"/>
  <c r="M344" i="39" s="1"/>
  <c r="P140" i="39"/>
  <c r="O140" i="39"/>
  <c r="N140" i="39"/>
  <c r="M140" i="39"/>
  <c r="L140" i="39"/>
  <c r="K140" i="39"/>
  <c r="J140" i="39"/>
  <c r="I140" i="39"/>
  <c r="H140" i="39"/>
  <c r="G140" i="39"/>
  <c r="AF139" i="39"/>
  <c r="M304" i="39" s="1"/>
  <c r="AE139" i="39"/>
  <c r="AD139" i="39"/>
  <c r="AC139" i="39"/>
  <c r="M302" i="39" s="1"/>
  <c r="AB139" i="39"/>
  <c r="AA139" i="39"/>
  <c r="Z139" i="39"/>
  <c r="Y139" i="39"/>
  <c r="X139" i="39"/>
  <c r="W139" i="39"/>
  <c r="V139" i="39"/>
  <c r="U139" i="39"/>
  <c r="T139" i="39"/>
  <c r="S139" i="39"/>
  <c r="R139" i="39"/>
  <c r="Q139" i="39"/>
  <c r="M299" i="39" s="1"/>
  <c r="P139" i="39"/>
  <c r="O139" i="39"/>
  <c r="N139" i="39"/>
  <c r="M139" i="39"/>
  <c r="L139" i="39"/>
  <c r="K139" i="39"/>
  <c r="J139" i="39"/>
  <c r="I139" i="39"/>
  <c r="H139" i="39"/>
  <c r="G139" i="39"/>
  <c r="AF138" i="39"/>
  <c r="M259" i="39" s="1"/>
  <c r="AE138" i="39"/>
  <c r="AD138" i="39"/>
  <c r="AC138" i="39"/>
  <c r="M257" i="39" s="1"/>
  <c r="AB138" i="39"/>
  <c r="AA138" i="39"/>
  <c r="Z138" i="39"/>
  <c r="Y138" i="39"/>
  <c r="X138" i="39"/>
  <c r="W138" i="39"/>
  <c r="V138" i="39"/>
  <c r="U138" i="39"/>
  <c r="T138" i="39"/>
  <c r="S138" i="39"/>
  <c r="R138" i="39"/>
  <c r="Q138" i="39"/>
  <c r="M254" i="39" s="1"/>
  <c r="P138" i="39"/>
  <c r="O138" i="39"/>
  <c r="N138" i="39"/>
  <c r="M138" i="39"/>
  <c r="L138" i="39"/>
  <c r="K138" i="39"/>
  <c r="J138" i="39"/>
  <c r="I138" i="39"/>
  <c r="H138" i="39"/>
  <c r="G138" i="39"/>
  <c r="AF96" i="39"/>
  <c r="AE96" i="39"/>
  <c r="AD96" i="39"/>
  <c r="AC96" i="39"/>
  <c r="AB96" i="39"/>
  <c r="AA96" i="39"/>
  <c r="Z96" i="39"/>
  <c r="W287" i="39" s="1"/>
  <c r="Y96" i="39"/>
  <c r="W286" i="39" s="1"/>
  <c r="X96" i="39"/>
  <c r="W285" i="39" s="1"/>
  <c r="W96" i="39"/>
  <c r="W284" i="39" s="1"/>
  <c r="V96" i="39"/>
  <c r="W283" i="39" s="1"/>
  <c r="U96" i="39"/>
  <c r="W282" i="39" s="1"/>
  <c r="T96" i="39"/>
  <c r="S96" i="39"/>
  <c r="R96" i="39"/>
  <c r="Q96" i="39"/>
  <c r="P96" i="39"/>
  <c r="O96" i="39"/>
  <c r="N96" i="39"/>
  <c r="W275" i="39" s="1"/>
  <c r="M96" i="39"/>
  <c r="W274" i="39" s="1"/>
  <c r="L96" i="39"/>
  <c r="W273" i="39" s="1"/>
  <c r="K96" i="39"/>
  <c r="W272" i="39" s="1"/>
  <c r="J96" i="39"/>
  <c r="W271" i="39" s="1"/>
  <c r="I96" i="39"/>
  <c r="W270" i="39" s="1"/>
  <c r="H96" i="39"/>
  <c r="G96" i="39"/>
  <c r="AF95" i="39"/>
  <c r="AE95" i="39"/>
  <c r="AD95" i="39"/>
  <c r="AC95" i="39"/>
  <c r="AB95" i="39"/>
  <c r="V289" i="39" s="1"/>
  <c r="AA95" i="39"/>
  <c r="V288" i="39" s="1"/>
  <c r="Z95" i="39"/>
  <c r="V287" i="39" s="1"/>
  <c r="Y95" i="39"/>
  <c r="V286" i="39" s="1"/>
  <c r="X95" i="39"/>
  <c r="V285" i="39" s="1"/>
  <c r="W95" i="39"/>
  <c r="V284" i="39" s="1"/>
  <c r="V95" i="39"/>
  <c r="U95" i="39"/>
  <c r="T95" i="39"/>
  <c r="S95" i="39"/>
  <c r="R95" i="39"/>
  <c r="Q95" i="39"/>
  <c r="P95" i="39"/>
  <c r="V277" i="39" s="1"/>
  <c r="O95" i="39"/>
  <c r="V276" i="39" s="1"/>
  <c r="N95" i="39"/>
  <c r="V275" i="39" s="1"/>
  <c r="M95" i="39"/>
  <c r="V274" i="39" s="1"/>
  <c r="V261" i="39" s="1"/>
  <c r="L95" i="39"/>
  <c r="V273" i="39" s="1"/>
  <c r="K95" i="39"/>
  <c r="V272" i="39" s="1"/>
  <c r="J95" i="39"/>
  <c r="I95" i="39"/>
  <c r="H95" i="39"/>
  <c r="G95" i="39"/>
  <c r="AF94" i="39"/>
  <c r="AE94" i="39"/>
  <c r="AD94" i="39"/>
  <c r="U291" i="39" s="1"/>
  <c r="AC94" i="39"/>
  <c r="AB94" i="39"/>
  <c r="U289" i="39" s="1"/>
  <c r="AA94" i="39"/>
  <c r="U288" i="39" s="1"/>
  <c r="Z94" i="39"/>
  <c r="U287" i="39" s="1"/>
  <c r="Y94" i="39"/>
  <c r="U286" i="39" s="1"/>
  <c r="X94" i="39"/>
  <c r="W94" i="39"/>
  <c r="V94" i="39"/>
  <c r="U94" i="39"/>
  <c r="T94" i="39"/>
  <c r="S94" i="39"/>
  <c r="R94" i="39"/>
  <c r="U279" i="39" s="1"/>
  <c r="Q94" i="39"/>
  <c r="P94" i="39"/>
  <c r="U277" i="39" s="1"/>
  <c r="O94" i="39"/>
  <c r="U276" i="39" s="1"/>
  <c r="N94" i="39"/>
  <c r="U275" i="39" s="1"/>
  <c r="M94" i="39"/>
  <c r="U274" i="39" s="1"/>
  <c r="L94" i="39"/>
  <c r="K94" i="39"/>
  <c r="J94" i="39"/>
  <c r="I94" i="39"/>
  <c r="H94" i="39"/>
  <c r="G94" i="39"/>
  <c r="AF52" i="39"/>
  <c r="AE52" i="39"/>
  <c r="W327" i="39" s="1"/>
  <c r="AD52" i="39"/>
  <c r="W326" i="39" s="1"/>
  <c r="W301" i="39" s="1"/>
  <c r="AC52" i="39"/>
  <c r="AB52" i="39"/>
  <c r="W324" i="39" s="1"/>
  <c r="AA52" i="39"/>
  <c r="W323" i="39" s="1"/>
  <c r="Z52" i="39"/>
  <c r="W322" i="39" s="1"/>
  <c r="Y52" i="39"/>
  <c r="W321" i="39" s="1"/>
  <c r="X52" i="39"/>
  <c r="W320" i="39" s="1"/>
  <c r="W52" i="39"/>
  <c r="W319" i="39" s="1"/>
  <c r="V52" i="39"/>
  <c r="W318" i="39" s="1"/>
  <c r="U52" i="39"/>
  <c r="W317" i="39" s="1"/>
  <c r="T52" i="39"/>
  <c r="W316" i="39" s="1"/>
  <c r="S52" i="39"/>
  <c r="W315" i="39" s="1"/>
  <c r="R52" i="39"/>
  <c r="W314" i="39" s="1"/>
  <c r="Q52" i="39"/>
  <c r="P52" i="39"/>
  <c r="W312" i="39" s="1"/>
  <c r="O52" i="39"/>
  <c r="W311" i="39" s="1"/>
  <c r="N52" i="39"/>
  <c r="W310" i="39" s="1"/>
  <c r="M52" i="39"/>
  <c r="W309" i="39" s="1"/>
  <c r="L52" i="39"/>
  <c r="W308" i="39" s="1"/>
  <c r="K52" i="39"/>
  <c r="W307" i="39" s="1"/>
  <c r="J52" i="39"/>
  <c r="W306" i="39" s="1"/>
  <c r="W295" i="39" s="1"/>
  <c r="I52" i="39"/>
  <c r="W305" i="39" s="1"/>
  <c r="H52" i="39"/>
  <c r="W304" i="39" s="1"/>
  <c r="G52" i="39"/>
  <c r="W303" i="39" s="1"/>
  <c r="AF51" i="39"/>
  <c r="AE51" i="39"/>
  <c r="V327" i="39" s="1"/>
  <c r="AD51" i="39"/>
  <c r="V326" i="39" s="1"/>
  <c r="V301" i="39" s="1"/>
  <c r="AC51" i="39"/>
  <c r="AB51" i="39"/>
  <c r="V324" i="39" s="1"/>
  <c r="AA51" i="39"/>
  <c r="V323" i="39" s="1"/>
  <c r="Z51" i="39"/>
  <c r="V322" i="39" s="1"/>
  <c r="Y51" i="39"/>
  <c r="V321" i="39" s="1"/>
  <c r="X51" i="39"/>
  <c r="V320" i="39" s="1"/>
  <c r="W51" i="39"/>
  <c r="V319" i="39" s="1"/>
  <c r="V51" i="39"/>
  <c r="V318" i="39" s="1"/>
  <c r="U51" i="39"/>
  <c r="V317" i="39" s="1"/>
  <c r="T51" i="39"/>
  <c r="V316" i="39" s="1"/>
  <c r="S51" i="39"/>
  <c r="V315" i="39" s="1"/>
  <c r="R51" i="39"/>
  <c r="V314" i="39" s="1"/>
  <c r="Q51" i="39"/>
  <c r="P51" i="39"/>
  <c r="V312" i="39" s="1"/>
  <c r="O51" i="39"/>
  <c r="V311" i="39" s="1"/>
  <c r="N51" i="39"/>
  <c r="V310" i="39" s="1"/>
  <c r="M51" i="39"/>
  <c r="V309" i="39" s="1"/>
  <c r="V296" i="39" s="1"/>
  <c r="L51" i="39"/>
  <c r="V308" i="39" s="1"/>
  <c r="K51" i="39"/>
  <c r="V307" i="39" s="1"/>
  <c r="J51" i="39"/>
  <c r="V306" i="39" s="1"/>
  <c r="I51" i="39"/>
  <c r="V305" i="39" s="1"/>
  <c r="H51" i="39"/>
  <c r="V304" i="39" s="1"/>
  <c r="G51" i="39"/>
  <c r="V303" i="39" s="1"/>
  <c r="AF50" i="39"/>
  <c r="AE50" i="39"/>
  <c r="U327" i="39" s="1"/>
  <c r="AD50" i="39"/>
  <c r="U326" i="39" s="1"/>
  <c r="AC50" i="39"/>
  <c r="AB50" i="39"/>
  <c r="U324" i="39" s="1"/>
  <c r="AA50" i="39"/>
  <c r="U323" i="39" s="1"/>
  <c r="Z50" i="39"/>
  <c r="U322" i="39" s="1"/>
  <c r="Y50" i="39"/>
  <c r="U321" i="39" s="1"/>
  <c r="X50" i="39"/>
  <c r="U320" i="39" s="1"/>
  <c r="W50" i="39"/>
  <c r="U319" i="39" s="1"/>
  <c r="V50" i="39"/>
  <c r="U318" i="39" s="1"/>
  <c r="U50" i="39"/>
  <c r="U317" i="39" s="1"/>
  <c r="T50" i="39"/>
  <c r="U316" i="39" s="1"/>
  <c r="S50" i="39"/>
  <c r="U315" i="39" s="1"/>
  <c r="R50" i="39"/>
  <c r="U314" i="39" s="1"/>
  <c r="Q50" i="39"/>
  <c r="P50" i="39"/>
  <c r="U312" i="39" s="1"/>
  <c r="O50" i="39"/>
  <c r="U311" i="39" s="1"/>
  <c r="N50" i="39"/>
  <c r="U310" i="39" s="1"/>
  <c r="M50" i="39"/>
  <c r="L50" i="39"/>
  <c r="U308" i="39" s="1"/>
  <c r="K50" i="39"/>
  <c r="U307" i="39" s="1"/>
  <c r="J50" i="39"/>
  <c r="U306" i="39" s="1"/>
  <c r="I50" i="39"/>
  <c r="U305" i="39" s="1"/>
  <c r="H50" i="39"/>
  <c r="U304" i="39" s="1"/>
  <c r="G50" i="39"/>
  <c r="U303" i="39" s="1"/>
  <c r="AG220" i="39"/>
  <c r="AG219" i="39"/>
  <c r="AG218" i="39"/>
  <c r="AG217" i="39"/>
  <c r="AG216" i="39"/>
  <c r="AG215" i="39"/>
  <c r="AG214" i="39"/>
  <c r="AG213" i="39"/>
  <c r="AG212" i="39"/>
  <c r="AG211" i="39"/>
  <c r="AG210" i="39"/>
  <c r="AG209" i="39"/>
  <c r="AG208" i="39"/>
  <c r="AG207" i="39"/>
  <c r="AG206" i="39"/>
  <c r="AG205" i="39"/>
  <c r="AG204" i="39"/>
  <c r="AG203" i="39"/>
  <c r="AG202" i="39"/>
  <c r="AG201" i="39"/>
  <c r="AG200" i="39"/>
  <c r="AG199" i="39"/>
  <c r="AG198" i="39"/>
  <c r="AG197" i="39"/>
  <c r="AG196" i="39"/>
  <c r="AG195" i="39"/>
  <c r="AG194" i="39"/>
  <c r="AG193" i="39"/>
  <c r="AG192" i="39"/>
  <c r="AG191" i="39"/>
  <c r="AG190" i="39"/>
  <c r="AG189" i="39"/>
  <c r="AG188" i="39"/>
  <c r="AG187" i="39"/>
  <c r="AG186" i="39"/>
  <c r="AG185" i="39"/>
  <c r="AG176" i="39"/>
  <c r="AG175" i="39"/>
  <c r="AG174" i="39"/>
  <c r="AG173" i="39"/>
  <c r="AG172" i="39"/>
  <c r="AG171" i="39"/>
  <c r="AG170" i="39"/>
  <c r="AG169" i="39"/>
  <c r="AG168" i="39"/>
  <c r="AG167" i="39"/>
  <c r="AG166" i="39"/>
  <c r="AG165" i="39"/>
  <c r="AG164" i="39"/>
  <c r="AG163" i="39"/>
  <c r="AG162" i="39"/>
  <c r="AG161" i="39"/>
  <c r="AG160" i="39"/>
  <c r="AG159" i="39"/>
  <c r="AG158" i="39"/>
  <c r="AG157" i="39"/>
  <c r="AG156" i="39"/>
  <c r="AG155" i="39"/>
  <c r="AG154" i="39"/>
  <c r="AG153" i="39"/>
  <c r="AG152" i="39"/>
  <c r="AG151" i="39"/>
  <c r="AG150" i="39"/>
  <c r="AG149" i="39"/>
  <c r="AG148" i="39"/>
  <c r="AG147" i="39"/>
  <c r="AG146" i="39"/>
  <c r="AG145" i="39"/>
  <c r="AG144" i="39"/>
  <c r="AG143" i="39"/>
  <c r="AG142" i="39"/>
  <c r="AG141" i="39"/>
  <c r="AG132" i="39"/>
  <c r="AG131" i="39"/>
  <c r="AG130" i="39"/>
  <c r="AG129" i="39"/>
  <c r="AG128" i="39"/>
  <c r="AG127" i="39"/>
  <c r="AG126" i="39"/>
  <c r="AG125" i="39"/>
  <c r="AG124" i="39"/>
  <c r="AG123" i="39"/>
  <c r="AG122" i="39"/>
  <c r="AG121" i="39"/>
  <c r="AG120" i="39"/>
  <c r="AG119" i="39"/>
  <c r="AG118" i="39"/>
  <c r="AG117" i="39"/>
  <c r="AG116" i="39"/>
  <c r="AG115" i="39"/>
  <c r="AG114" i="39"/>
  <c r="AG113" i="39"/>
  <c r="AG112" i="39"/>
  <c r="AG111" i="39"/>
  <c r="AG110" i="39"/>
  <c r="AG109" i="39"/>
  <c r="AG108" i="39"/>
  <c r="AG107" i="39"/>
  <c r="AG106" i="39"/>
  <c r="AG105" i="39"/>
  <c r="AG104" i="39"/>
  <c r="AG103" i="39"/>
  <c r="AG102" i="39"/>
  <c r="AG101" i="39"/>
  <c r="AG100" i="39"/>
  <c r="AG99" i="39"/>
  <c r="AG98" i="39"/>
  <c r="AG97" i="39"/>
  <c r="AG88" i="39"/>
  <c r="AG87" i="39"/>
  <c r="AG86" i="39"/>
  <c r="AG85" i="39"/>
  <c r="AG84" i="39"/>
  <c r="AG83" i="39"/>
  <c r="AG82" i="39"/>
  <c r="AG81" i="39"/>
  <c r="AG80" i="39"/>
  <c r="AG79" i="39"/>
  <c r="AG78" i="39"/>
  <c r="AG77" i="39"/>
  <c r="AG76" i="39"/>
  <c r="AG75" i="39"/>
  <c r="AG74" i="39"/>
  <c r="AG73" i="39"/>
  <c r="AG72" i="39"/>
  <c r="AG71" i="39"/>
  <c r="AG70" i="39"/>
  <c r="AG69" i="39"/>
  <c r="AG68" i="39"/>
  <c r="AG67" i="39"/>
  <c r="AG66" i="39"/>
  <c r="AG65" i="39"/>
  <c r="AG64" i="39"/>
  <c r="AG63" i="39"/>
  <c r="AG62" i="39"/>
  <c r="AG61" i="39"/>
  <c r="AG60" i="39"/>
  <c r="AG59" i="39"/>
  <c r="AG58" i="39"/>
  <c r="AG57" i="39"/>
  <c r="AG56" i="39"/>
  <c r="AG55" i="39"/>
  <c r="AG54" i="39"/>
  <c r="AG53" i="39"/>
  <c r="AG44" i="39"/>
  <c r="AG43" i="39"/>
  <c r="AG42" i="39"/>
  <c r="AG41" i="39"/>
  <c r="AG40" i="39"/>
  <c r="AG39" i="39"/>
  <c r="AG38" i="39"/>
  <c r="AG37" i="39"/>
  <c r="AG36" i="39"/>
  <c r="AG35" i="39"/>
  <c r="AG34" i="39"/>
  <c r="AG33" i="39"/>
  <c r="AG32" i="39"/>
  <c r="AG31" i="39"/>
  <c r="AG30" i="39"/>
  <c r="AG29" i="39"/>
  <c r="AG28" i="39"/>
  <c r="AG27" i="39"/>
  <c r="AG26" i="39"/>
  <c r="AG25" i="39"/>
  <c r="AG24" i="39"/>
  <c r="AG23" i="39"/>
  <c r="AG22" i="39"/>
  <c r="AG21" i="39"/>
  <c r="AG20" i="39"/>
  <c r="AG19" i="39"/>
  <c r="AG18" i="39"/>
  <c r="AG17" i="39"/>
  <c r="AG16" i="39"/>
  <c r="AG15" i="39"/>
  <c r="AG14" i="39"/>
  <c r="AG13" i="39"/>
  <c r="AG12" i="39"/>
  <c r="AG11" i="39"/>
  <c r="AG10" i="39"/>
  <c r="AG9" i="39"/>
  <c r="AF8" i="39"/>
  <c r="AE8" i="39"/>
  <c r="AD8" i="39"/>
  <c r="AC8" i="39"/>
  <c r="AB8" i="39"/>
  <c r="AA8" i="39"/>
  <c r="Z8" i="39"/>
  <c r="W252" i="39" s="1"/>
  <c r="Y8" i="39"/>
  <c r="X8" i="39"/>
  <c r="W8" i="39"/>
  <c r="W249" i="39" s="1"/>
  <c r="V8" i="39"/>
  <c r="U8" i="39"/>
  <c r="W247" i="39" s="1"/>
  <c r="T8" i="39"/>
  <c r="S8" i="39"/>
  <c r="R8" i="39"/>
  <c r="Q8" i="39"/>
  <c r="P8" i="39"/>
  <c r="O8" i="39"/>
  <c r="N8" i="39"/>
  <c r="W240" i="39" s="1"/>
  <c r="M8" i="39"/>
  <c r="W239" i="39" s="1"/>
  <c r="L8" i="39"/>
  <c r="W238" i="39" s="1"/>
  <c r="K8" i="39"/>
  <c r="W237" i="39" s="1"/>
  <c r="J8" i="39"/>
  <c r="W236" i="39" s="1"/>
  <c r="I8" i="39"/>
  <c r="W235" i="39" s="1"/>
  <c r="H8" i="39"/>
  <c r="AF7" i="39"/>
  <c r="AE7" i="39"/>
  <c r="AD7" i="39"/>
  <c r="AC7" i="39"/>
  <c r="AB7" i="39"/>
  <c r="V254" i="39" s="1"/>
  <c r="AA7" i="39"/>
  <c r="V253" i="39" s="1"/>
  <c r="Z7" i="39"/>
  <c r="Y7" i="39"/>
  <c r="X7" i="39"/>
  <c r="W7" i="39"/>
  <c r="V249" i="39" s="1"/>
  <c r="V7" i="39"/>
  <c r="V248" i="39" s="1"/>
  <c r="U7" i="39"/>
  <c r="T7" i="39"/>
  <c r="S7" i="39"/>
  <c r="R7" i="39"/>
  <c r="Q7" i="39"/>
  <c r="P7" i="39"/>
  <c r="V242" i="39" s="1"/>
  <c r="O7" i="39"/>
  <c r="V241" i="39" s="1"/>
  <c r="N7" i="39"/>
  <c r="M7" i="39"/>
  <c r="L7" i="39"/>
  <c r="K7" i="39"/>
  <c r="V237" i="39" s="1"/>
  <c r="J7" i="39"/>
  <c r="I7" i="39"/>
  <c r="H7" i="39"/>
  <c r="AF6" i="39"/>
  <c r="AE6" i="39"/>
  <c r="AD6" i="39"/>
  <c r="U256" i="39" s="1"/>
  <c r="AC6" i="39"/>
  <c r="AB6" i="39"/>
  <c r="U254" i="39" s="1"/>
  <c r="AA6" i="39"/>
  <c r="Z6" i="39"/>
  <c r="Y6" i="39"/>
  <c r="X6" i="39"/>
  <c r="U250" i="39" s="1"/>
  <c r="W6" i="39"/>
  <c r="U249" i="39" s="1"/>
  <c r="V6" i="39"/>
  <c r="U6" i="39"/>
  <c r="T6" i="39"/>
  <c r="S6" i="39"/>
  <c r="R6" i="39"/>
  <c r="U244" i="39" s="1"/>
  <c r="Q6" i="39"/>
  <c r="P6" i="39"/>
  <c r="U242" i="39" s="1"/>
  <c r="O6" i="39"/>
  <c r="N6" i="39"/>
  <c r="M6" i="39"/>
  <c r="U239" i="39" s="1"/>
  <c r="L6" i="39"/>
  <c r="U238" i="39" s="1"/>
  <c r="K6" i="39"/>
  <c r="U237" i="39" s="1"/>
  <c r="J6" i="39"/>
  <c r="I6" i="39"/>
  <c r="H6" i="39"/>
  <c r="U252" i="39" l="1"/>
  <c r="U295" i="39"/>
  <c r="W298" i="39"/>
  <c r="V250" i="39"/>
  <c r="U240" i="39"/>
  <c r="V239" i="39"/>
  <c r="V251" i="39"/>
  <c r="W250" i="39"/>
  <c r="U241" i="39"/>
  <c r="U253" i="39"/>
  <c r="V240" i="39"/>
  <c r="V252" i="39"/>
  <c r="W251" i="39"/>
  <c r="V238" i="39"/>
  <c r="W248" i="39"/>
  <c r="V295" i="39"/>
  <c r="U294" i="39"/>
  <c r="U261" i="39"/>
  <c r="M251" i="39"/>
  <c r="U299" i="39"/>
  <c r="W294" i="39"/>
  <c r="W264" i="39"/>
  <c r="V299" i="39"/>
  <c r="U268" i="39"/>
  <c r="U280" i="39"/>
  <c r="U292" i="39"/>
  <c r="U266" i="39" s="1"/>
  <c r="W276" i="39"/>
  <c r="W288" i="39"/>
  <c r="M253" i="39"/>
  <c r="V279" i="39"/>
  <c r="W289" i="39"/>
  <c r="V292" i="39"/>
  <c r="V291" i="39"/>
  <c r="U270" i="39"/>
  <c r="V280" i="39"/>
  <c r="U271" i="39"/>
  <c r="U260" i="39" s="1"/>
  <c r="U283" i="39"/>
  <c r="V269" i="39"/>
  <c r="V281" i="39"/>
  <c r="W279" i="39"/>
  <c r="W291" i="39"/>
  <c r="U281" i="39"/>
  <c r="W277" i="39"/>
  <c r="U282" i="39"/>
  <c r="U272" i="39"/>
  <c r="U284" i="39"/>
  <c r="U264" i="39" s="1"/>
  <c r="V270" i="39"/>
  <c r="V282" i="39"/>
  <c r="W268" i="39"/>
  <c r="W259" i="39" s="1"/>
  <c r="W280" i="39"/>
  <c r="W292" i="39"/>
  <c r="U269" i="39"/>
  <c r="V268" i="39"/>
  <c r="U273" i="39"/>
  <c r="U285" i="39"/>
  <c r="V271" i="39"/>
  <c r="V260" i="39" s="1"/>
  <c r="V283" i="39"/>
  <c r="W269" i="39"/>
  <c r="W281" i="39"/>
  <c r="V264" i="39"/>
  <c r="W260" i="39"/>
  <c r="M245" i="39"/>
  <c r="U278" i="39"/>
  <c r="U262" i="39" s="1"/>
  <c r="M290" i="39"/>
  <c r="V278" i="39"/>
  <c r="V262" i="39" s="1"/>
  <c r="M250" i="39"/>
  <c r="U293" i="39"/>
  <c r="U267" i="39" s="1"/>
  <c r="M335" i="39"/>
  <c r="W278" i="39"/>
  <c r="W262" i="39" s="1"/>
  <c r="M338" i="39"/>
  <c r="W290" i="39"/>
  <c r="W265" i="39" s="1"/>
  <c r="M295" i="39"/>
  <c r="V293" i="39"/>
  <c r="V267" i="39" s="1"/>
  <c r="M293" i="39"/>
  <c r="V290" i="39"/>
  <c r="V265" i="39" s="1"/>
  <c r="M248" i="39"/>
  <c r="U290" i="39"/>
  <c r="U265" i="39" s="1"/>
  <c r="M340" i="39"/>
  <c r="W293" i="39"/>
  <c r="W267" i="39" s="1"/>
  <c r="M281" i="39"/>
  <c r="V313" i="39"/>
  <c r="V297" i="39" s="1"/>
  <c r="M284" i="39"/>
  <c r="V325" i="39"/>
  <c r="V300" i="39" s="1"/>
  <c r="W225" i="39"/>
  <c r="M241" i="39"/>
  <c r="U328" i="39"/>
  <c r="U302" i="39" s="1"/>
  <c r="V298" i="39"/>
  <c r="U251" i="39"/>
  <c r="V294" i="39"/>
  <c r="M326" i="39"/>
  <c r="W313" i="39"/>
  <c r="W297" i="39" s="1"/>
  <c r="M329" i="39"/>
  <c r="W325" i="39"/>
  <c r="W300" i="39" s="1"/>
  <c r="M286" i="39"/>
  <c r="V328" i="39"/>
  <c r="V302" i="39" s="1"/>
  <c r="M235" i="39"/>
  <c r="U309" i="39"/>
  <c r="U296" i="39" s="1"/>
  <c r="U245" i="39"/>
  <c r="U257" i="39"/>
  <c r="U231" i="39" s="1"/>
  <c r="V244" i="39"/>
  <c r="V256" i="39"/>
  <c r="W299" i="39"/>
  <c r="W253" i="39"/>
  <c r="U246" i="39"/>
  <c r="V245" i="39"/>
  <c r="V257" i="39"/>
  <c r="W244" i="39"/>
  <c r="W256" i="39"/>
  <c r="W242" i="39"/>
  <c r="U235" i="39"/>
  <c r="U247" i="39"/>
  <c r="V234" i="39"/>
  <c r="V246" i="39"/>
  <c r="W245" i="39"/>
  <c r="W257" i="39"/>
  <c r="M236" i="39"/>
  <c r="U313" i="39"/>
  <c r="U297" i="39" s="1"/>
  <c r="M239" i="39"/>
  <c r="U325" i="39"/>
  <c r="U300" i="39" s="1"/>
  <c r="W296" i="39"/>
  <c r="M331" i="39"/>
  <c r="W328" i="39"/>
  <c r="W302" i="39" s="1"/>
  <c r="W241" i="39"/>
  <c r="W254" i="39"/>
  <c r="U234" i="39"/>
  <c r="U236" i="39"/>
  <c r="U248" i="39"/>
  <c r="V235" i="39"/>
  <c r="V247" i="39"/>
  <c r="W234" i="39"/>
  <c r="W246" i="39"/>
  <c r="U298" i="39"/>
  <c r="U301" i="39"/>
  <c r="M317" i="39"/>
  <c r="W243" i="39"/>
  <c r="W227" i="39" s="1"/>
  <c r="M320" i="39"/>
  <c r="W255" i="39"/>
  <c r="W230" i="39" s="1"/>
  <c r="U243" i="39"/>
  <c r="U227" i="39" s="1"/>
  <c r="M227" i="39"/>
  <c r="V255" i="39"/>
  <c r="V230" i="39" s="1"/>
  <c r="M275" i="39"/>
  <c r="U258" i="39"/>
  <c r="U232" i="39" s="1"/>
  <c r="M232" i="39"/>
  <c r="U255" i="39"/>
  <c r="U230" i="39" s="1"/>
  <c r="M230" i="39"/>
  <c r="V258" i="39"/>
  <c r="V232" i="39" s="1"/>
  <c r="M277" i="39"/>
  <c r="V243" i="39"/>
  <c r="V227" i="39" s="1"/>
  <c r="M272" i="39"/>
  <c r="U225" i="39"/>
  <c r="M322" i="39"/>
  <c r="W258" i="39"/>
  <c r="W232" i="39" s="1"/>
  <c r="AC236" i="39"/>
  <c r="V236" i="39"/>
  <c r="V225" i="39" s="1"/>
  <c r="M342" i="39"/>
  <c r="AD245" i="39"/>
  <c r="AD239" i="39"/>
  <c r="AD235" i="39"/>
  <c r="AC255" i="39"/>
  <c r="AC230" i="39" s="1"/>
  <c r="AC251" i="39"/>
  <c r="AC247" i="39"/>
  <c r="AC244" i="39"/>
  <c r="AC239" i="39"/>
  <c r="AB254" i="39"/>
  <c r="AB249" i="39"/>
  <c r="AB243" i="39"/>
  <c r="AB227" i="39" s="1"/>
  <c r="AB239" i="39"/>
  <c r="AB234" i="39"/>
  <c r="AD254" i="39"/>
  <c r="AD248" i="39"/>
  <c r="AD242" i="39"/>
  <c r="AD238" i="39"/>
  <c r="AD234" i="39"/>
  <c r="AC257" i="39"/>
  <c r="AC253" i="39"/>
  <c r="AC249" i="39"/>
  <c r="AC246" i="39"/>
  <c r="AC241" i="39"/>
  <c r="AC237" i="39"/>
  <c r="AB251" i="39"/>
  <c r="AB246" i="39"/>
  <c r="AB241" i="39"/>
  <c r="AB235" i="39"/>
  <c r="AD255" i="39"/>
  <c r="AD230" i="39" s="1"/>
  <c r="AD250" i="39"/>
  <c r="AD247" i="39"/>
  <c r="AD243" i="39"/>
  <c r="AD227" i="39" s="1"/>
  <c r="AD240" i="39"/>
  <c r="AD236" i="39"/>
  <c r="AC256" i="39"/>
  <c r="AC252" i="39"/>
  <c r="AC248" i="39"/>
  <c r="AC243" i="39"/>
  <c r="AC227" i="39" s="1"/>
  <c r="AC240" i="39"/>
  <c r="AB253" i="39"/>
  <c r="AB248" i="39"/>
  <c r="AB242" i="39"/>
  <c r="AB237" i="39"/>
  <c r="AD258" i="39"/>
  <c r="AD232" i="39" s="1"/>
  <c r="AD257" i="39"/>
  <c r="AD256" i="39"/>
  <c r="AD231" i="39" s="1"/>
  <c r="AD253" i="39"/>
  <c r="AD252" i="39"/>
  <c r="AD251" i="39"/>
  <c r="AD249" i="39"/>
  <c r="AD246" i="39"/>
  <c r="AD244" i="39"/>
  <c r="AD241" i="39"/>
  <c r="AD237" i="39"/>
  <c r="AC258" i="39"/>
  <c r="AC232" i="39" s="1"/>
  <c r="AC254" i="39"/>
  <c r="AC250" i="39"/>
  <c r="AC245" i="39"/>
  <c r="AC242" i="39"/>
  <c r="AC238" i="39"/>
  <c r="AB252" i="39"/>
  <c r="AB247" i="39"/>
  <c r="AB245" i="39"/>
  <c r="AB240" i="39"/>
  <c r="AB236" i="39"/>
  <c r="AC235" i="39"/>
  <c r="AC234" i="39"/>
  <c r="AB258" i="39"/>
  <c r="AB232" i="39" s="1"/>
  <c r="AB257" i="39"/>
  <c r="AB256" i="39"/>
  <c r="AB255" i="39"/>
  <c r="AB230" i="39" s="1"/>
  <c r="AB250" i="39"/>
  <c r="AB244" i="39"/>
  <c r="AB238" i="39"/>
  <c r="M276" i="39"/>
  <c r="M285" i="39"/>
  <c r="M297" i="39"/>
  <c r="M264" i="39"/>
  <c r="M267" i="39"/>
  <c r="M287" i="39"/>
  <c r="M305" i="39"/>
  <c r="M333" i="39"/>
  <c r="M244" i="39"/>
  <c r="M262" i="39"/>
  <c r="M351" i="39"/>
  <c r="M339" i="39"/>
  <c r="M357" i="39"/>
  <c r="M300" i="39"/>
  <c r="M337" i="39"/>
  <c r="M296" i="39"/>
  <c r="M307" i="39"/>
  <c r="M355" i="39"/>
  <c r="M252" i="39"/>
  <c r="M345" i="39"/>
  <c r="M348" i="39"/>
  <c r="M238" i="39"/>
  <c r="M323" i="39"/>
  <c r="M334" i="39"/>
  <c r="M256" i="39"/>
  <c r="M341" i="39"/>
  <c r="M352" i="39"/>
  <c r="M346" i="39"/>
  <c r="M354" i="39"/>
  <c r="M260" i="39"/>
  <c r="M343" i="39"/>
  <c r="M350" i="39"/>
  <c r="M229" i="39"/>
  <c r="M316" i="39"/>
  <c r="M226" i="39"/>
  <c r="M315" i="39"/>
  <c r="M270" i="39"/>
  <c r="M291" i="39"/>
  <c r="M294" i="39"/>
  <c r="M332" i="39"/>
  <c r="M336" i="39"/>
  <c r="M327" i="39"/>
  <c r="M330" i="39"/>
  <c r="M324" i="39"/>
  <c r="M328" i="39"/>
  <c r="M325" i="39"/>
  <c r="M321" i="39"/>
  <c r="M319" i="39"/>
  <c r="M318" i="39"/>
  <c r="M303" i="39"/>
  <c r="M301" i="39"/>
  <c r="M310" i="39"/>
  <c r="M306" i="39"/>
  <c r="M292" i="39"/>
  <c r="M289" i="39"/>
  <c r="M298" i="39"/>
  <c r="M288" i="39"/>
  <c r="M279" i="39"/>
  <c r="M282" i="39"/>
  <c r="M278" i="39"/>
  <c r="M283" i="39"/>
  <c r="M280" i="39"/>
  <c r="M274" i="39"/>
  <c r="M271" i="39"/>
  <c r="M242" i="39"/>
  <c r="M273" i="39"/>
  <c r="M261" i="39"/>
  <c r="M265" i="39"/>
  <c r="M255" i="39"/>
  <c r="M258" i="39"/>
  <c r="M246" i="39"/>
  <c r="M249" i="39"/>
  <c r="M243" i="39"/>
  <c r="M247" i="39"/>
  <c r="M233" i="39"/>
  <c r="M234" i="39"/>
  <c r="M237" i="39"/>
  <c r="M240" i="39"/>
  <c r="M231" i="39"/>
  <c r="M228" i="39"/>
  <c r="M225" i="39"/>
  <c r="V68" i="47"/>
  <c r="U68" i="47"/>
  <c r="T68" i="47"/>
  <c r="S68" i="47"/>
  <c r="R68" i="47"/>
  <c r="Q68" i="47"/>
  <c r="P68" i="47"/>
  <c r="O68" i="47"/>
  <c r="N68" i="47"/>
  <c r="M68" i="47"/>
  <c r="L68" i="47"/>
  <c r="K68" i="47"/>
  <c r="I68" i="47"/>
  <c r="G68" i="47"/>
  <c r="F68" i="47"/>
  <c r="E68" i="47"/>
  <c r="D68" i="47"/>
  <c r="J67" i="47"/>
  <c r="J66" i="47"/>
  <c r="J65" i="47"/>
  <c r="J64" i="47"/>
  <c r="J63" i="47"/>
  <c r="J62" i="47"/>
  <c r="J61" i="47"/>
  <c r="J60" i="47"/>
  <c r="J59" i="47"/>
  <c r="J58" i="47"/>
  <c r="J57" i="47"/>
  <c r="J56" i="47"/>
  <c r="J55" i="47"/>
  <c r="J54" i="47"/>
  <c r="J53" i="47"/>
  <c r="J52" i="47"/>
  <c r="J51" i="47"/>
  <c r="J50" i="47"/>
  <c r="J49" i="47"/>
  <c r="J48" i="47"/>
  <c r="J47" i="47"/>
  <c r="J46" i="47"/>
  <c r="J45" i="47"/>
  <c r="J44" i="47"/>
  <c r="J43" i="47"/>
  <c r="H67" i="47"/>
  <c r="H66" i="47"/>
  <c r="H65" i="47"/>
  <c r="H64" i="47"/>
  <c r="H63" i="47"/>
  <c r="H62" i="47"/>
  <c r="H61" i="47"/>
  <c r="H60" i="47"/>
  <c r="H59" i="47"/>
  <c r="H58" i="47"/>
  <c r="H57" i="47"/>
  <c r="H56" i="47"/>
  <c r="H55" i="47"/>
  <c r="H54" i="47"/>
  <c r="H53" i="47"/>
  <c r="H52" i="47"/>
  <c r="H51" i="47"/>
  <c r="H50" i="47"/>
  <c r="H49" i="47"/>
  <c r="H48" i="47"/>
  <c r="H47" i="47"/>
  <c r="H46" i="47"/>
  <c r="H45" i="47"/>
  <c r="H44" i="47"/>
  <c r="H43" i="47"/>
  <c r="E34" i="47"/>
  <c r="D34" i="47"/>
  <c r="W229" i="39" l="1"/>
  <c r="V226" i="39"/>
  <c r="U226" i="39"/>
  <c r="U229" i="39"/>
  <c r="V229" i="39"/>
  <c r="U228" i="39"/>
  <c r="V228" i="39"/>
  <c r="AD225" i="39"/>
  <c r="W231" i="39"/>
  <c r="W228" i="39"/>
  <c r="W226" i="39"/>
  <c r="U259" i="39"/>
  <c r="W261" i="39"/>
  <c r="W266" i="39"/>
  <c r="U263" i="39"/>
  <c r="V259" i="39"/>
  <c r="W263" i="39"/>
  <c r="V266" i="39"/>
  <c r="V263" i="39"/>
  <c r="V231" i="39"/>
  <c r="AD229" i="39"/>
  <c r="AD226" i="39"/>
  <c r="AD228" i="39"/>
  <c r="AC231" i="39"/>
  <c r="AC226" i="39"/>
  <c r="AC229" i="39"/>
  <c r="AC228" i="39"/>
  <c r="AC225" i="39"/>
  <c r="AB231" i="39"/>
  <c r="AB229" i="39"/>
  <c r="AB228" i="39"/>
  <c r="AB226" i="39"/>
  <c r="AB225" i="39"/>
  <c r="G154" i="46"/>
  <c r="G151" i="46"/>
  <c r="A1" i="45"/>
  <c r="AE54" i="44"/>
  <c r="J42" i="47" l="1"/>
  <c r="J68" i="47" s="1"/>
  <c r="H42" i="47"/>
  <c r="H68" i="47" s="1"/>
  <c r="B114" i="42" l="1"/>
  <c r="B94" i="42" l="1"/>
  <c r="C68" i="47"/>
  <c r="C34" i="47"/>
  <c r="G153" i="46"/>
  <c r="G152" i="46"/>
  <c r="G150" i="46"/>
  <c r="G149" i="46"/>
  <c r="G148" i="46"/>
  <c r="G147" i="46"/>
  <c r="G146" i="46"/>
  <c r="G145" i="46"/>
  <c r="G144" i="46"/>
  <c r="G143" i="46"/>
  <c r="G142" i="46"/>
  <c r="G141" i="46"/>
  <c r="G140" i="46"/>
  <c r="G138" i="46"/>
  <c r="G137" i="46"/>
  <c r="G136" i="46"/>
  <c r="G135" i="46"/>
  <c r="G134" i="46"/>
  <c r="G133" i="46"/>
  <c r="G132" i="46"/>
  <c r="G131" i="46"/>
  <c r="G130" i="46"/>
  <c r="G129" i="46"/>
  <c r="A74" i="46"/>
  <c r="A1" i="46"/>
  <c r="A37" i="45"/>
  <c r="A57" i="44"/>
  <c r="AE56" i="44"/>
  <c r="AE55" i="44"/>
  <c r="AE53" i="44"/>
  <c r="AE52" i="44"/>
  <c r="AE51" i="44"/>
  <c r="AE50" i="44"/>
  <c r="AE49" i="44"/>
  <c r="AE48" i="44"/>
  <c r="AE47" i="44"/>
  <c r="AE46" i="44"/>
  <c r="AE45" i="44"/>
  <c r="AE44" i="44"/>
  <c r="AE42" i="44"/>
  <c r="AE41" i="44"/>
  <c r="AE40" i="44"/>
  <c r="AE39" i="44"/>
  <c r="AE38" i="44"/>
  <c r="AE37" i="44"/>
  <c r="AE36" i="44"/>
  <c r="AE35" i="44"/>
  <c r="AE34" i="44"/>
  <c r="AE33" i="44"/>
  <c r="AE32" i="44"/>
  <c r="AE31" i="44"/>
  <c r="AE30" i="44"/>
  <c r="AE29" i="44"/>
  <c r="AE28" i="44"/>
  <c r="AE27" i="44"/>
  <c r="AE26" i="44"/>
  <c r="AE25" i="44"/>
  <c r="AE24" i="44"/>
  <c r="AE23" i="44"/>
  <c r="AE22" i="44"/>
  <c r="AE21" i="44"/>
  <c r="AE20" i="44"/>
  <c r="AE19" i="44"/>
  <c r="AE18" i="44"/>
  <c r="AE17" i="44"/>
  <c r="AE16" i="44"/>
  <c r="AE15" i="44"/>
  <c r="AE14" i="44"/>
  <c r="AE13" i="44"/>
  <c r="AE12" i="44"/>
  <c r="AE11" i="44"/>
  <c r="A1" i="43"/>
  <c r="A2" i="42"/>
  <c r="C3" i="53" l="1"/>
  <c r="G3" i="53"/>
  <c r="G106" i="41"/>
  <c r="F106" i="41"/>
  <c r="E106" i="41"/>
  <c r="A1" i="41"/>
  <c r="F106" i="40"/>
  <c r="E106" i="40"/>
  <c r="A178" i="39"/>
  <c r="A134" i="39"/>
  <c r="A90" i="39"/>
  <c r="AG52" i="39"/>
  <c r="A46" i="39"/>
  <c r="G8" i="39"/>
  <c r="W233" i="39" s="1"/>
  <c r="W224" i="39" s="1"/>
  <c r="G7" i="39"/>
  <c r="V233" i="39" s="1"/>
  <c r="V224" i="39" s="1"/>
  <c r="G6" i="39"/>
  <c r="U233" i="39" s="1"/>
  <c r="U224" i="39" s="1"/>
  <c r="A1" i="39"/>
  <c r="M224" i="39" l="1"/>
  <c r="AD233" i="39"/>
  <c r="AD224" i="39" s="1"/>
  <c r="AC233" i="39"/>
  <c r="AC224" i="39" s="1"/>
  <c r="AB233" i="39"/>
  <c r="AB224" i="39" s="1"/>
  <c r="M269" i="39"/>
  <c r="AG8" i="39"/>
  <c r="M314" i="39"/>
  <c r="AG7" i="39"/>
  <c r="AG51" i="39"/>
  <c r="AG140" i="39"/>
  <c r="AG96" i="39"/>
  <c r="AG182" i="39"/>
  <c r="AK16" i="4" s="1"/>
  <c r="AG138" i="39"/>
  <c r="AK15" i="4" s="1"/>
  <c r="AG94" i="39"/>
  <c r="AK14" i="4" s="1"/>
  <c r="AG183" i="39"/>
  <c r="AG50" i="39"/>
  <c r="AK13" i="4" s="1"/>
  <c r="AG139" i="39"/>
  <c r="AG95" i="39"/>
  <c r="AG184" i="39"/>
  <c r="AG6" i="39"/>
  <c r="AK12" i="4" s="1"/>
  <c r="K17" i="4" l="1"/>
  <c r="H7" i="4" l="1"/>
  <c r="H17" i="4"/>
  <c r="L7" i="4" l="1"/>
  <c r="A1" i="14" l="1"/>
  <c r="AK17" i="4" l="1"/>
  <c r="A10" i="5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<sst xmlns="http://schemas.openxmlformats.org/spreadsheetml/2006/main" count="14058" uniqueCount="5564">
  <si>
    <t>視覚障害</t>
    <rPh sb="0" eb="2">
      <t>シカク</t>
    </rPh>
    <rPh sb="2" eb="4">
      <t>ショウガイ</t>
    </rPh>
    <phoneticPr fontId="3"/>
  </si>
  <si>
    <t>肢体不自由</t>
    <rPh sb="0" eb="2">
      <t>シタイ</t>
    </rPh>
    <rPh sb="2" eb="5">
      <t>フジユウ</t>
    </rPh>
    <phoneticPr fontId="3"/>
  </si>
  <si>
    <t>計</t>
    <rPh sb="0" eb="1">
      <t>ケイ</t>
    </rPh>
    <phoneticPr fontId="3"/>
  </si>
  <si>
    <t>盲</t>
    <rPh sb="0" eb="1">
      <t>モウ</t>
    </rPh>
    <phoneticPr fontId="3"/>
  </si>
  <si>
    <t>弱視</t>
    <rPh sb="0" eb="2">
      <t>ジャクシ</t>
    </rPh>
    <phoneticPr fontId="3"/>
  </si>
  <si>
    <t>聾</t>
    <rPh sb="0" eb="1">
      <t>ロウ</t>
    </rPh>
    <phoneticPr fontId="3"/>
  </si>
  <si>
    <t>難聴</t>
    <rPh sb="0" eb="2">
      <t>ナンチョウ</t>
    </rPh>
    <phoneticPr fontId="3"/>
  </si>
  <si>
    <t>発達障害の重複</t>
    <rPh sb="0" eb="2">
      <t>ハッタツ</t>
    </rPh>
    <rPh sb="2" eb="4">
      <t>ショウガイ</t>
    </rPh>
    <rPh sb="5" eb="7">
      <t>チョウフク</t>
    </rPh>
    <phoneticPr fontId="3"/>
  </si>
  <si>
    <t>Ａ．人文科学</t>
    <rPh sb="2" eb="4">
      <t>ジンブン</t>
    </rPh>
    <rPh sb="4" eb="6">
      <t>カガク</t>
    </rPh>
    <phoneticPr fontId="3"/>
  </si>
  <si>
    <t>障害学生数</t>
    <rPh sb="0" eb="2">
      <t>ショウガイ</t>
    </rPh>
    <rPh sb="2" eb="5">
      <t>ガクセイスウ</t>
    </rPh>
    <phoneticPr fontId="3"/>
  </si>
  <si>
    <t>支援障害学生数</t>
    <rPh sb="0" eb="2">
      <t>シエン</t>
    </rPh>
    <rPh sb="2" eb="4">
      <t>ショウガイ</t>
    </rPh>
    <rPh sb="4" eb="7">
      <t>ガクセイスウ</t>
    </rPh>
    <phoneticPr fontId="3"/>
  </si>
  <si>
    <t>Ｂ．社会科学</t>
    <rPh sb="2" eb="4">
      <t>シャカイ</t>
    </rPh>
    <rPh sb="4" eb="6">
      <t>カガク</t>
    </rPh>
    <phoneticPr fontId="3"/>
  </si>
  <si>
    <t>Ｃ．理学</t>
    <rPh sb="2" eb="4">
      <t>リガク</t>
    </rPh>
    <phoneticPr fontId="3"/>
  </si>
  <si>
    <t>Ｄ．工学</t>
    <rPh sb="2" eb="4">
      <t>コウガク</t>
    </rPh>
    <phoneticPr fontId="3"/>
  </si>
  <si>
    <t>Ｅ．農学</t>
    <rPh sb="2" eb="4">
      <t>ノウガク</t>
    </rPh>
    <phoneticPr fontId="3"/>
  </si>
  <si>
    <t>Ｆ．保健（医・歯学）</t>
    <rPh sb="2" eb="4">
      <t>ホケン</t>
    </rPh>
    <rPh sb="5" eb="6">
      <t>イ</t>
    </rPh>
    <rPh sb="7" eb="9">
      <t>シガク</t>
    </rPh>
    <phoneticPr fontId="3"/>
  </si>
  <si>
    <t>Ｈ．商船</t>
    <rPh sb="2" eb="4">
      <t>ショウセン</t>
    </rPh>
    <phoneticPr fontId="3"/>
  </si>
  <si>
    <t>Ｉ．家政</t>
    <rPh sb="2" eb="4">
      <t>カセイ</t>
    </rPh>
    <phoneticPr fontId="3"/>
  </si>
  <si>
    <t>Ｊ．教育</t>
    <rPh sb="2" eb="4">
      <t>キョウイク</t>
    </rPh>
    <phoneticPr fontId="3"/>
  </si>
  <si>
    <t>Ｋ．芸術</t>
    <rPh sb="2" eb="4">
      <t>ゲイジュツ</t>
    </rPh>
    <phoneticPr fontId="3"/>
  </si>
  <si>
    <t>Ｌ．その他</t>
    <rPh sb="4" eb="5">
      <t>タ</t>
    </rPh>
    <phoneticPr fontId="3"/>
  </si>
  <si>
    <t>（５）専攻科の学科（専攻）別障害学生数</t>
    <rPh sb="3" eb="5">
      <t>センコウ</t>
    </rPh>
    <rPh sb="5" eb="6">
      <t>カ</t>
    </rPh>
    <rPh sb="14" eb="16">
      <t>ショウガイ</t>
    </rPh>
    <rPh sb="16" eb="19">
      <t>ガクセイスウ</t>
    </rPh>
    <phoneticPr fontId="3"/>
  </si>
  <si>
    <t>授業支援</t>
    <rPh sb="0" eb="2">
      <t>ジュギョウ</t>
    </rPh>
    <rPh sb="2" eb="4">
      <t>シエン</t>
    </rPh>
    <phoneticPr fontId="2"/>
  </si>
  <si>
    <t>教材のテキストデータ化</t>
    <rPh sb="0" eb="2">
      <t>キョウザイ</t>
    </rPh>
    <rPh sb="10" eb="11">
      <t>カ</t>
    </rPh>
    <phoneticPr fontId="3"/>
  </si>
  <si>
    <t>教材の拡大</t>
    <rPh sb="0" eb="2">
      <t>キョウザイ</t>
    </rPh>
    <rPh sb="3" eb="5">
      <t>カクダイ</t>
    </rPh>
    <phoneticPr fontId="3"/>
  </si>
  <si>
    <t>授業以外の支援</t>
    <rPh sb="0" eb="2">
      <t>ジュギョウ</t>
    </rPh>
    <rPh sb="2" eb="4">
      <t>イガイ</t>
    </rPh>
    <rPh sb="5" eb="7">
      <t>シエン</t>
    </rPh>
    <phoneticPr fontId="2"/>
  </si>
  <si>
    <t>精神障害</t>
    <rPh sb="0" eb="2">
      <t>セイシン</t>
    </rPh>
    <rPh sb="2" eb="4">
      <t>ショウガイ</t>
    </rPh>
    <phoneticPr fontId="2"/>
  </si>
  <si>
    <t>その他の障害</t>
    <rPh sb="2" eb="3">
      <t>タ</t>
    </rPh>
    <rPh sb="4" eb="6">
      <t>ショウガイ</t>
    </rPh>
    <phoneticPr fontId="3"/>
  </si>
  <si>
    <t>気分障害</t>
    <rPh sb="0" eb="2">
      <t>キブン</t>
    </rPh>
    <rPh sb="2" eb="4">
      <t>ショウガイ</t>
    </rPh>
    <phoneticPr fontId="3"/>
  </si>
  <si>
    <t>その他の授業支援</t>
    <rPh sb="2" eb="3">
      <t>タ</t>
    </rPh>
    <rPh sb="4" eb="6">
      <t>ジュギョウ</t>
    </rPh>
    <rPh sb="6" eb="8">
      <t>シエン</t>
    </rPh>
    <phoneticPr fontId="3"/>
  </si>
  <si>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</si>
  <si>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</si>
  <si>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専門家によるカウンセリング</t>
    <rPh sb="0" eb="3">
      <t>センモンカ</t>
    </rPh>
    <phoneticPr fontId="2"/>
  </si>
  <si>
    <t>その他の授業以外の支援</t>
    <rPh sb="2" eb="3">
      <t>タ</t>
    </rPh>
    <rPh sb="4" eb="6">
      <t>ジュギョウ</t>
    </rPh>
    <rPh sb="6" eb="8">
      <t>イガイ</t>
    </rPh>
    <rPh sb="9" eb="11">
      <t>シエン</t>
    </rPh>
    <phoneticPr fontId="2"/>
  </si>
  <si>
    <t>学部（通学課程）全体の障害学生数</t>
    <rPh sb="0" eb="2">
      <t>ガクブ</t>
    </rPh>
    <rPh sb="3" eb="5">
      <t>ツウガク</t>
    </rPh>
    <rPh sb="5" eb="7">
      <t>カテイ</t>
    </rPh>
    <rPh sb="8" eb="10">
      <t>ゼンタイ</t>
    </rPh>
    <rPh sb="11" eb="13">
      <t>ショウガイ</t>
    </rPh>
    <rPh sb="13" eb="16">
      <t>ガクセイスウ</t>
    </rPh>
    <phoneticPr fontId="3"/>
  </si>
  <si>
    <t>学科（専攻）</t>
    <rPh sb="0" eb="2">
      <t>ガッカ</t>
    </rPh>
    <rPh sb="3" eb="5">
      <t>センコウ</t>
    </rPh>
    <phoneticPr fontId="2"/>
  </si>
  <si>
    <t>北海道</t>
  </si>
  <si>
    <t>１．学校基本情報</t>
    <rPh sb="2" eb="4">
      <t>ガッコウ</t>
    </rPh>
    <rPh sb="4" eb="6">
      <t>キホン</t>
    </rPh>
    <rPh sb="6" eb="8">
      <t>ジョウホウ</t>
    </rPh>
    <phoneticPr fontId="3"/>
  </si>
  <si>
    <t>青森県</t>
  </si>
  <si>
    <t>岩手県</t>
  </si>
  <si>
    <t>学校名</t>
    <rPh sb="0" eb="2">
      <t>ガッコウ</t>
    </rPh>
    <rPh sb="2" eb="3">
      <t>メイ</t>
    </rPh>
    <phoneticPr fontId="3"/>
  </si>
  <si>
    <t>No.</t>
    <phoneticPr fontId="3"/>
  </si>
  <si>
    <t>山形県</t>
  </si>
  <si>
    <t>福島県</t>
  </si>
  <si>
    <t>茨城県</t>
  </si>
  <si>
    <t>栃木県</t>
  </si>
  <si>
    <t>群馬県</t>
  </si>
  <si>
    <t>課程</t>
    <rPh sb="0" eb="2">
      <t>カテイ</t>
    </rPh>
    <phoneticPr fontId="3"/>
  </si>
  <si>
    <t>埼玉県</t>
  </si>
  <si>
    <t>学部</t>
    <rPh sb="0" eb="2">
      <t>ガクブ</t>
    </rPh>
    <phoneticPr fontId="3"/>
  </si>
  <si>
    <t>通学課程</t>
    <rPh sb="0" eb="2">
      <t>ツウガク</t>
    </rPh>
    <rPh sb="2" eb="4">
      <t>カテイ</t>
    </rPh>
    <phoneticPr fontId="3"/>
  </si>
  <si>
    <t>千葉県</t>
  </si>
  <si>
    <t>通信教育課程</t>
    <rPh sb="0" eb="2">
      <t>ツウシン</t>
    </rPh>
    <rPh sb="2" eb="4">
      <t>キョウイク</t>
    </rPh>
    <rPh sb="4" eb="6">
      <t>カテイ</t>
    </rPh>
    <phoneticPr fontId="3"/>
  </si>
  <si>
    <t>東京都</t>
  </si>
  <si>
    <t>大学院</t>
    <rPh sb="0" eb="3">
      <t>ダイガクイン</t>
    </rPh>
    <phoneticPr fontId="3"/>
  </si>
  <si>
    <t>神奈川県</t>
  </si>
  <si>
    <t>新潟県</t>
  </si>
  <si>
    <t>専攻科</t>
    <rPh sb="0" eb="2">
      <t>センコウ</t>
    </rPh>
    <rPh sb="2" eb="3">
      <t>カ</t>
    </rPh>
    <phoneticPr fontId="3"/>
  </si>
  <si>
    <t>富山県</t>
  </si>
  <si>
    <t>石川県</t>
  </si>
  <si>
    <t>福井県</t>
  </si>
  <si>
    <t>山梨県</t>
  </si>
  <si>
    <t>長野県</t>
  </si>
  <si>
    <t>部課室名</t>
    <rPh sb="0" eb="1">
      <t>ブ</t>
    </rPh>
    <rPh sb="1" eb="2">
      <t>カ</t>
    </rPh>
    <rPh sb="2" eb="3">
      <t>シツ</t>
    </rPh>
    <rPh sb="3" eb="4">
      <t>メイ</t>
    </rPh>
    <phoneticPr fontId="3"/>
  </si>
  <si>
    <t>担当者</t>
    <rPh sb="0" eb="3">
      <t>タントウシャ</t>
    </rPh>
    <phoneticPr fontId="3"/>
  </si>
  <si>
    <t>岐阜県</t>
  </si>
  <si>
    <t>役職</t>
    <rPh sb="0" eb="2">
      <t>ヤクショク</t>
    </rPh>
    <phoneticPr fontId="3"/>
  </si>
  <si>
    <t>氏名</t>
    <rPh sb="0" eb="2">
      <t>シメイ</t>
    </rPh>
    <phoneticPr fontId="3"/>
  </si>
  <si>
    <t>静岡県</t>
  </si>
  <si>
    <t>愛知県</t>
  </si>
  <si>
    <t>連絡先</t>
    <rPh sb="0" eb="3">
      <t>レンラクサキ</t>
    </rPh>
    <phoneticPr fontId="3"/>
  </si>
  <si>
    <t>郵便番号</t>
    <rPh sb="0" eb="2">
      <t>ユウビン</t>
    </rPh>
    <rPh sb="2" eb="4">
      <t>バンゴウ</t>
    </rPh>
    <phoneticPr fontId="3"/>
  </si>
  <si>
    <t>所在地</t>
    <rPh sb="0" eb="3">
      <t>ショザイチ</t>
    </rPh>
    <phoneticPr fontId="3"/>
  </si>
  <si>
    <t>三重県</t>
  </si>
  <si>
    <t>滋賀県</t>
  </si>
  <si>
    <t>電話番号</t>
    <rPh sb="0" eb="2">
      <t>デンワ</t>
    </rPh>
    <rPh sb="2" eb="4">
      <t>バンゴウ</t>
    </rPh>
    <phoneticPr fontId="3"/>
  </si>
  <si>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</si>
  <si>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</si>
  <si>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</si>
  <si>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</si>
  <si>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</si>
  <si>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</si>
  <si>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</si>
  <si>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</si>
  <si>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</si>
  <si>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</si>
  <si>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</si>
  <si>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</si>
  <si>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</si>
  <si>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</si>
  <si>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</si>
  <si>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</si>
  <si>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</si>
  <si>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</si>
  <si>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</si>
  <si>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</si>
  <si>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</si>
  <si>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</si>
  <si>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和歌山県立医科大学</t>
  </si>
  <si>
    <t>福山市立大学</t>
  </si>
  <si>
    <t>山口県立大学</t>
  </si>
  <si>
    <t>沖縄県立芸術大学</t>
  </si>
  <si>
    <t>東京医科大学</t>
  </si>
  <si>
    <t>東京音楽大学</t>
  </si>
  <si>
    <t>エリザベト音楽大学</t>
  </si>
  <si>
    <t>比治山大学</t>
  </si>
  <si>
    <t>広島修道大学</t>
  </si>
  <si>
    <t>広島女学院大学</t>
  </si>
  <si>
    <t>広島文化学園大学</t>
  </si>
  <si>
    <t>福山大学</t>
  </si>
  <si>
    <t>福山平成大学</t>
  </si>
  <si>
    <t>安田女子大学</t>
  </si>
  <si>
    <t>部署・機関名</t>
    <rPh sb="0" eb="2">
      <t>ブショ</t>
    </rPh>
    <rPh sb="3" eb="5">
      <t>キカン</t>
    </rPh>
    <rPh sb="5" eb="6">
      <t>メイ</t>
    </rPh>
    <phoneticPr fontId="3"/>
  </si>
  <si>
    <t>学内全体に整備</t>
    <rPh sb="0" eb="2">
      <t>ガクナイ</t>
    </rPh>
    <rPh sb="2" eb="4">
      <t>ゼンタイ</t>
    </rPh>
    <rPh sb="5" eb="7">
      <t>セイビ</t>
    </rPh>
    <phoneticPr fontId="3"/>
  </si>
  <si>
    <t>現在必要な箇所に整備</t>
    <rPh sb="0" eb="2">
      <t>ゲンザイ</t>
    </rPh>
    <rPh sb="2" eb="4">
      <t>ヒツヨウ</t>
    </rPh>
    <rPh sb="5" eb="7">
      <t>カショ</t>
    </rPh>
    <rPh sb="8" eb="10">
      <t>セイビ</t>
    </rPh>
    <phoneticPr fontId="3"/>
  </si>
  <si>
    <t>部分的に整備しているが不十分</t>
    <rPh sb="0" eb="2">
      <t>ブブン</t>
    </rPh>
    <rPh sb="2" eb="3">
      <t>テキ</t>
    </rPh>
    <rPh sb="4" eb="6">
      <t>セイビ</t>
    </rPh>
    <rPh sb="11" eb="14">
      <t>フジュウブン</t>
    </rPh>
    <phoneticPr fontId="3"/>
  </si>
  <si>
    <t>未整備</t>
    <rPh sb="0" eb="1">
      <t>ミ</t>
    </rPh>
    <rPh sb="1" eb="3">
      <t>セイビ</t>
    </rPh>
    <phoneticPr fontId="3"/>
  </si>
  <si>
    <t>（１） 障害のある入学者数等</t>
    <rPh sb="4" eb="6">
      <t>ショウガイ</t>
    </rPh>
    <rPh sb="9" eb="11">
      <t>ニュウガク</t>
    </rPh>
    <rPh sb="11" eb="12">
      <t>シャ</t>
    </rPh>
    <rPh sb="12" eb="13">
      <t>カズ</t>
    </rPh>
    <rPh sb="13" eb="14">
      <t>トウ</t>
    </rPh>
    <phoneticPr fontId="3"/>
  </si>
  <si>
    <t>受験者数</t>
    <rPh sb="0" eb="3">
      <t>ジュケンシャ</t>
    </rPh>
    <rPh sb="3" eb="4">
      <t>スウ</t>
    </rPh>
    <phoneticPr fontId="3"/>
  </si>
  <si>
    <t>合格者数</t>
    <rPh sb="0" eb="3">
      <t>ゴウカクシャ</t>
    </rPh>
    <rPh sb="3" eb="4">
      <t>スウ</t>
    </rPh>
    <phoneticPr fontId="3"/>
  </si>
  <si>
    <t>①</t>
    <phoneticPr fontId="3"/>
  </si>
  <si>
    <t>②</t>
    <phoneticPr fontId="3"/>
  </si>
  <si>
    <t>イ</t>
    <phoneticPr fontId="3"/>
  </si>
  <si>
    <t>ウ</t>
    <phoneticPr fontId="3"/>
  </si>
  <si>
    <t>エ</t>
    <phoneticPr fontId="3"/>
  </si>
  <si>
    <t>オ</t>
    <phoneticPr fontId="3"/>
  </si>
  <si>
    <t>カ</t>
    <phoneticPr fontId="3"/>
  </si>
  <si>
    <t>不詳・死亡の者</t>
  </si>
  <si>
    <t>委員会名</t>
    <rPh sb="0" eb="3">
      <t>イインカイ</t>
    </rPh>
    <rPh sb="3" eb="4">
      <t>メイ</t>
    </rPh>
    <phoneticPr fontId="3"/>
  </si>
  <si>
    <t>ア．嘱託等の契約に基づき、外部から招いている医師、カウンセラー等</t>
    <rPh sb="2" eb="4">
      <t>ショクタク</t>
    </rPh>
    <rPh sb="4" eb="5">
      <t>トウ</t>
    </rPh>
    <rPh sb="6" eb="8">
      <t>ケイヤク</t>
    </rPh>
    <rPh sb="9" eb="10">
      <t>モト</t>
    </rPh>
    <rPh sb="13" eb="15">
      <t>ガイブ</t>
    </rPh>
    <rPh sb="17" eb="18">
      <t>マネ</t>
    </rPh>
    <rPh sb="22" eb="24">
      <t>イシ</t>
    </rPh>
    <rPh sb="31" eb="32">
      <t>トウ</t>
    </rPh>
    <phoneticPr fontId="3"/>
  </si>
  <si>
    <t>イ．必要に応じて定期的に業務を委託している専門技能者（手話通訳、ノートテイカー等）</t>
    <rPh sb="2" eb="4">
      <t>ヒツヨウ</t>
    </rPh>
    <rPh sb="5" eb="6">
      <t>オウ</t>
    </rPh>
    <rPh sb="8" eb="11">
      <t>テイキテキ</t>
    </rPh>
    <rPh sb="12" eb="14">
      <t>ギョウム</t>
    </rPh>
    <rPh sb="15" eb="17">
      <t>イタク</t>
    </rPh>
    <rPh sb="21" eb="23">
      <t>センモン</t>
    </rPh>
    <rPh sb="23" eb="26">
      <t>ギノウシャ</t>
    </rPh>
    <rPh sb="27" eb="29">
      <t>シュワ</t>
    </rPh>
    <rPh sb="29" eb="31">
      <t>ツウヤク</t>
    </rPh>
    <rPh sb="39" eb="40">
      <t>トウ</t>
    </rPh>
    <phoneticPr fontId="3"/>
  </si>
  <si>
    <t>ウ．その他</t>
    <rPh sb="4" eb="5">
      <t>タ</t>
    </rPh>
    <phoneticPr fontId="3"/>
  </si>
  <si>
    <t>人数</t>
    <rPh sb="0" eb="2">
      <t>ニンズウ</t>
    </rPh>
    <phoneticPr fontId="2"/>
  </si>
  <si>
    <t>代表者（委員長等）の役職等
（副学長、学部長等）</t>
    <rPh sb="0" eb="3">
      <t>ダイヒョウシャ</t>
    </rPh>
    <rPh sb="4" eb="7">
      <t>イインチョウ</t>
    </rPh>
    <rPh sb="7" eb="8">
      <t>トウ</t>
    </rPh>
    <rPh sb="10" eb="13">
      <t>ヤクショクトウ</t>
    </rPh>
    <rPh sb="15" eb="18">
      <t>フクガクチョウ</t>
    </rPh>
    <rPh sb="19" eb="22">
      <t>ガクブチョウ</t>
    </rPh>
    <rPh sb="22" eb="23">
      <t>トウ</t>
    </rPh>
    <phoneticPr fontId="2"/>
  </si>
  <si>
    <t>ア．道路の舗装、段差の解消等</t>
    <rPh sb="2" eb="4">
      <t>ドウロ</t>
    </rPh>
    <rPh sb="5" eb="7">
      <t>ホソウ</t>
    </rPh>
    <rPh sb="8" eb="10">
      <t>ダンサ</t>
    </rPh>
    <rPh sb="11" eb="13">
      <t>カイショウ</t>
    </rPh>
    <rPh sb="13" eb="14">
      <t>トウ</t>
    </rPh>
    <phoneticPr fontId="3"/>
  </si>
  <si>
    <t>具体的な内容</t>
    <rPh sb="0" eb="3">
      <t>グタイテキ</t>
    </rPh>
    <rPh sb="4" eb="6">
      <t>ナイヨウ</t>
    </rPh>
    <phoneticPr fontId="2"/>
  </si>
  <si>
    <t>統合失調症等</t>
    <rPh sb="0" eb="2">
      <t>トウゴウ</t>
    </rPh>
    <rPh sb="2" eb="6">
      <t>シッチョウショウトウ</t>
    </rPh>
    <phoneticPr fontId="3"/>
  </si>
  <si>
    <t>精神障害</t>
    <rPh sb="0" eb="2">
      <t>セイシン</t>
    </rPh>
    <rPh sb="2" eb="4">
      <t>ショウガイ</t>
    </rPh>
    <phoneticPr fontId="3"/>
  </si>
  <si>
    <t>神経症性障害等</t>
    <rPh sb="0" eb="3">
      <t>シンケイショウ</t>
    </rPh>
    <rPh sb="3" eb="4">
      <t>セイ</t>
    </rPh>
    <rPh sb="4" eb="6">
      <t>ショウガイ</t>
    </rPh>
    <rPh sb="6" eb="7">
      <t>トウ</t>
    </rPh>
    <phoneticPr fontId="3"/>
  </si>
  <si>
    <t>ア</t>
    <phoneticPr fontId="3"/>
  </si>
  <si>
    <t>進学者</t>
    <phoneticPr fontId="3"/>
  </si>
  <si>
    <t>①進学者の計</t>
    <rPh sb="1" eb="4">
      <t>シンガクシャ</t>
    </rPh>
    <rPh sb="5" eb="6">
      <t>ケイ</t>
    </rPh>
    <phoneticPr fontId="3"/>
  </si>
  <si>
    <t>②進学者のうち就職している数</t>
    <rPh sb="1" eb="4">
      <t>シンガクシャ</t>
    </rPh>
    <rPh sb="7" eb="9">
      <t>シュウショク</t>
    </rPh>
    <rPh sb="13" eb="14">
      <t>スウ</t>
    </rPh>
    <phoneticPr fontId="3"/>
  </si>
  <si>
    <t>その他</t>
    <rPh sb="2" eb="3">
      <t>タ</t>
    </rPh>
    <phoneticPr fontId="3"/>
  </si>
  <si>
    <t>人文科学</t>
    <rPh sb="0" eb="2">
      <t>ジンブン</t>
    </rPh>
    <rPh sb="2" eb="4">
      <t>カガク</t>
    </rPh>
    <phoneticPr fontId="3"/>
  </si>
  <si>
    <t>社会科学</t>
    <rPh sb="0" eb="2">
      <t>シャカイ</t>
    </rPh>
    <rPh sb="2" eb="4">
      <t>カガク</t>
    </rPh>
    <phoneticPr fontId="3"/>
  </si>
  <si>
    <t>理学</t>
    <rPh sb="0" eb="2">
      <t>リガク</t>
    </rPh>
    <phoneticPr fontId="3"/>
  </si>
  <si>
    <t>工学</t>
    <rPh sb="0" eb="2">
      <t>コウガク</t>
    </rPh>
    <phoneticPr fontId="3"/>
  </si>
  <si>
    <t>農学</t>
    <rPh sb="0" eb="2">
      <t>ノウガク</t>
    </rPh>
    <phoneticPr fontId="3"/>
  </si>
  <si>
    <t>保健（医・歯学）</t>
    <rPh sb="0" eb="2">
      <t>ホケン</t>
    </rPh>
    <rPh sb="3" eb="4">
      <t>イ</t>
    </rPh>
    <rPh sb="5" eb="7">
      <t>シガク</t>
    </rPh>
    <phoneticPr fontId="3"/>
  </si>
  <si>
    <t>商船</t>
    <rPh sb="0" eb="2">
      <t>ショウセン</t>
    </rPh>
    <phoneticPr fontId="3"/>
  </si>
  <si>
    <t>家政</t>
    <rPh sb="0" eb="2">
      <t>カセイ</t>
    </rPh>
    <phoneticPr fontId="3"/>
  </si>
  <si>
    <t>教育</t>
    <rPh sb="0" eb="2">
      <t>キョウイク</t>
    </rPh>
    <phoneticPr fontId="3"/>
  </si>
  <si>
    <t>芸術</t>
    <rPh sb="0" eb="2">
      <t>ゲイジュツ</t>
    </rPh>
    <phoneticPr fontId="3"/>
  </si>
  <si>
    <t>学生生活
支援</t>
    <rPh sb="0" eb="2">
      <t>ガクセイ</t>
    </rPh>
    <rPh sb="2" eb="4">
      <t>セイカツ</t>
    </rPh>
    <rPh sb="5" eb="7">
      <t>シエン</t>
    </rPh>
    <phoneticPr fontId="2"/>
  </si>
  <si>
    <t>保健管理
・
生活支援</t>
    <rPh sb="0" eb="2">
      <t>ホケン</t>
    </rPh>
    <rPh sb="2" eb="4">
      <t>カンリ</t>
    </rPh>
    <rPh sb="7" eb="9">
      <t>セイカツ</t>
    </rPh>
    <rPh sb="9" eb="11">
      <t>シエン</t>
    </rPh>
    <phoneticPr fontId="2"/>
  </si>
  <si>
    <t>▲このシートの先頭に戻る</t>
    <rPh sb="7" eb="9">
      <t>セントウ</t>
    </rPh>
    <rPh sb="10" eb="11">
      <t>モド</t>
    </rPh>
    <phoneticPr fontId="2"/>
  </si>
  <si>
    <t>ク．その他</t>
    <rPh sb="4" eb="5">
      <t>タ</t>
    </rPh>
    <phoneticPr fontId="3"/>
  </si>
  <si>
    <t>大学院（通学課程）全体の障害学生数</t>
    <rPh sb="0" eb="3">
      <t>ダイガクイン</t>
    </rPh>
    <rPh sb="4" eb="6">
      <t>ツウガク</t>
    </rPh>
    <rPh sb="6" eb="8">
      <t>カテイ</t>
    </rPh>
    <rPh sb="9" eb="11">
      <t>ゼンタイ</t>
    </rPh>
    <rPh sb="12" eb="14">
      <t>ショウガイ</t>
    </rPh>
    <rPh sb="14" eb="17">
      <t>ガクセイスウ</t>
    </rPh>
    <phoneticPr fontId="3"/>
  </si>
  <si>
    <t>専攻科全体の障害学生数</t>
    <rPh sb="0" eb="3">
      <t>センコウカ</t>
    </rPh>
    <rPh sb="3" eb="5">
      <t>ゼンタイ</t>
    </rPh>
    <rPh sb="6" eb="8">
      <t>ショウガイ</t>
    </rPh>
    <rPh sb="8" eb="11">
      <t>ガクセイスウ</t>
    </rPh>
    <phoneticPr fontId="3"/>
  </si>
  <si>
    <t>実施の有無</t>
    <rPh sb="0" eb="2">
      <t>ジッシ</t>
    </rPh>
    <rPh sb="3" eb="5">
      <t>ウム</t>
    </rPh>
    <phoneticPr fontId="2"/>
  </si>
  <si>
    <t/>
  </si>
  <si>
    <t>都道府県</t>
    <rPh sb="0" eb="4">
      <t>トドウフケン</t>
    </rPh>
    <phoneticPr fontId="2"/>
  </si>
  <si>
    <t>都道府県番号</t>
    <rPh sb="0" eb="4">
      <t>トドウフケン</t>
    </rPh>
    <rPh sb="4" eb="6">
      <t>バンゴウ</t>
    </rPh>
    <phoneticPr fontId="2"/>
  </si>
  <si>
    <t>③</t>
    <phoneticPr fontId="3"/>
  </si>
  <si>
    <t>②のうち就職希望者数</t>
    <rPh sb="4" eb="6">
      <t>シュウショク</t>
    </rPh>
    <rPh sb="6" eb="8">
      <t>キボウ</t>
    </rPh>
    <rPh sb="8" eb="9">
      <t>シャ</t>
    </rPh>
    <rPh sb="9" eb="10">
      <t>スウ</t>
    </rPh>
    <phoneticPr fontId="3"/>
  </si>
  <si>
    <t>障害学生数</t>
    <rPh sb="0" eb="2">
      <t>ショウガイ</t>
    </rPh>
    <rPh sb="2" eb="4">
      <t>ガクセイ</t>
    </rPh>
    <rPh sb="4" eb="5">
      <t>スウ</t>
    </rPh>
    <phoneticPr fontId="3"/>
  </si>
  <si>
    <t>年開学のため、卒業者はまだいない。</t>
    <rPh sb="0" eb="1">
      <t>ネン</t>
    </rPh>
    <rPh sb="1" eb="3">
      <t>カイガク</t>
    </rPh>
    <rPh sb="7" eb="10">
      <t>ソツギョウシャ</t>
    </rPh>
    <phoneticPr fontId="2"/>
  </si>
  <si>
    <t>その他</t>
    <rPh sb="2" eb="3">
      <t>タ</t>
    </rPh>
    <phoneticPr fontId="2"/>
  </si>
  <si>
    <t>その他の障害</t>
    <rPh sb="2" eb="3">
      <t>タ</t>
    </rPh>
    <rPh sb="4" eb="6">
      <t>ショウガイ</t>
    </rPh>
    <phoneticPr fontId="2"/>
  </si>
  <si>
    <t>学部（通学課程）</t>
    <rPh sb="0" eb="2">
      <t>ガクブ</t>
    </rPh>
    <rPh sb="3" eb="5">
      <t>ツウガク</t>
    </rPh>
    <rPh sb="5" eb="7">
      <t>カテイ</t>
    </rPh>
    <phoneticPr fontId="2"/>
  </si>
  <si>
    <t>視覚障害</t>
    <rPh sb="0" eb="2">
      <t>シカク</t>
    </rPh>
    <rPh sb="2" eb="4">
      <t>ショウガイ</t>
    </rPh>
    <phoneticPr fontId="2"/>
  </si>
  <si>
    <t>盲</t>
    <rPh sb="0" eb="1">
      <t>モウ</t>
    </rPh>
    <phoneticPr fontId="2"/>
  </si>
  <si>
    <t>弱視</t>
    <rPh sb="0" eb="2">
      <t>ジャクシ</t>
    </rPh>
    <phoneticPr fontId="2"/>
  </si>
  <si>
    <t>大学院（通学課程）</t>
    <rPh sb="0" eb="3">
      <t>ダイガクイン</t>
    </rPh>
    <rPh sb="4" eb="6">
      <t>ツウガク</t>
    </rPh>
    <rPh sb="6" eb="8">
      <t>カテイ</t>
    </rPh>
    <phoneticPr fontId="2"/>
  </si>
  <si>
    <t>肢体不自由</t>
    <rPh sb="0" eb="2">
      <t>シタイ</t>
    </rPh>
    <rPh sb="2" eb="5">
      <t>フジユウ</t>
    </rPh>
    <phoneticPr fontId="2"/>
  </si>
  <si>
    <t>聾</t>
    <rPh sb="0" eb="1">
      <t>ロウ</t>
    </rPh>
    <phoneticPr fontId="2"/>
  </si>
  <si>
    <t>難聴</t>
    <rPh sb="0" eb="2">
      <t>ナンチョウ</t>
    </rPh>
    <phoneticPr fontId="2"/>
  </si>
  <si>
    <t>専攻科</t>
    <rPh sb="0" eb="2">
      <t>センコウ</t>
    </rPh>
    <rPh sb="2" eb="3">
      <t>カ</t>
    </rPh>
    <phoneticPr fontId="2"/>
  </si>
  <si>
    <t>摂食障害・睡眠障害等</t>
    <rPh sb="0" eb="2">
      <t>セッショク</t>
    </rPh>
    <rPh sb="2" eb="4">
      <t>ショウガイ</t>
    </rPh>
    <rPh sb="5" eb="7">
      <t>スイミン</t>
    </rPh>
    <rPh sb="7" eb="9">
      <t>ショウガイ</t>
    </rPh>
    <rPh sb="9" eb="10">
      <t>トウ</t>
    </rPh>
    <phoneticPr fontId="2"/>
  </si>
  <si>
    <t>ASD</t>
  </si>
  <si>
    <t>SLD</t>
  </si>
  <si>
    <t>ADHD</t>
  </si>
  <si>
    <t>ガイドヘルプ</t>
    <phoneticPr fontId="3"/>
  </si>
  <si>
    <t>リーディングサービス</t>
    <phoneticPr fontId="3"/>
  </si>
  <si>
    <t>障害小区分</t>
    <rPh sb="0" eb="2">
      <t>ショウガイ</t>
    </rPh>
    <rPh sb="2" eb="5">
      <t>ショウクブン</t>
    </rPh>
    <phoneticPr fontId="2"/>
  </si>
  <si>
    <t>No.</t>
    <phoneticPr fontId="2"/>
  </si>
  <si>
    <t>具体的内容</t>
    <rPh sb="0" eb="3">
      <t>グタイテキ</t>
    </rPh>
    <rPh sb="3" eb="5">
      <t>ナイヨウ</t>
    </rPh>
    <phoneticPr fontId="2"/>
  </si>
  <si>
    <t>障害大区分</t>
    <rPh sb="0" eb="2">
      <t>ショウガイ</t>
    </rPh>
    <rPh sb="2" eb="5">
      <t>ダイクブン</t>
    </rPh>
    <phoneticPr fontId="2"/>
  </si>
  <si>
    <t>アのうち
支援障害学生数</t>
    <rPh sb="5" eb="7">
      <t>シエン</t>
    </rPh>
    <rPh sb="7" eb="9">
      <t>ショウガイ</t>
    </rPh>
    <rPh sb="9" eb="12">
      <t>ガクセイスウ</t>
    </rPh>
    <phoneticPr fontId="3"/>
  </si>
  <si>
    <t>10．その他の障害の内訳</t>
    <rPh sb="5" eb="6">
      <t>タ</t>
    </rPh>
    <rPh sb="7" eb="9">
      <t>ショウガイ</t>
    </rPh>
    <rPh sb="10" eb="12">
      <t>ウチワケ</t>
    </rPh>
    <phoneticPr fontId="3"/>
  </si>
  <si>
    <t>学科（専攻）</t>
    <rPh sb="0" eb="2">
      <t>ガッカ</t>
    </rPh>
    <rPh sb="3" eb="5">
      <t>センコウ</t>
    </rPh>
    <phoneticPr fontId="3"/>
  </si>
  <si>
    <t>人</t>
    <rPh sb="0" eb="1">
      <t>ニン</t>
    </rPh>
    <phoneticPr fontId="9"/>
  </si>
  <si>
    <t>広島文教大学</t>
  </si>
  <si>
    <t>現況</t>
    <rPh sb="0" eb="2">
      <t>ゲンキョウ</t>
    </rPh>
    <phoneticPr fontId="3"/>
  </si>
  <si>
    <t>数</t>
    <rPh sb="0" eb="1">
      <t>スウ</t>
    </rPh>
    <phoneticPr fontId="2"/>
  </si>
  <si>
    <t>小区分</t>
    <rPh sb="0" eb="3">
      <t>ショウクブン</t>
    </rPh>
    <phoneticPr fontId="2"/>
  </si>
  <si>
    <t>内訳(診断名)</t>
    <rPh sb="0" eb="2">
      <t>ウチワケ</t>
    </rPh>
    <rPh sb="3" eb="6">
      <t>シンダンメイ</t>
    </rPh>
    <phoneticPr fontId="3"/>
  </si>
  <si>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</si>
  <si>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</si>
  <si>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</si>
  <si>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</si>
  <si>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</si>
  <si>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</si>
  <si>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</si>
  <si>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</si>
  <si>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</si>
  <si>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</si>
  <si>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</si>
  <si>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</si>
  <si>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</si>
  <si>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</si>
  <si>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</si>
  <si>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</si>
  <si>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</si>
  <si>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</si>
  <si>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</si>
  <si>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</si>
  <si>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</si>
  <si>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</si>
  <si>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</si>
  <si>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</si>
  <si>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F101310100267</t>
  </si>
  <si>
    <t>F101310100276</t>
  </si>
  <si>
    <t>F101310100285</t>
  </si>
  <si>
    <t>F101310100294</t>
  </si>
  <si>
    <t>F101310100301</t>
  </si>
  <si>
    <t>F101310100310</t>
  </si>
  <si>
    <t>F101310100329</t>
  </si>
  <si>
    <t>F101310100338</t>
  </si>
  <si>
    <t>F101310100347</t>
  </si>
  <si>
    <t>F101310100356</t>
  </si>
  <si>
    <t>F101310100365</t>
  </si>
  <si>
    <t>F101310100374</t>
  </si>
  <si>
    <t>F102110100572</t>
  </si>
  <si>
    <t>F102210100589</t>
  </si>
  <si>
    <t>F102210100598</t>
  </si>
  <si>
    <t>F102310100603</t>
  </si>
  <si>
    <t>F102310100612</t>
  </si>
  <si>
    <t>F102310100621</t>
  </si>
  <si>
    <t>F102310100630</t>
  </si>
  <si>
    <t>F102310100649</t>
  </si>
  <si>
    <t>F102310100658</t>
  </si>
  <si>
    <t>F102310100667</t>
  </si>
  <si>
    <t>F103110100731</t>
  </si>
  <si>
    <t>F103210100748</t>
  </si>
  <si>
    <t>F103310100755</t>
  </si>
  <si>
    <t>F103310100764</t>
  </si>
  <si>
    <t>F103310100773</t>
  </si>
  <si>
    <t>F103310100782</t>
  </si>
  <si>
    <t>F104110100856</t>
  </si>
  <si>
    <t>F104110100865</t>
  </si>
  <si>
    <t>F104210100872</t>
  </si>
  <si>
    <t>F104310100889</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</si>
  <si>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</si>
  <si>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</si>
  <si>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</si>
  <si>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</si>
  <si>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</si>
  <si>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</si>
  <si>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</si>
  <si>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</si>
  <si>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</si>
  <si>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</si>
  <si>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</si>
  <si>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</si>
  <si>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</si>
  <si>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</si>
  <si>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</si>
  <si>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</si>
  <si>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</si>
  <si>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</si>
  <si>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</si>
  <si>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</si>
  <si>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</si>
  <si>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F106310101225</t>
  </si>
  <si>
    <t>F107110101273</t>
  </si>
  <si>
    <t>F107210101280</t>
  </si>
  <si>
    <t>F107210101299</t>
  </si>
  <si>
    <t>F107310101304</t>
  </si>
  <si>
    <t>F107310101313</t>
  </si>
  <si>
    <t>F107310101322</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</si>
  <si>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</si>
  <si>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</si>
  <si>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</si>
  <si>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</si>
  <si>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</si>
  <si>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</si>
  <si>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</si>
  <si>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</si>
  <si>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</si>
  <si>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</si>
  <si>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</si>
  <si>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</si>
  <si>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</si>
  <si>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</si>
  <si>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</si>
  <si>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F109310101589</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</si>
  <si>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</si>
  <si>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</si>
  <si>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</si>
  <si>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</si>
  <si>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</si>
  <si>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</si>
  <si>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</si>
  <si>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</si>
  <si>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</si>
  <si>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</si>
  <si>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</si>
  <si>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</si>
  <si>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</si>
  <si>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</si>
  <si>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</si>
  <si>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</si>
  <si>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F110310101826</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</si>
  <si>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</si>
  <si>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</si>
  <si>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</si>
  <si>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</si>
  <si>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</si>
  <si>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</si>
  <si>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</si>
  <si>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</si>
  <si>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</si>
  <si>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</si>
  <si>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</si>
  <si>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</si>
  <si>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</si>
  <si>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</si>
  <si>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</si>
  <si>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</si>
  <si>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</si>
  <si>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</si>
  <si>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</si>
  <si>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</si>
  <si>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F111310102138</t>
  </si>
  <si>
    <t>F111310102147</t>
  </si>
  <si>
    <t>F111310102156</t>
  </si>
  <si>
    <t>F111310102165</t>
  </si>
  <si>
    <t>F111310102174</t>
  </si>
  <si>
    <t>F111310102183</t>
  </si>
  <si>
    <t>F111310102192</t>
  </si>
  <si>
    <t>F111310102209</t>
  </si>
  <si>
    <t>F112110102337</t>
  </si>
  <si>
    <t>F112210102353</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</si>
  <si>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</si>
  <si>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</si>
  <si>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</si>
  <si>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</si>
  <si>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</si>
  <si>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</si>
  <si>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</si>
  <si>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</si>
  <si>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</si>
  <si>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</si>
  <si>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</si>
  <si>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</si>
  <si>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</si>
  <si>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</si>
  <si>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</si>
  <si>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</si>
  <si>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</si>
  <si>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</si>
  <si>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</si>
  <si>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</si>
  <si>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</si>
  <si>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</si>
  <si>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</si>
  <si>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</si>
  <si>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</si>
  <si>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</si>
  <si>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</si>
  <si>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F113110102728</t>
  </si>
  <si>
    <t>F113110102737</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</si>
  <si>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</si>
  <si>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</si>
  <si>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</si>
  <si>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</si>
  <si>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</si>
  <si>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</si>
  <si>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</si>
  <si>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</si>
  <si>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</si>
  <si>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</si>
  <si>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</si>
  <si>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</si>
  <si>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</si>
  <si>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</si>
  <si>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</si>
  <si>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</si>
  <si>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</si>
  <si>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</si>
  <si>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</si>
  <si>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</si>
  <si>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</si>
  <si>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</si>
  <si>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</si>
  <si>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</si>
  <si>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</si>
  <si>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</si>
  <si>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</si>
  <si>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</si>
  <si>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</si>
  <si>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</si>
  <si>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</si>
  <si>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</si>
  <si>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</si>
  <si>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</si>
  <si>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</si>
  <si>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</si>
  <si>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</si>
  <si>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</si>
  <si>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</si>
  <si>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</si>
  <si>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</si>
  <si>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</si>
  <si>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</si>
  <si>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</si>
  <si>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</si>
  <si>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</si>
  <si>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</si>
  <si>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</si>
  <si>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</si>
  <si>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</si>
  <si>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</si>
  <si>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</si>
  <si>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</si>
  <si>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</si>
  <si>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F113310103322</t>
  </si>
  <si>
    <t>F113310103331</t>
  </si>
  <si>
    <t>F113310103340</t>
  </si>
  <si>
    <t>F113310103359</t>
  </si>
  <si>
    <t>F113310103368</t>
  </si>
  <si>
    <t>F113310103377</t>
  </si>
  <si>
    <t>F113310103386</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</si>
  <si>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</si>
  <si>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</si>
  <si>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</si>
  <si>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</si>
  <si>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</si>
  <si>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</si>
  <si>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</si>
  <si>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</si>
  <si>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</si>
  <si>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</si>
  <si>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</si>
  <si>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</si>
  <si>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</si>
  <si>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</si>
  <si>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</si>
  <si>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</si>
  <si>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</si>
  <si>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F113310103572</t>
  </si>
  <si>
    <t>F113310103581</t>
  </si>
  <si>
    <t>F113310103590</t>
  </si>
  <si>
    <t>F113310103616</t>
  </si>
  <si>
    <t>F113310103625</t>
  </si>
  <si>
    <t>F113310103634</t>
  </si>
  <si>
    <t>F113310103643</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</si>
  <si>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</si>
  <si>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</si>
  <si>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</si>
  <si>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</si>
  <si>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</si>
  <si>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</si>
  <si>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</si>
  <si>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</si>
  <si>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</si>
  <si>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</si>
  <si>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</si>
  <si>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</si>
  <si>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</si>
  <si>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</si>
  <si>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</si>
  <si>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</si>
  <si>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</si>
  <si>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</si>
  <si>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</si>
  <si>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F113310103849</t>
  </si>
  <si>
    <t>F113310103858</t>
  </si>
  <si>
    <t>F113310103867</t>
  </si>
  <si>
    <t>F113310103876</t>
  </si>
  <si>
    <t>F113310103885</t>
  </si>
  <si>
    <t>F113310103894</t>
  </si>
  <si>
    <t>F113310103901</t>
  </si>
  <si>
    <t>F113310103910</t>
  </si>
  <si>
    <t>F113310103929</t>
  </si>
  <si>
    <t>F113310103938</t>
  </si>
  <si>
    <t>F113310103947</t>
  </si>
  <si>
    <t>F113310103956</t>
  </si>
  <si>
    <t>F113310103965</t>
  </si>
  <si>
    <t>F113310103974</t>
  </si>
  <si>
    <t>F113310103983</t>
  </si>
  <si>
    <t>F113310103992</t>
  </si>
  <si>
    <t>F113310104009</t>
  </si>
  <si>
    <t>F113310104018</t>
  </si>
  <si>
    <t>F113310104027</t>
  </si>
  <si>
    <t>F113310104036</t>
  </si>
  <si>
    <t>F113310104045</t>
  </si>
  <si>
    <t>F113310104054</t>
  </si>
  <si>
    <t>F113310104063</t>
  </si>
  <si>
    <t>F113310104072</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</si>
  <si>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</si>
  <si>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</si>
  <si>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</si>
  <si>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</si>
  <si>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</si>
  <si>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</si>
  <si>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</si>
  <si>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</si>
  <si>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</si>
  <si>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</si>
  <si>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</si>
  <si>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</si>
  <si>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</si>
  <si>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F114210104625</t>
  </si>
  <si>
    <t>F114310104632</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</si>
  <si>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</si>
  <si>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</si>
  <si>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</si>
  <si>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</si>
  <si>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</si>
  <si>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</si>
  <si>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</si>
  <si>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</si>
  <si>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</si>
  <si>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</si>
  <si>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</si>
  <si>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</si>
  <si>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</si>
  <si>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</si>
  <si>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</si>
  <si>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</si>
  <si>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</si>
  <si>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</si>
  <si>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</si>
  <si>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</si>
  <si>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F114310104847</t>
  </si>
  <si>
    <t>F114310104856</t>
  </si>
  <si>
    <t>F114310104865</t>
  </si>
  <si>
    <t>F114310104874</t>
  </si>
  <si>
    <t>F114310104883</t>
  </si>
  <si>
    <t>F114310104892</t>
  </si>
  <si>
    <t>F115110105046</t>
  </si>
  <si>
    <t>F115110105055</t>
  </si>
  <si>
    <t>F115110105064</t>
  </si>
  <si>
    <t>F115210105071</t>
  </si>
  <si>
    <t>F115210105080</t>
  </si>
  <si>
    <t>F115210105099</t>
  </si>
  <si>
    <t>F115210111849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</si>
  <si>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</si>
  <si>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</si>
  <si>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</si>
  <si>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</si>
  <si>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</si>
  <si>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</si>
  <si>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</si>
  <si>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</si>
  <si>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</si>
  <si>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</si>
  <si>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</si>
  <si>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</si>
  <si>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</si>
  <si>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F115310105239</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</si>
  <si>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</si>
  <si>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</si>
  <si>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</si>
  <si>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</si>
  <si>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</si>
  <si>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</si>
  <si>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</si>
  <si>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</si>
  <si>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</si>
  <si>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</si>
  <si>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</si>
  <si>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</si>
  <si>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</si>
  <si>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</si>
  <si>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</si>
  <si>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F117310105488</t>
  </si>
  <si>
    <t>F117310105497</t>
  </si>
  <si>
    <t>F117310105503</t>
  </si>
  <si>
    <t>F117310105512</t>
  </si>
  <si>
    <t>F117310111854</t>
  </si>
  <si>
    <t>F118110105597</t>
  </si>
  <si>
    <t>F118210105602</t>
  </si>
  <si>
    <t>F118210105611</t>
  </si>
  <si>
    <t>F118310105628</t>
  </si>
  <si>
    <t>F118310105637</t>
  </si>
  <si>
    <t>F118310105646</t>
  </si>
  <si>
    <t>F119110105676</t>
  </si>
  <si>
    <t>F119210105683</t>
  </si>
  <si>
    <t>F119210105692</t>
  </si>
  <si>
    <t>F119310105707</t>
  </si>
  <si>
    <t>F119310105716</t>
  </si>
  <si>
    <t>F119310105725</t>
  </si>
  <si>
    <t>F119310105734</t>
  </si>
  <si>
    <t>F120110105771</t>
  </si>
  <si>
    <t>F120210105788</t>
  </si>
  <si>
    <t>F120210105797</t>
  </si>
  <si>
    <t>F120210105804</t>
  </si>
  <si>
    <t>F120210105813</t>
  </si>
  <si>
    <t>F120310105820</t>
  </si>
  <si>
    <t>F120310105839</t>
  </si>
  <si>
    <t>F120310105848</t>
  </si>
  <si>
    <t>F120310105857</t>
  </si>
  <si>
    <t>F120310105866</t>
  </si>
  <si>
    <t>F120310111868</t>
  </si>
  <si>
    <t>F121110105976</t>
  </si>
  <si>
    <t>F121210105983</t>
  </si>
  <si>
    <t>F121210105992</t>
  </si>
  <si>
    <t>F121210106009</t>
  </si>
  <si>
    <t>F121310106016</t>
  </si>
  <si>
    <t>F121310106025</t>
  </si>
  <si>
    <t>F121310106034</t>
  </si>
  <si>
    <t>F121310106043</t>
  </si>
  <si>
    <t>F121310106052</t>
  </si>
  <si>
    <t>F121310106061</t>
  </si>
  <si>
    <t>F121310106070</t>
  </si>
  <si>
    <t>F121310106089</t>
  </si>
  <si>
    <t>F121310106098</t>
  </si>
  <si>
    <t>F122110106224</t>
  </si>
  <si>
    <t>F122110106233</t>
  </si>
  <si>
    <t>F122210106240</t>
  </si>
  <si>
    <t>F122210106259</t>
  </si>
  <si>
    <t>F122210106268</t>
  </si>
  <si>
    <t>F122210111877</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</si>
  <si>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</si>
  <si>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</si>
  <si>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</si>
  <si>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</si>
  <si>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</si>
  <si>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</si>
  <si>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</si>
  <si>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</si>
  <si>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</si>
  <si>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</si>
  <si>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</si>
  <si>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</si>
  <si>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</si>
  <si>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</si>
  <si>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</si>
  <si>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</si>
  <si>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</si>
  <si>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</si>
  <si>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</si>
  <si>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</si>
  <si>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</si>
  <si>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</si>
  <si>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</si>
  <si>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</si>
  <si>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</si>
  <si>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</si>
  <si>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F123310106602</t>
  </si>
  <si>
    <t>F123310106611</t>
  </si>
  <si>
    <t>F123310106620</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</si>
  <si>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</si>
  <si>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</si>
  <si>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</si>
  <si>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</si>
  <si>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</si>
  <si>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</si>
  <si>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</si>
  <si>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</si>
  <si>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</si>
  <si>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</si>
  <si>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</si>
  <si>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</si>
  <si>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</si>
  <si>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</si>
  <si>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</si>
  <si>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</si>
  <si>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</si>
  <si>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</si>
  <si>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</si>
  <si>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</si>
  <si>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</si>
  <si>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</si>
  <si>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</si>
  <si>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</si>
  <si>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</si>
  <si>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</si>
  <si>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</si>
  <si>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</si>
  <si>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</si>
  <si>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F123310106924</t>
  </si>
  <si>
    <t>F123310111883</t>
  </si>
  <si>
    <t>F124110107141</t>
  </si>
  <si>
    <t>F124210107158</t>
  </si>
  <si>
    <t>F124310107165</t>
  </si>
  <si>
    <t>F124310107174</t>
  </si>
  <si>
    <t>F124310107183</t>
  </si>
  <si>
    <t>F124310107192</t>
  </si>
  <si>
    <t>F124310107209</t>
  </si>
  <si>
    <t>F125110107284</t>
  </si>
  <si>
    <t>F125110107293</t>
  </si>
  <si>
    <t>F125210107308</t>
  </si>
  <si>
    <t>F125310107315</t>
  </si>
  <si>
    <t>F125310107324</t>
  </si>
  <si>
    <t>F125310107333</t>
  </si>
  <si>
    <t>F125310107342</t>
  </si>
  <si>
    <t>F125310107351</t>
  </si>
  <si>
    <t>F125310107360</t>
  </si>
  <si>
    <t>F126110107407</t>
  </si>
  <si>
    <t>F126110107416</t>
  </si>
  <si>
    <t>F126110107425</t>
  </si>
  <si>
    <t>F126210107432</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</si>
  <si>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</si>
  <si>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</si>
  <si>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</si>
  <si>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</si>
  <si>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</si>
  <si>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</si>
  <si>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</si>
  <si>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</si>
  <si>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</si>
  <si>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</si>
  <si>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</si>
  <si>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</si>
  <si>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</si>
  <si>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</si>
  <si>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</si>
  <si>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</si>
  <si>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</si>
  <si>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</si>
  <si>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</si>
  <si>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</si>
  <si>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</si>
  <si>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</si>
  <si>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</si>
  <si>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</si>
  <si>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</si>
  <si>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</si>
  <si>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</si>
  <si>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</si>
  <si>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</si>
  <si>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F126310107733</t>
  </si>
  <si>
    <t>F127110107852</t>
  </si>
  <si>
    <t>F127110107861</t>
  </si>
  <si>
    <t>F127310107894</t>
  </si>
  <si>
    <t>F127310107901</t>
  </si>
  <si>
    <t>F127310107910</t>
  </si>
  <si>
    <t>F127310107929</t>
  </si>
  <si>
    <t>F127310107938</t>
  </si>
  <si>
    <t>F127310107947</t>
  </si>
  <si>
    <t>F127310107965</t>
  </si>
  <si>
    <t>F127310107974</t>
  </si>
  <si>
    <t>F127310107983</t>
  </si>
  <si>
    <t>F127310107992</t>
  </si>
  <si>
    <t>F127310108009</t>
  </si>
  <si>
    <t>F127310108018</t>
  </si>
  <si>
    <t>F127310108027</t>
  </si>
  <si>
    <t>F127310108036</t>
  </si>
  <si>
    <t>F127310108045</t>
  </si>
  <si>
    <t>F127310108063</t>
  </si>
  <si>
    <t>F127310108072</t>
  </si>
  <si>
    <t>F127310108081</t>
  </si>
  <si>
    <t>F127310108090</t>
  </si>
  <si>
    <t>F127310108107</t>
  </si>
  <si>
    <t>F127310108116</t>
  </si>
  <si>
    <t>F127310108125</t>
  </si>
  <si>
    <t>F127310108134</t>
  </si>
  <si>
    <t>F127310108143</t>
  </si>
  <si>
    <t>F127310108152</t>
  </si>
  <si>
    <t>F127310108161</t>
  </si>
  <si>
    <t>F127310108170</t>
  </si>
  <si>
    <t>F127310108189</t>
  </si>
  <si>
    <t>F127310108198</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</si>
  <si>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</si>
  <si>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</si>
  <si>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</si>
  <si>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</si>
  <si>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</si>
  <si>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</si>
  <si>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</si>
  <si>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</si>
  <si>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</si>
  <si>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</si>
  <si>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</si>
  <si>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</si>
  <si>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</si>
  <si>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F127310108330</t>
  </si>
  <si>
    <t>F127310108349</t>
  </si>
  <si>
    <t>F127310108358</t>
  </si>
  <si>
    <t>F127310108367</t>
  </si>
  <si>
    <t>F127310108376</t>
  </si>
  <si>
    <t>F127310108385</t>
  </si>
  <si>
    <t>F127310108394</t>
  </si>
  <si>
    <t>F127310108900</t>
  </si>
  <si>
    <t>F127310111898</t>
  </si>
  <si>
    <t>F128110108654</t>
  </si>
  <si>
    <t>F128110108663</t>
  </si>
  <si>
    <t>F128210108670</t>
  </si>
  <si>
    <t>F128210108689</t>
  </si>
  <si>
    <t>F128210108698</t>
  </si>
  <si>
    <t>F128210111906</t>
  </si>
  <si>
    <t>F128310108703</t>
  </si>
  <si>
    <t>F128310108712</t>
  </si>
  <si>
    <t>F128310108721</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</si>
  <si>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</si>
  <si>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</si>
  <si>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</si>
  <si>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</si>
  <si>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</si>
  <si>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</si>
  <si>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</si>
  <si>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</si>
  <si>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</si>
  <si>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</si>
  <si>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</si>
  <si>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</si>
  <si>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</si>
  <si>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</si>
  <si>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</si>
  <si>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</si>
  <si>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</si>
  <si>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</si>
  <si>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</si>
  <si>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</si>
  <si>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</si>
  <si>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</si>
  <si>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</si>
  <si>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</si>
  <si>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</si>
  <si>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</si>
  <si>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</si>
  <si>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</si>
  <si>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</si>
  <si>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</si>
  <si>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</si>
  <si>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</si>
  <si>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</si>
  <si>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</si>
  <si>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</si>
  <si>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</si>
  <si>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</si>
  <si>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</si>
  <si>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F130310109370</t>
  </si>
  <si>
    <t>F130310109389</t>
  </si>
  <si>
    <t>F130310111919</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</si>
  <si>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</si>
  <si>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</si>
  <si>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</si>
  <si>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</si>
  <si>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</si>
  <si>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</si>
  <si>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</si>
  <si>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</si>
  <si>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</si>
  <si>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</si>
  <si>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</si>
  <si>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</si>
  <si>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</si>
  <si>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</si>
  <si>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</si>
  <si>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</si>
  <si>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</si>
  <si>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</si>
  <si>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</si>
  <si>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</si>
  <si>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</si>
  <si>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F133310109661</t>
  </si>
  <si>
    <t>F133310109670</t>
  </si>
  <si>
    <t>F134110109780</t>
  </si>
  <si>
    <t>F134210109797</t>
  </si>
  <si>
    <t>F134210109804</t>
  </si>
  <si>
    <t>F134210109813</t>
  </si>
  <si>
    <t>F134210109822</t>
  </si>
  <si>
    <t>F134210111926</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</si>
  <si>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</si>
  <si>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</si>
  <si>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</si>
  <si>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</si>
  <si>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</si>
  <si>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</si>
  <si>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</si>
  <si>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</si>
  <si>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</si>
  <si>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</si>
  <si>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</si>
  <si>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</si>
  <si>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</si>
  <si>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F134310109973</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</si>
  <si>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</si>
  <si>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</si>
  <si>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</si>
  <si>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</si>
  <si>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</si>
  <si>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</si>
  <si>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</si>
  <si>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</si>
  <si>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</si>
  <si>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</si>
  <si>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</si>
  <si>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</si>
  <si>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</si>
  <si>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</si>
  <si>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</si>
  <si>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</si>
  <si>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</si>
  <si>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</si>
  <si>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</si>
  <si>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</si>
  <si>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</si>
  <si>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</si>
  <si>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</si>
  <si>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</si>
  <si>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</si>
  <si>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F139310110537</t>
  </si>
  <si>
    <t>F139310110546</t>
  </si>
  <si>
    <t>F140110110574</t>
  </si>
  <si>
    <t>F140110110583</t>
  </si>
  <si>
    <t>F140110110592</t>
  </si>
  <si>
    <t>F140210110607</t>
  </si>
  <si>
    <t>F140210110616</t>
  </si>
  <si>
    <t>F140210110625</t>
  </si>
  <si>
    <t>F140210110634</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</si>
  <si>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</si>
  <si>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</si>
  <si>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</si>
  <si>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</si>
  <si>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</si>
  <si>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</si>
  <si>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</si>
  <si>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</si>
  <si>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</si>
  <si>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</si>
  <si>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</si>
  <si>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</si>
  <si>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F140310110767</t>
  </si>
  <si>
    <t>F140310110776</t>
  </si>
  <si>
    <t>F140310110785</t>
  </si>
  <si>
    <t>F140310110794</t>
  </si>
  <si>
    <t>F140310110801</t>
  </si>
  <si>
    <t>F140310110810</t>
  </si>
  <si>
    <t>F140310110829</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</si>
  <si>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</si>
  <si>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</si>
  <si>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</si>
  <si>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</si>
  <si>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</si>
  <si>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</si>
  <si>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</si>
  <si>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</si>
  <si>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</si>
  <si>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</si>
  <si>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</si>
  <si>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</si>
  <si>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F142310111201</t>
  </si>
  <si>
    <t>F142310111210</t>
  </si>
  <si>
    <t>F142310111229</t>
  </si>
  <si>
    <t>F142310111238</t>
  </si>
  <si>
    <t>F142310111247</t>
  </si>
  <si>
    <t>F142310111256</t>
  </si>
  <si>
    <t>F143110111295</t>
  </si>
  <si>
    <t>F143210111300</t>
  </si>
  <si>
    <t>F143310111317</t>
  </si>
  <si>
    <t>F143310111326</t>
  </si>
  <si>
    <t>F143310111335</t>
  </si>
  <si>
    <t>F143310111344</t>
  </si>
  <si>
    <t>F143310111353</t>
  </si>
  <si>
    <t>F143310111362</t>
  </si>
  <si>
    <t>F143310111371</t>
  </si>
  <si>
    <t>F144110111418</t>
  </si>
  <si>
    <t>F144210111425</t>
  </si>
  <si>
    <t>F144310111432</t>
  </si>
  <si>
    <t>F144310111441</t>
  </si>
  <si>
    <t>F144310111450</t>
  </si>
  <si>
    <t>F145110111523</t>
  </si>
  <si>
    <t>F145210111530</t>
  </si>
  <si>
    <t>F145210111549</t>
  </si>
  <si>
    <t>F145310111556</t>
  </si>
  <si>
    <t>F145310111565</t>
  </si>
  <si>
    <t>F145310111574</t>
  </si>
  <si>
    <t>F145310111583</t>
  </si>
  <si>
    <t>F146110111620</t>
  </si>
  <si>
    <t>F146110111639</t>
  </si>
  <si>
    <t>F146310111644</t>
  </si>
  <si>
    <t>F146310111653</t>
  </si>
  <si>
    <t>F146310111662</t>
  </si>
  <si>
    <t>F146310111671</t>
  </si>
  <si>
    <t>F147110111736</t>
  </si>
  <si>
    <t>F147210111743</t>
  </si>
  <si>
    <t>F147210111752</t>
  </si>
  <si>
    <t>F147210111761</t>
  </si>
  <si>
    <t>F147310111778</t>
  </si>
  <si>
    <t>F147310111787</t>
  </si>
  <si>
    <t>F147310111796</t>
  </si>
  <si>
    <t>F147310111803</t>
  </si>
  <si>
    <t>学校コード表示欄</t>
  </si>
  <si>
    <t>&lt;障害区分確認欄&gt;</t>
    <rPh sb="1" eb="3">
      <t>ショウガイ</t>
    </rPh>
    <rPh sb="3" eb="5">
      <t>クブン</t>
    </rPh>
    <rPh sb="5" eb="7">
      <t>カクニン</t>
    </rPh>
    <rPh sb="7" eb="8">
      <t>ラン</t>
    </rPh>
    <phoneticPr fontId="2"/>
  </si>
  <si>
    <t>記入するシート</t>
    <rPh sb="0" eb="2">
      <t>キニュウ</t>
    </rPh>
    <phoneticPr fontId="2"/>
  </si>
  <si>
    <t>旧秋田県</t>
    <rPh sb="0" eb="1">
      <t>キュウ</t>
    </rPh>
    <rPh sb="1" eb="4">
      <t>アキタケン</t>
    </rPh>
    <phoneticPr fontId="2"/>
  </si>
  <si>
    <t>宮城県</t>
    <rPh sb="0" eb="3">
      <t>ミヤギケン</t>
    </rPh>
    <phoneticPr fontId="2"/>
  </si>
  <si>
    <t>旧宮城県</t>
    <rPh sb="0" eb="1">
      <t>キュウ</t>
    </rPh>
    <rPh sb="1" eb="4">
      <t>ミヤギケン</t>
    </rPh>
    <phoneticPr fontId="2"/>
  </si>
  <si>
    <t>秋田県</t>
    <rPh sb="0" eb="3">
      <t>アキタケン</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</si>
  <si>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</si>
  <si>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</si>
  <si>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</si>
  <si>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</si>
  <si>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</si>
  <si>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</si>
  <si>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</si>
  <si>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</si>
  <si>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</si>
  <si>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</si>
  <si>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</si>
  <si>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</si>
  <si>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</si>
  <si>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</si>
  <si>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</si>
  <si>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</si>
  <si>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</si>
  <si>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</si>
  <si>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</si>
  <si>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</si>
  <si>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</si>
  <si>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</si>
  <si>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</si>
  <si>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</si>
  <si>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</si>
  <si>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</si>
  <si>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</si>
  <si>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</si>
  <si>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</si>
  <si>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</si>
  <si>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</si>
  <si>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</si>
  <si>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</si>
  <si>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</si>
  <si>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</si>
  <si>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</si>
  <si>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</si>
  <si>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</si>
  <si>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</si>
  <si>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</si>
  <si>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</si>
  <si>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</si>
  <si>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</si>
  <si>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</si>
  <si>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</si>
  <si>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</si>
  <si>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</si>
  <si>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F108310111971</t>
  </si>
  <si>
    <t>F114210111993</t>
  </si>
  <si>
    <t>F127210111989</t>
  </si>
  <si>
    <t>F127310111950</t>
  </si>
  <si>
    <t>叡啓大学</t>
  </si>
  <si>
    <t>F135210111961</t>
  </si>
  <si>
    <t>F140310112006</t>
  </si>
  <si>
    <r>
      <rPr>
        <sz val="12"/>
        <color theme="0" tint="-0.34998626667073579"/>
        <rFont val="UD デジタル 教科書体 NK-R"/>
        <family val="1"/>
        <charset val="128"/>
      </rPr>
      <t>①</t>
    </r>
    <r>
      <rPr>
        <sz val="11"/>
        <color theme="0" tint="-0.34998626667073579"/>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</si>
  <si>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</si>
  <si>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①対応要領又は基本方針、規程等がある。</t>
    <rPh sb="1" eb="3">
      <t>タイオウ</t>
    </rPh>
    <rPh sb="3" eb="5">
      <t>ヨウリョウ</t>
    </rPh>
    <rPh sb="7" eb="9">
      <t>キホン</t>
    </rPh>
    <rPh sb="9" eb="11">
      <t>ホウシン</t>
    </rPh>
    <rPh sb="12" eb="15">
      <t>キテイナド</t>
    </rPh>
    <phoneticPr fontId="3"/>
  </si>
  <si>
    <t>③対応要領又は基本方針、規程等はない。</t>
    <rPh sb="1" eb="3">
      <t>タイオウ</t>
    </rPh>
    <rPh sb="3" eb="5">
      <t>ヨウリョウ</t>
    </rPh>
    <rPh sb="7" eb="9">
      <t>キホン</t>
    </rPh>
    <rPh sb="9" eb="11">
      <t>ホウシン</t>
    </rPh>
    <rPh sb="12" eb="14">
      <t>キテイ</t>
    </rPh>
    <rPh sb="14" eb="15">
      <t>トウ</t>
    </rPh>
    <phoneticPr fontId="3"/>
  </si>
  <si>
    <t>整備中又は年度内に整備予定</t>
    <rPh sb="0" eb="3">
      <t>セイビチュウ</t>
    </rPh>
    <rPh sb="5" eb="7">
      <t>ネンド</t>
    </rPh>
    <rPh sb="7" eb="8">
      <t>ナイ</t>
    </rPh>
    <rPh sb="9" eb="11">
      <t>セイビ</t>
    </rPh>
    <rPh sb="11" eb="13">
      <t>ヨテイ</t>
    </rPh>
    <phoneticPr fontId="3"/>
  </si>
  <si>
    <t>　全入学者数又は全卒業者数が0の場合、以下の当てはまる理由を選択してください。</t>
    <rPh sb="1" eb="2">
      <t>ゼン</t>
    </rPh>
    <rPh sb="2" eb="5">
      <t>ニュウガクシャ</t>
    </rPh>
    <rPh sb="5" eb="6">
      <t>スウ</t>
    </rPh>
    <rPh sb="8" eb="9">
      <t>ゼン</t>
    </rPh>
    <rPh sb="9" eb="10">
      <t>ソツ</t>
    </rPh>
    <rPh sb="10" eb="13">
      <t>ギョウシャスウ</t>
    </rPh>
    <rPh sb="16" eb="18">
      <t>バアイ</t>
    </rPh>
    <rPh sb="19" eb="21">
      <t>イカ</t>
    </rPh>
    <rPh sb="22" eb="23">
      <t>ア</t>
    </rPh>
    <rPh sb="27" eb="29">
      <t>リユウ</t>
    </rPh>
    <rPh sb="30" eb="32">
      <t>センタク</t>
    </rPh>
    <phoneticPr fontId="2"/>
  </si>
  <si>
    <t>学校コード</t>
  </si>
  <si>
    <t>F101210100143</t>
  </si>
  <si>
    <t>F106310101234</t>
  </si>
  <si>
    <t>F113310104189</t>
  </si>
  <si>
    <t>F114310104909</t>
  </si>
  <si>
    <t>F114310104918</t>
  </si>
  <si>
    <t>学校名</t>
    <rPh sb="0" eb="2">
      <t>ガッコウ</t>
    </rPh>
    <rPh sb="2" eb="3">
      <t>メイ</t>
    </rPh>
    <phoneticPr fontId="4"/>
  </si>
  <si>
    <t>年から募集停止しているため、入学者はいない。</t>
    <rPh sb="0" eb="1">
      <t>ネン</t>
    </rPh>
    <rPh sb="3" eb="5">
      <t>ボシュウ</t>
    </rPh>
    <rPh sb="5" eb="7">
      <t>テイシ</t>
    </rPh>
    <rPh sb="14" eb="17">
      <t>ニュウガクシャ</t>
    </rPh>
    <phoneticPr fontId="2"/>
  </si>
  <si>
    <t>保健（医・歯学を除く。）</t>
    <rPh sb="0" eb="2">
      <t>ホケン</t>
    </rPh>
    <rPh sb="3" eb="4">
      <t>イ</t>
    </rPh>
    <rPh sb="5" eb="7">
      <t>シガク</t>
    </rPh>
    <rPh sb="8" eb="9">
      <t>ノゾ</t>
    </rPh>
    <phoneticPr fontId="3"/>
  </si>
  <si>
    <t>（１） 学校名と主たる所在地</t>
    <rPh sb="6" eb="7">
      <t>メイ</t>
    </rPh>
    <rPh sb="8" eb="9">
      <t>シュ</t>
    </rPh>
    <rPh sb="11" eb="14">
      <t>ショザイチ</t>
    </rPh>
    <phoneticPr fontId="3"/>
  </si>
  <si>
    <t>主たる所在地の都道府県名</t>
    <rPh sb="0" eb="1">
      <t>シュ</t>
    </rPh>
    <rPh sb="3" eb="6">
      <t>ショザイチ</t>
    </rPh>
    <rPh sb="7" eb="11">
      <t>トドウフケン</t>
    </rPh>
    <rPh sb="11" eb="12">
      <t>メイ</t>
    </rPh>
    <phoneticPr fontId="3"/>
  </si>
  <si>
    <t>内訳</t>
    <rPh sb="0" eb="2">
      <t>ウチワケ</t>
    </rPh>
    <phoneticPr fontId="2"/>
  </si>
  <si>
    <t>ア．常勤（無期雇用）</t>
    <rPh sb="2" eb="4">
      <t>ジョウキン</t>
    </rPh>
    <rPh sb="5" eb="9">
      <t>ムキコヨウ</t>
    </rPh>
    <phoneticPr fontId="2"/>
  </si>
  <si>
    <t>イ．常勤（有期雇用）</t>
    <rPh sb="2" eb="4">
      <t>ジョウキン</t>
    </rPh>
    <rPh sb="5" eb="9">
      <t>ユウキコヨウ</t>
    </rPh>
    <phoneticPr fontId="2"/>
  </si>
  <si>
    <t>ウ．非常勤</t>
    <rPh sb="2" eb="5">
      <t>ヒジョウキン</t>
    </rPh>
    <phoneticPr fontId="2"/>
  </si>
  <si>
    <t>合計</t>
    <rPh sb="0" eb="2">
      <t>ゴウケイ</t>
    </rPh>
    <phoneticPr fontId="2"/>
  </si>
  <si>
    <t>エ．具体的な授業支援等の支援内容の説明</t>
    <rPh sb="2" eb="5">
      <t>グタイテキ</t>
    </rPh>
    <rPh sb="6" eb="10">
      <t>ジュギョウシエン</t>
    </rPh>
    <rPh sb="10" eb="11">
      <t>トウ</t>
    </rPh>
    <rPh sb="12" eb="16">
      <t>シエンナイヨウ</t>
    </rPh>
    <rPh sb="17" eb="19">
      <t>セツメイ</t>
    </rPh>
    <phoneticPr fontId="2"/>
  </si>
  <si>
    <t>オ．在籍障害学生数</t>
    <rPh sb="2" eb="4">
      <t>ザイセキ</t>
    </rPh>
    <rPh sb="4" eb="8">
      <t>ショウガイガクセイ</t>
    </rPh>
    <rPh sb="8" eb="9">
      <t>スウ</t>
    </rPh>
    <phoneticPr fontId="2"/>
  </si>
  <si>
    <t>カ．在籍支援障害学生数</t>
    <rPh sb="2" eb="6">
      <t>ザイセキシエン</t>
    </rPh>
    <rPh sb="6" eb="10">
      <t>ショウガイガクセイ</t>
    </rPh>
    <rPh sb="10" eb="11">
      <t>スウ</t>
    </rPh>
    <phoneticPr fontId="2"/>
  </si>
  <si>
    <t>キ．キャンパスのバリアフリーマップ等の掲示</t>
    <rPh sb="17" eb="18">
      <t>トウ</t>
    </rPh>
    <rPh sb="19" eb="21">
      <t>ケイジ</t>
    </rPh>
    <phoneticPr fontId="2"/>
  </si>
  <si>
    <t>カ．その他</t>
    <rPh sb="4" eb="5">
      <t>タ</t>
    </rPh>
    <phoneticPr fontId="3"/>
  </si>
  <si>
    <t>ア．医療機関との連携</t>
    <rPh sb="2" eb="4">
      <t>イリョウ</t>
    </rPh>
    <rPh sb="4" eb="6">
      <t>キカン</t>
    </rPh>
    <rPh sb="8" eb="10">
      <t>レンケイ</t>
    </rPh>
    <phoneticPr fontId="3"/>
  </si>
  <si>
    <t>イ．地方自治体との連携</t>
    <rPh sb="2" eb="4">
      <t>チホウ</t>
    </rPh>
    <rPh sb="4" eb="7">
      <t>ジチタイ</t>
    </rPh>
    <rPh sb="9" eb="11">
      <t>レンケイ</t>
    </rPh>
    <phoneticPr fontId="3"/>
  </si>
  <si>
    <t>以下について当てはまる欄に「1」を記入してください。</t>
    <rPh sb="0" eb="2">
      <t>イカ</t>
    </rPh>
    <rPh sb="6" eb="7">
      <t>ア</t>
    </rPh>
    <rPh sb="11" eb="12">
      <t>ラン</t>
    </rPh>
    <rPh sb="17" eb="19">
      <t>キニュウ</t>
    </rPh>
    <phoneticPr fontId="3"/>
  </si>
  <si>
    <t>その他の視覚障害</t>
    <rPh sb="2" eb="3">
      <t>タ</t>
    </rPh>
    <rPh sb="4" eb="8">
      <t>シカクショウガイ</t>
    </rPh>
    <phoneticPr fontId="3"/>
  </si>
  <si>
    <t>その他の聴覚障害</t>
    <rPh sb="2" eb="3">
      <t>タ</t>
    </rPh>
    <rPh sb="4" eb="8">
      <t>チョウカクショウガイ</t>
    </rPh>
    <phoneticPr fontId="3"/>
  </si>
  <si>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</si>
  <si>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</si>
  <si>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</si>
  <si>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病弱</t>
    <rPh sb="0" eb="2">
      <t>ビョウジャク</t>
    </rPh>
    <phoneticPr fontId="3"/>
  </si>
  <si>
    <t>自閉スペクトラム症</t>
    <rPh sb="0" eb="2">
      <t>ジヘイ</t>
    </rPh>
    <rPh sb="8" eb="9">
      <t>ショウ</t>
    </rPh>
    <phoneticPr fontId="3"/>
  </si>
  <si>
    <t>身体障害の重複</t>
    <rPh sb="0" eb="4">
      <t>シンタイショウガイ</t>
    </rPh>
    <rPh sb="5" eb="7">
      <t>チョウフク</t>
    </rPh>
    <phoneticPr fontId="2"/>
  </si>
  <si>
    <t>発達障害と精神障害の重複</t>
    <rPh sb="0" eb="4">
      <t>ハッタツショウガイ</t>
    </rPh>
    <rPh sb="5" eb="9">
      <t>セイシンショウガイ</t>
    </rPh>
    <rPh sb="10" eb="12">
      <t>チョウフク</t>
    </rPh>
    <phoneticPr fontId="2"/>
  </si>
  <si>
    <t>知的障害</t>
    <rPh sb="0" eb="4">
      <t>チテキショウガイ</t>
    </rPh>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</si>
  <si>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</si>
  <si>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</si>
  <si>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</si>
  <si>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</si>
  <si>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</si>
  <si>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病弱</t>
    <rPh sb="0" eb="2">
      <t>ビョウジャク</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</si>
  <si>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</si>
  <si>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</si>
  <si>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統合失調症等</t>
    <rPh sb="0" eb="5">
      <t>トウゴウシッチョウショウ</t>
    </rPh>
    <rPh sb="5" eb="6">
      <t>トウ</t>
    </rPh>
    <phoneticPr fontId="2"/>
  </si>
  <si>
    <t>摂食障害・睡眠障害等</t>
    <phoneticPr fontId="2"/>
  </si>
  <si>
    <t>精神障害の重複</t>
    <rPh sb="0" eb="4">
      <t>セイシンショウガイ</t>
    </rPh>
    <rPh sb="5" eb="7">
      <t>チョウフク</t>
    </rPh>
    <phoneticPr fontId="2"/>
  </si>
  <si>
    <t>発達障害と精神障害の重複</t>
    <rPh sb="0" eb="4">
      <t>ハッタツショウガイ</t>
    </rPh>
    <rPh sb="5" eb="7">
      <t>セイシン</t>
    </rPh>
    <rPh sb="7" eb="9">
      <t>ショウガイ</t>
    </rPh>
    <rPh sb="10" eb="12">
      <t>チョウフク</t>
    </rPh>
    <phoneticPr fontId="2"/>
  </si>
  <si>
    <t>その他の精神障害</t>
    <rPh sb="2" eb="3">
      <t>タ</t>
    </rPh>
    <rPh sb="4" eb="8">
      <t>セイシンショウガイ</t>
    </rPh>
    <phoneticPr fontId="2"/>
  </si>
  <si>
    <t>発達障害</t>
    <rPh sb="0" eb="2">
      <t>ハッタツ</t>
    </rPh>
    <rPh sb="2" eb="4">
      <t>ショウガイ</t>
    </rPh>
    <phoneticPr fontId="3"/>
  </si>
  <si>
    <t>発達障害</t>
    <rPh sb="0" eb="2">
      <t>ハッタツ</t>
    </rPh>
    <rPh sb="2" eb="4">
      <t>ショウガイ</t>
    </rPh>
    <phoneticPr fontId="2"/>
  </si>
  <si>
    <t>その他の発達障害</t>
    <rPh sb="2" eb="3">
      <t>タ</t>
    </rPh>
    <rPh sb="4" eb="8">
      <t>ハッタツショウガイ</t>
    </rPh>
    <phoneticPr fontId="2"/>
  </si>
  <si>
    <t>その他の発達障害</t>
    <rPh sb="2" eb="3">
      <t>タ</t>
    </rPh>
    <rPh sb="4" eb="8">
      <t>ハッタツショウガイ</t>
    </rPh>
    <phoneticPr fontId="3"/>
  </si>
  <si>
    <t>聴覚障害</t>
    <rPh sb="0" eb="2">
      <t>チョウカク</t>
    </rPh>
    <rPh sb="2" eb="4">
      <t>ショウガイ</t>
    </rPh>
    <phoneticPr fontId="3"/>
  </si>
  <si>
    <t>就職者等</t>
    <rPh sb="0" eb="4">
      <t>シュウショクシャトウ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</si>
  <si>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</si>
  <si>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</si>
  <si>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臨時労働者</t>
    <rPh sb="0" eb="2">
      <t>リンジ</t>
    </rPh>
    <rPh sb="2" eb="5">
      <t>ロウドウシャ</t>
    </rPh>
    <phoneticPr fontId="3"/>
  </si>
  <si>
    <t>常用労働者</t>
    <rPh sb="0" eb="5">
      <t>ジョウヨウロウドウシャ</t>
    </rPh>
    <phoneticPr fontId="3"/>
  </si>
  <si>
    <t>専修学校、外国の学校等入学者</t>
    <phoneticPr fontId="3"/>
  </si>
  <si>
    <t>就労移行支援利用者</t>
    <rPh sb="0" eb="2">
      <t>シュウロウ</t>
    </rPh>
    <rPh sb="2" eb="4">
      <t>イコウ</t>
    </rPh>
    <rPh sb="4" eb="6">
      <t>シエン</t>
    </rPh>
    <rPh sb="6" eb="9">
      <t>リヨウシャ</t>
    </rPh>
    <phoneticPr fontId="3"/>
  </si>
  <si>
    <t>就労継続支援A型利用者</t>
    <rPh sb="0" eb="4">
      <t>シュウロウケイゾク</t>
    </rPh>
    <rPh sb="4" eb="6">
      <t>シエン</t>
    </rPh>
    <rPh sb="7" eb="8">
      <t>ガタ</t>
    </rPh>
    <rPh sb="8" eb="11">
      <t>リヨウシャ</t>
    </rPh>
    <phoneticPr fontId="3"/>
  </si>
  <si>
    <t>就労継続支援B型利用者</t>
    <rPh sb="0" eb="4">
      <t>シュウロウケイゾク</t>
    </rPh>
    <rPh sb="4" eb="6">
      <t>シエン</t>
    </rPh>
    <rPh sb="7" eb="8">
      <t>ガタ</t>
    </rPh>
    <rPh sb="8" eb="11">
      <t>リヨウシャ</t>
    </rPh>
    <phoneticPr fontId="3"/>
  </si>
  <si>
    <t>合理的配慮提供学生数</t>
    <rPh sb="0" eb="3">
      <t>ゴウリテキ</t>
    </rPh>
    <rPh sb="3" eb="5">
      <t>ハイリョ</t>
    </rPh>
    <rPh sb="5" eb="7">
      <t>テイキョウ</t>
    </rPh>
    <rPh sb="7" eb="10">
      <t>ガクセイスウ</t>
    </rPh>
    <phoneticPr fontId="2"/>
  </si>
  <si>
    <t>知的障害</t>
    <rPh sb="0" eb="4">
      <t>チテキショウガイ</t>
    </rPh>
    <phoneticPr fontId="3"/>
  </si>
  <si>
    <t>障害
学生数</t>
    <rPh sb="0" eb="2">
      <t>ショウガイ</t>
    </rPh>
    <rPh sb="3" eb="6">
      <t>ガクセイスウ</t>
    </rPh>
    <phoneticPr fontId="3"/>
  </si>
  <si>
    <t>イのうち
合理的
配慮提供
学生数</t>
    <rPh sb="5" eb="7">
      <t>ゴウリ</t>
    </rPh>
    <rPh sb="7" eb="8">
      <t>テキ</t>
    </rPh>
    <rPh sb="9" eb="11">
      <t>ハイリョ</t>
    </rPh>
    <rPh sb="11" eb="13">
      <t>テイキョウ</t>
    </rPh>
    <rPh sb="14" eb="17">
      <t>ガクセイスウ</t>
    </rPh>
    <phoneticPr fontId="3"/>
  </si>
  <si>
    <t>注意欠如・多動症</t>
    <rPh sb="0" eb="2">
      <t>チュウイ</t>
    </rPh>
    <rPh sb="2" eb="4">
      <t>ケツジョ</t>
    </rPh>
    <rPh sb="5" eb="8">
      <t>タドウショウ</t>
    </rPh>
    <phoneticPr fontId="3"/>
  </si>
  <si>
    <r>
      <rPr>
        <sz val="12"/>
        <rFont val="UD デジタル 教科書体 NK-R"/>
        <family val="1"/>
        <charset val="128"/>
      </rPr>
      <t>①</t>
    </r>
    <r>
      <rPr>
        <sz val="11"/>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</si>
  <si>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rFont val="UD デジタル 教科書体 NK-R"/>
        <family val="1"/>
        <charset val="128"/>
      </rPr>
      <t>①</t>
    </r>
    <r>
      <rPr>
        <sz val="11"/>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</si>
  <si>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rFont val="UD デジタル 教科書体 NK-R"/>
        <family val="1"/>
        <charset val="128"/>
      </rPr>
      <t>②</t>
    </r>
    <r>
      <rPr>
        <sz val="11"/>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</si>
  <si>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②上記のような支援を実施していない。</t>
    <rPh sb="1" eb="3">
      <t>ジョウキ</t>
    </rPh>
    <rPh sb="7" eb="9">
      <t>シエン</t>
    </rPh>
    <rPh sb="10" eb="12">
      <t>ジッシ</t>
    </rPh>
    <phoneticPr fontId="2"/>
  </si>
  <si>
    <t>④上記のような取組を実施していない。</t>
    <rPh sb="1" eb="3">
      <t>ジョウキ</t>
    </rPh>
    <rPh sb="7" eb="9">
      <t>トリクミ</t>
    </rPh>
    <rPh sb="10" eb="12">
      <t>ジッシ</t>
    </rPh>
    <phoneticPr fontId="2"/>
  </si>
  <si>
    <t>②上記のような連携を実施していない。</t>
    <rPh sb="1" eb="3">
      <t>ジョウキ</t>
    </rPh>
    <rPh sb="7" eb="9">
      <t>レンケイ</t>
    </rPh>
    <rPh sb="10" eb="12">
      <t>ジッシ</t>
    </rPh>
    <phoneticPr fontId="2"/>
  </si>
  <si>
    <t>次に、「６．受験者数・入学者数等」シートを記入してください。</t>
    <rPh sb="0" eb="1">
      <t>ツギ</t>
    </rPh>
    <rPh sb="6" eb="9">
      <t>ジュケンシャ</t>
    </rPh>
    <rPh sb="9" eb="10">
      <t>スウ</t>
    </rPh>
    <rPh sb="11" eb="13">
      <t>ニュウガク</t>
    </rPh>
    <rPh sb="13" eb="14">
      <t>シャ</t>
    </rPh>
    <rPh sb="14" eb="15">
      <t>スウ</t>
    </rPh>
    <rPh sb="15" eb="16">
      <t>ナド</t>
    </rPh>
    <rPh sb="21" eb="23">
      <t>キニュウ</t>
    </rPh>
    <phoneticPr fontId="3"/>
  </si>
  <si>
    <t>３．障害学生支援の取組</t>
    <rPh sb="2" eb="6">
      <t>ショウガイガクセイ</t>
    </rPh>
    <rPh sb="6" eb="8">
      <t>シエン</t>
    </rPh>
    <rPh sb="9" eb="11">
      <t>トリクミ</t>
    </rPh>
    <phoneticPr fontId="3"/>
  </si>
  <si>
    <t>２．障害学生支援の体制</t>
    <rPh sb="2" eb="6">
      <t>ショウガイガクセイ</t>
    </rPh>
    <rPh sb="6" eb="8">
      <t>シエン</t>
    </rPh>
    <rPh sb="9" eb="11">
      <t>タイセイ</t>
    </rPh>
    <phoneticPr fontId="3"/>
  </si>
  <si>
    <t>ア．窓口がある。</t>
    <rPh sb="2" eb="4">
      <t>マドグチ</t>
    </rPh>
    <phoneticPr fontId="2"/>
  </si>
  <si>
    <t>イ．窓口がない。</t>
    <rPh sb="2" eb="4">
      <t>マドグチ</t>
    </rPh>
    <phoneticPr fontId="3"/>
  </si>
  <si>
    <t>イ．特に周知していない。</t>
    <rPh sb="2" eb="3">
      <t>トク</t>
    </rPh>
    <rPh sb="4" eb="6">
      <t>シュウチ</t>
    </rPh>
    <phoneticPr fontId="3"/>
  </si>
  <si>
    <r>
      <rPr>
        <sz val="12"/>
        <rFont val="UD デジタル 教科書体 NK-R"/>
        <family val="1"/>
        <charset val="128"/>
      </rPr>
      <t>③</t>
    </r>
    <r>
      <rPr>
        <sz val="11"/>
        <rFont val="UD デジタル 教科書体 NK-R"/>
        <family val="1"/>
        <charset val="128"/>
      </rPr>
      <t>対応手順を規定する文書がない。</t>
    </r>
    <rPh sb="1" eb="3">
      <t>タイオウ</t>
    </rPh>
    <rPh sb="3" eb="5">
      <t>テジュン</t>
    </rPh>
    <rPh sb="6" eb="8">
      <t>キテイ</t>
    </rPh>
    <rPh sb="10" eb="12">
      <t>ブンショ</t>
    </rPh>
    <phoneticPr fontId="3"/>
  </si>
  <si>
    <t>③対応要領又は基本方針、規程等がない。</t>
    <rPh sb="1" eb="3">
      <t>タイオウ</t>
    </rPh>
    <rPh sb="3" eb="5">
      <t>ヨウリョウ</t>
    </rPh>
    <rPh sb="7" eb="9">
      <t>キホン</t>
    </rPh>
    <rPh sb="9" eb="11">
      <t>ホウシン</t>
    </rPh>
    <rPh sb="12" eb="14">
      <t>キテイ</t>
    </rPh>
    <rPh sb="14" eb="15">
      <t>トウ</t>
    </rPh>
    <phoneticPr fontId="3"/>
  </si>
  <si>
    <r>
      <rPr>
        <sz val="12"/>
        <rFont val="UD デジタル 教科書体 NK-R"/>
        <family val="1"/>
        <charset val="128"/>
      </rPr>
      <t>③</t>
    </r>
    <r>
      <rPr>
        <sz val="11"/>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</si>
  <si>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t>次に、「２．障害学生支援の体制」シートを記入してください。</t>
    <rPh sb="0" eb="1">
      <t>ツギ</t>
    </rPh>
    <rPh sb="6" eb="10">
      <t>ショウガイガクセイ</t>
    </rPh>
    <rPh sb="10" eb="12">
      <t>シエン</t>
    </rPh>
    <rPh sb="13" eb="15">
      <t>タイセイ</t>
    </rPh>
    <rPh sb="20" eb="22">
      <t>キニュウ</t>
    </rPh>
    <phoneticPr fontId="3"/>
  </si>
  <si>
    <t>次に、「３．障害学生支援の取組」シートを記入してください。</t>
    <rPh sb="0" eb="1">
      <t>ツギ</t>
    </rPh>
    <rPh sb="6" eb="10">
      <t>ショウガイガクセイ</t>
    </rPh>
    <rPh sb="10" eb="12">
      <t>シエン</t>
    </rPh>
    <rPh sb="13" eb="15">
      <t>トリクミ</t>
    </rPh>
    <rPh sb="20" eb="22">
      <t>キニュウ</t>
    </rPh>
    <phoneticPr fontId="3"/>
  </si>
  <si>
    <t>（１） 入試要項（募集要項）における受験上の配慮に関する記載</t>
    <rPh sb="22" eb="24">
      <t>ハイリョ</t>
    </rPh>
    <rPh sb="25" eb="26">
      <t>カン</t>
    </rPh>
    <rPh sb="28" eb="30">
      <t>キサイ</t>
    </rPh>
    <phoneticPr fontId="3"/>
  </si>
  <si>
    <t>６．受験者数・入学者数</t>
    <rPh sb="2" eb="4">
      <t>ジュケン</t>
    </rPh>
    <rPh sb="4" eb="6">
      <t>シャスウ</t>
    </rPh>
    <rPh sb="7" eb="10">
      <t>ニュウガクシャ</t>
    </rPh>
    <rPh sb="10" eb="11">
      <t>スウ</t>
    </rPh>
    <phoneticPr fontId="3"/>
  </si>
  <si>
    <t>７．前年度卒業生の進路</t>
    <rPh sb="2" eb="3">
      <t>ゼン</t>
    </rPh>
    <rPh sb="5" eb="8">
      <t>ソツギョウセイ</t>
    </rPh>
    <rPh sb="9" eb="11">
      <t>シンロ</t>
    </rPh>
    <phoneticPr fontId="3"/>
  </si>
  <si>
    <t>８．障害学生数、支援障害学生数、合理的配慮提供学生数</t>
    <rPh sb="8" eb="15">
      <t>シエンショウガイガクセイスウ</t>
    </rPh>
    <rPh sb="16" eb="21">
      <t>ゴウリテキハイリョ</t>
    </rPh>
    <rPh sb="21" eb="26">
      <t>テイキョウガクセイスウ</t>
    </rPh>
    <phoneticPr fontId="3"/>
  </si>
  <si>
    <t>４．授業支援と授業以外の支援</t>
    <rPh sb="2" eb="4">
      <t>ジュギョウ</t>
    </rPh>
    <rPh sb="4" eb="6">
      <t>シエン</t>
    </rPh>
    <rPh sb="7" eb="9">
      <t>ジュギョウ</t>
    </rPh>
    <rPh sb="9" eb="11">
      <t>イガイ</t>
    </rPh>
    <rPh sb="12" eb="14">
      <t>シエン</t>
    </rPh>
    <phoneticPr fontId="3"/>
  </si>
  <si>
    <t>sy</t>
    <phoneticPr fontId="2"/>
  </si>
  <si>
    <t>ア．相談窓口</t>
    <rPh sb="2" eb="6">
      <t>ソウダンマドグチ</t>
    </rPh>
    <phoneticPr fontId="2"/>
  </si>
  <si>
    <t>イ．支援の申出方法</t>
    <rPh sb="2" eb="4">
      <t>シエン</t>
    </rPh>
    <rPh sb="5" eb="7">
      <t>モウシデ</t>
    </rPh>
    <rPh sb="7" eb="9">
      <t>ホウホウ</t>
    </rPh>
    <phoneticPr fontId="2"/>
  </si>
  <si>
    <t>ウ．支援内容決定のプロセス</t>
    <rPh sb="2" eb="6">
      <t>シエンナイヨウ</t>
    </rPh>
    <rPh sb="6" eb="8">
      <t>ケッテイ</t>
    </rPh>
    <phoneticPr fontId="2"/>
  </si>
  <si>
    <t>1）支援学生数</t>
    <rPh sb="2" eb="4">
      <t>シエン</t>
    </rPh>
    <rPh sb="4" eb="6">
      <t>ガクセイ</t>
    </rPh>
    <rPh sb="6" eb="7">
      <t>スウ</t>
    </rPh>
    <phoneticPr fontId="9"/>
  </si>
  <si>
    <t>環境整備</t>
    <rPh sb="0" eb="4">
      <t>カンキョウセイビ</t>
    </rPh>
    <phoneticPr fontId="2"/>
  </si>
  <si>
    <t>試験・評価</t>
    <rPh sb="3" eb="5">
      <t>ヒョウカ</t>
    </rPh>
    <phoneticPr fontId="2"/>
  </si>
  <si>
    <t>（２）支援情報の提供</t>
    <rPh sb="3" eb="7">
      <t>シエンジョウホウ</t>
    </rPh>
    <rPh sb="8" eb="10">
      <t>テイキョウ</t>
    </rPh>
    <phoneticPr fontId="2"/>
  </si>
  <si>
    <t>（３）キャリア教育・就職支援</t>
    <phoneticPr fontId="2"/>
  </si>
  <si>
    <t>（４）学外機関との連携</t>
    <rPh sb="3" eb="5">
      <t>ガクガイ</t>
    </rPh>
    <rPh sb="5" eb="7">
      <t>キカン</t>
    </rPh>
    <rPh sb="9" eb="11">
      <t>レンケイ</t>
    </rPh>
    <phoneticPr fontId="2"/>
  </si>
  <si>
    <t>A　障害学生支援を担当する教員</t>
    <rPh sb="2" eb="8">
      <t>ショウガイガクセイシエン</t>
    </rPh>
    <rPh sb="9" eb="11">
      <t>タントウ</t>
    </rPh>
    <rPh sb="13" eb="15">
      <t>キョウイン</t>
    </rPh>
    <phoneticPr fontId="2"/>
  </si>
  <si>
    <t>B　障害学生支援を担当する職員</t>
    <rPh sb="2" eb="8">
      <t>ショウガイガクセイシエン</t>
    </rPh>
    <rPh sb="9" eb="11">
      <t>タントウ</t>
    </rPh>
    <rPh sb="13" eb="15">
      <t>ショクイン</t>
    </rPh>
    <phoneticPr fontId="2"/>
  </si>
  <si>
    <t>ア．医療系の資格を有する専門職員</t>
    <rPh sb="2" eb="5">
      <t>イリョウケイ</t>
    </rPh>
    <rPh sb="6" eb="8">
      <t>シカク</t>
    </rPh>
    <rPh sb="9" eb="10">
      <t>ユウ</t>
    </rPh>
    <rPh sb="12" eb="14">
      <t>センモン</t>
    </rPh>
    <rPh sb="14" eb="15">
      <t>ショク</t>
    </rPh>
    <rPh sb="15" eb="16">
      <t>イン</t>
    </rPh>
    <phoneticPr fontId="3"/>
  </si>
  <si>
    <t>イ．福祉系の資格を有する専門職員</t>
    <rPh sb="2" eb="5">
      <t>フクシケイ</t>
    </rPh>
    <rPh sb="6" eb="8">
      <t>シカク</t>
    </rPh>
    <rPh sb="9" eb="10">
      <t>ユウ</t>
    </rPh>
    <rPh sb="12" eb="14">
      <t>センモン</t>
    </rPh>
    <rPh sb="14" eb="16">
      <t>ショクイン</t>
    </rPh>
    <phoneticPr fontId="3"/>
  </si>
  <si>
    <t>ウ．心理系の資格を有する専門職員</t>
    <rPh sb="2" eb="5">
      <t>シンリケイ</t>
    </rPh>
    <rPh sb="6" eb="8">
      <t>シカク</t>
    </rPh>
    <rPh sb="9" eb="10">
      <t>ユウ</t>
    </rPh>
    <rPh sb="12" eb="14">
      <t>センモン</t>
    </rPh>
    <rPh sb="14" eb="16">
      <t>ショクイン</t>
    </rPh>
    <phoneticPr fontId="3"/>
  </si>
  <si>
    <t>②オープンキャンパス等、入学希望者を対象とするイベントで情報提供をしている。</t>
    <rPh sb="10" eb="11">
      <t>トウ</t>
    </rPh>
    <rPh sb="12" eb="17">
      <t>ニュウガクキボウシャ</t>
    </rPh>
    <rPh sb="18" eb="20">
      <t>タイショウ</t>
    </rPh>
    <rPh sb="28" eb="32">
      <t>ジョウホウテイキョウ</t>
    </rPh>
    <phoneticPr fontId="2"/>
  </si>
  <si>
    <t>①学外機関との連携を実施している。</t>
    <rPh sb="1" eb="5">
      <t>ガクガイキカン</t>
    </rPh>
    <rPh sb="7" eb="9">
      <t>レンケイ</t>
    </rPh>
    <rPh sb="10" eb="12">
      <t>ジッシ</t>
    </rPh>
    <phoneticPr fontId="2"/>
  </si>
  <si>
    <t>①受験上の配慮申請の受付</t>
    <rPh sb="1" eb="4">
      <t>ジュケンジョウ</t>
    </rPh>
    <rPh sb="5" eb="9">
      <t>ハイリョシンセイ</t>
    </rPh>
    <rPh sb="10" eb="12">
      <t>ウケツケ</t>
    </rPh>
    <phoneticPr fontId="2"/>
  </si>
  <si>
    <t>③申請書の様式</t>
    <rPh sb="1" eb="4">
      <t>シンセイショ</t>
    </rPh>
    <rPh sb="5" eb="7">
      <t>ヨウシキ</t>
    </rPh>
    <phoneticPr fontId="2"/>
  </si>
  <si>
    <t>A　配慮申請を受け付けている。</t>
    <rPh sb="2" eb="4">
      <t>ハイリョ</t>
    </rPh>
    <rPh sb="4" eb="6">
      <t>シンセイ</t>
    </rPh>
    <rPh sb="7" eb="8">
      <t>ウ</t>
    </rPh>
    <rPh sb="9" eb="10">
      <t>ツ</t>
    </rPh>
    <phoneticPr fontId="3"/>
  </si>
  <si>
    <t>B　配慮申請を受け付けていない。</t>
    <rPh sb="2" eb="4">
      <t>ハイリョ</t>
    </rPh>
    <rPh sb="4" eb="6">
      <t>シンセイ</t>
    </rPh>
    <rPh sb="7" eb="8">
      <t>ウ</t>
    </rPh>
    <rPh sb="9" eb="10">
      <t>ツ</t>
    </rPh>
    <phoneticPr fontId="3"/>
  </si>
  <si>
    <t>A　随時、受け付けている。</t>
    <rPh sb="2" eb="4">
      <t>ズイジ</t>
    </rPh>
    <rPh sb="5" eb="6">
      <t>ウ</t>
    </rPh>
    <rPh sb="7" eb="8">
      <t>ツ</t>
    </rPh>
    <phoneticPr fontId="3"/>
  </si>
  <si>
    <t>B　所定の期間内に受け付けている。</t>
    <rPh sb="2" eb="4">
      <t>ショテイ</t>
    </rPh>
    <rPh sb="5" eb="7">
      <t>キカン</t>
    </rPh>
    <rPh sb="7" eb="8">
      <t>ナイ</t>
    </rPh>
    <rPh sb="9" eb="10">
      <t>ウ</t>
    </rPh>
    <rPh sb="11" eb="12">
      <t>ツ</t>
    </rPh>
    <phoneticPr fontId="3"/>
  </si>
  <si>
    <t>A　所定の様式がある。</t>
    <rPh sb="2" eb="4">
      <t>ショテイ</t>
    </rPh>
    <rPh sb="5" eb="7">
      <t>ヨウシキ</t>
    </rPh>
    <phoneticPr fontId="2"/>
  </si>
  <si>
    <t>B　所定の様式がない。</t>
    <rPh sb="2" eb="4">
      <t>ショテイ</t>
    </rPh>
    <rPh sb="5" eb="7">
      <t>ヨウシキ</t>
    </rPh>
    <phoneticPr fontId="2"/>
  </si>
  <si>
    <t>①出願</t>
    <rPh sb="1" eb="3">
      <t>シュツガン</t>
    </rPh>
    <phoneticPr fontId="2"/>
  </si>
  <si>
    <t>②試験会場</t>
    <rPh sb="1" eb="5">
      <t>シケンカイジョウ</t>
    </rPh>
    <phoneticPr fontId="2"/>
  </si>
  <si>
    <t>③解答方法</t>
    <rPh sb="1" eb="5">
      <t>カイトウホウホウ</t>
    </rPh>
    <phoneticPr fontId="2"/>
  </si>
  <si>
    <t>④支援者、介助者、付添者</t>
    <rPh sb="1" eb="4">
      <t>シエンシャ</t>
    </rPh>
    <rPh sb="5" eb="8">
      <t>カイジョシャ</t>
    </rPh>
    <rPh sb="9" eb="11">
      <t>ツキソイ</t>
    </rPh>
    <rPh sb="11" eb="12">
      <t>シャ</t>
    </rPh>
    <phoneticPr fontId="2"/>
  </si>
  <si>
    <t>⑤装具、機器、物品等の使用</t>
    <rPh sb="1" eb="3">
      <t>ソウグ</t>
    </rPh>
    <rPh sb="4" eb="6">
      <t>キキ</t>
    </rPh>
    <rPh sb="7" eb="9">
      <t>ブッピン</t>
    </rPh>
    <rPh sb="9" eb="10">
      <t>トウ</t>
    </rPh>
    <rPh sb="11" eb="13">
      <t>シヨウ</t>
    </rPh>
    <phoneticPr fontId="2"/>
  </si>
  <si>
    <t>⑥受験時</t>
    <rPh sb="1" eb="4">
      <t>ジュケンジ</t>
    </rPh>
    <phoneticPr fontId="2"/>
  </si>
  <si>
    <t>⑦その他</t>
    <rPh sb="3" eb="4">
      <t>タ</t>
    </rPh>
    <phoneticPr fontId="2"/>
  </si>
  <si>
    <t>B　申出がなかったため検討していない。</t>
    <rPh sb="2" eb="3">
      <t>モウ</t>
    </rPh>
    <rPh sb="3" eb="4">
      <t>デ</t>
    </rPh>
    <rPh sb="11" eb="13">
      <t>ケントウ</t>
    </rPh>
    <phoneticPr fontId="3"/>
  </si>
  <si>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</si>
  <si>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2"/>
  </si>
  <si>
    <t>その他の精神障害</t>
    <rPh sb="2" eb="3">
      <t>タ</t>
    </rPh>
    <rPh sb="4" eb="6">
      <t>セイシン</t>
    </rPh>
    <rPh sb="6" eb="8">
      <t>ショウガイ</t>
    </rPh>
    <phoneticPr fontId="3"/>
  </si>
  <si>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</si>
  <si>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</si>
  <si>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</si>
  <si>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</si>
  <si>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t>メールアドレス</t>
    <phoneticPr fontId="3"/>
  </si>
  <si>
    <t>大区分</t>
    <rPh sb="0" eb="3">
      <t>ダイクブン</t>
    </rPh>
    <phoneticPr fontId="3"/>
  </si>
  <si>
    <t>小区分</t>
    <rPh sb="0" eb="1">
      <t>ショウ</t>
    </rPh>
    <rPh sb="1" eb="3">
      <t>クブン</t>
    </rPh>
    <phoneticPr fontId="2"/>
  </si>
  <si>
    <t>大区分</t>
    <rPh sb="0" eb="1">
      <t>ダイ</t>
    </rPh>
    <rPh sb="1" eb="3">
      <t>クブン</t>
    </rPh>
    <phoneticPr fontId="3"/>
  </si>
  <si>
    <t>大区分</t>
    <rPh sb="0" eb="3">
      <t>ダイクブン</t>
    </rPh>
    <phoneticPr fontId="2"/>
  </si>
  <si>
    <t>⑦その他の具体的内容</t>
    <phoneticPr fontId="2"/>
  </si>
  <si>
    <t>小区分</t>
    <rPh sb="0" eb="3">
      <t>ショウクブン</t>
    </rPh>
    <phoneticPr fontId="3"/>
  </si>
  <si>
    <r>
      <rPr>
        <b/>
        <sz val="9"/>
        <rFont val="UD デジタル 教科書体 NK-R"/>
        <family val="1"/>
        <charset val="128"/>
      </rPr>
      <t>学部</t>
    </r>
    <r>
      <rPr>
        <sz val="9"/>
        <rFont val="UD デジタル 教科書体 NK-R"/>
        <family val="1"/>
        <charset val="128"/>
      </rPr>
      <t>（通学）</t>
    </r>
    <rPh sb="0" eb="2">
      <t>ガクブ</t>
    </rPh>
    <rPh sb="3" eb="5">
      <t>ツウガク</t>
    </rPh>
    <phoneticPr fontId="3"/>
  </si>
  <si>
    <r>
      <rPr>
        <b/>
        <sz val="9"/>
        <rFont val="UD デジタル 教科書体 NK-R"/>
        <family val="1"/>
        <charset val="128"/>
      </rPr>
      <t>学部</t>
    </r>
    <r>
      <rPr>
        <sz val="9"/>
        <rFont val="UD デジタル 教科書体 NK-R"/>
        <family val="1"/>
        <charset val="128"/>
      </rPr>
      <t xml:space="preserve">
（通信）</t>
    </r>
    <rPh sb="0" eb="2">
      <t>ガクブ</t>
    </rPh>
    <rPh sb="4" eb="6">
      <t>ツウシン</t>
    </rPh>
    <phoneticPr fontId="3"/>
  </si>
  <si>
    <r>
      <rPr>
        <b/>
        <sz val="9"/>
        <rFont val="UD デジタル 教科書体 NK-R"/>
        <family val="1"/>
        <charset val="128"/>
      </rPr>
      <t xml:space="preserve">大学院
</t>
    </r>
    <r>
      <rPr>
        <sz val="9"/>
        <rFont val="UD デジタル 教科書体 NK-R"/>
        <family val="1"/>
        <charset val="128"/>
      </rPr>
      <t>（通学）</t>
    </r>
    <rPh sb="0" eb="3">
      <t>ダイガクイン</t>
    </rPh>
    <rPh sb="5" eb="7">
      <t>ツウガク</t>
    </rPh>
    <phoneticPr fontId="3"/>
  </si>
  <si>
    <r>
      <rPr>
        <b/>
        <sz val="9"/>
        <rFont val="UD デジタル 教科書体 NK-R"/>
        <family val="1"/>
        <charset val="128"/>
      </rPr>
      <t xml:space="preserve">大学院
</t>
    </r>
    <r>
      <rPr>
        <sz val="9"/>
        <rFont val="UD デジタル 教科書体 NK-R"/>
        <family val="1"/>
        <charset val="128"/>
      </rPr>
      <t>（通信）</t>
    </r>
    <rPh sb="0" eb="3">
      <t>ダイガクイン</t>
    </rPh>
    <rPh sb="5" eb="7">
      <t>ツウシン</t>
    </rPh>
    <phoneticPr fontId="3"/>
  </si>
  <si>
    <t>①実施している。</t>
    <rPh sb="1" eb="3">
      <t>ジッシ</t>
    </rPh>
    <phoneticPr fontId="2"/>
  </si>
  <si>
    <t>②実施していない。</t>
    <rPh sb="1" eb="3">
      <t>ジッシ</t>
    </rPh>
    <phoneticPr fontId="2"/>
  </si>
  <si>
    <t>学部等</t>
    <rPh sb="0" eb="2">
      <t>ガクブ</t>
    </rPh>
    <rPh sb="2" eb="3">
      <t>トウ</t>
    </rPh>
    <phoneticPr fontId="2"/>
  </si>
  <si>
    <t>講義・演習</t>
    <rPh sb="3" eb="5">
      <t>エンシュウ</t>
    </rPh>
    <phoneticPr fontId="2"/>
  </si>
  <si>
    <t>（面接官等への事前周知、ゆっくり話す等の配慮、監督者による受験番号等の確認、途中退室の許可、ダミーパートナー（代役受験者）の利用、オンライン入試の実施等）</t>
    <rPh sb="1" eb="3">
      <t>メンセツ</t>
    </rPh>
    <rPh sb="3" eb="4">
      <t>カン</t>
    </rPh>
    <rPh sb="4" eb="5">
      <t>トウ</t>
    </rPh>
    <rPh sb="7" eb="9">
      <t>ジゼン</t>
    </rPh>
    <rPh sb="9" eb="11">
      <t>シュウチ</t>
    </rPh>
    <rPh sb="16" eb="17">
      <t>ハナ</t>
    </rPh>
    <rPh sb="18" eb="19">
      <t>トウ</t>
    </rPh>
    <rPh sb="20" eb="22">
      <t>ハイリョ</t>
    </rPh>
    <rPh sb="23" eb="26">
      <t>カントクシャ</t>
    </rPh>
    <rPh sb="29" eb="31">
      <t>ジュケン</t>
    </rPh>
    <rPh sb="31" eb="33">
      <t>バンゴウ</t>
    </rPh>
    <rPh sb="33" eb="34">
      <t>トウ</t>
    </rPh>
    <rPh sb="35" eb="37">
      <t>カクニン</t>
    </rPh>
    <rPh sb="38" eb="40">
      <t>トチュウ</t>
    </rPh>
    <rPh sb="40" eb="42">
      <t>タイシツ</t>
    </rPh>
    <rPh sb="43" eb="45">
      <t>キョカ</t>
    </rPh>
    <rPh sb="55" eb="57">
      <t>ダイヤク</t>
    </rPh>
    <rPh sb="57" eb="60">
      <t>ジュケンシャ</t>
    </rPh>
    <rPh sb="62" eb="64">
      <t>リヨウ</t>
    </rPh>
    <rPh sb="70" eb="72">
      <t>ニュウシ</t>
    </rPh>
    <rPh sb="73" eb="75">
      <t>ジッシ</t>
    </rPh>
    <rPh sb="75" eb="76">
      <t>トウ</t>
    </rPh>
    <phoneticPr fontId="2"/>
  </si>
  <si>
    <t>ア．医療系の資格を有する教員</t>
    <rPh sb="2" eb="5">
      <t>イリョウケイ</t>
    </rPh>
    <rPh sb="6" eb="8">
      <t>シカク</t>
    </rPh>
    <rPh sb="9" eb="10">
      <t>ユウ</t>
    </rPh>
    <rPh sb="12" eb="14">
      <t>キョウイン</t>
    </rPh>
    <phoneticPr fontId="3"/>
  </si>
  <si>
    <t>イ．福祉系の資格を有する教員</t>
    <rPh sb="2" eb="5">
      <t>フクシケイ</t>
    </rPh>
    <rPh sb="6" eb="8">
      <t>シカク</t>
    </rPh>
    <rPh sb="9" eb="10">
      <t>ユウ</t>
    </rPh>
    <rPh sb="12" eb="14">
      <t>キョウイン</t>
    </rPh>
    <phoneticPr fontId="3"/>
  </si>
  <si>
    <t>ウ．心理系の資格を有する教員</t>
    <rPh sb="2" eb="5">
      <t>シンリケイ</t>
    </rPh>
    <rPh sb="6" eb="8">
      <t>シカク</t>
    </rPh>
    <rPh sb="9" eb="10">
      <t>ユウ</t>
    </rPh>
    <rPh sb="12" eb="14">
      <t>キョウイン</t>
    </rPh>
    <phoneticPr fontId="3"/>
  </si>
  <si>
    <t>イ．手すり</t>
    <rPh sb="2" eb="3">
      <t>テ</t>
    </rPh>
    <phoneticPr fontId="3"/>
  </si>
  <si>
    <t>②障害学生支援に関する職員向け研修（SD等）を実施している。</t>
    <rPh sb="1" eb="5">
      <t>ショウガイガクセイ</t>
    </rPh>
    <rPh sb="5" eb="7">
      <t>シエン</t>
    </rPh>
    <rPh sb="8" eb="9">
      <t>カン</t>
    </rPh>
    <rPh sb="11" eb="13">
      <t>ショクイン</t>
    </rPh>
    <rPh sb="13" eb="14">
      <t>ム</t>
    </rPh>
    <rPh sb="15" eb="17">
      <t>ケンシュウ</t>
    </rPh>
    <rPh sb="20" eb="21">
      <t>トウ</t>
    </rPh>
    <rPh sb="23" eb="25">
      <t>ジッシ</t>
    </rPh>
    <phoneticPr fontId="3"/>
  </si>
  <si>
    <t>③障害学生支援に関する学生向け研修（ノートテイカー養成等）を実施している。</t>
    <rPh sb="1" eb="5">
      <t>ショウガイガクセイ</t>
    </rPh>
    <rPh sb="5" eb="7">
      <t>シエン</t>
    </rPh>
    <rPh sb="8" eb="9">
      <t>カン</t>
    </rPh>
    <rPh sb="11" eb="14">
      <t>ガクセイム</t>
    </rPh>
    <rPh sb="15" eb="17">
      <t>ケンシュウ</t>
    </rPh>
    <rPh sb="25" eb="27">
      <t>ヨウセイ</t>
    </rPh>
    <rPh sb="27" eb="28">
      <t>トウ</t>
    </rPh>
    <rPh sb="30" eb="32">
      <t>ジッシ</t>
    </rPh>
    <phoneticPr fontId="3"/>
  </si>
  <si>
    <t>①支援情報をホームページで一般に公開している。</t>
    <rPh sb="1" eb="5">
      <t>シエンジョウホウ</t>
    </rPh>
    <rPh sb="13" eb="15">
      <t>イッパン</t>
    </rPh>
    <rPh sb="16" eb="18">
      <t>コウカイ</t>
    </rPh>
    <phoneticPr fontId="2"/>
  </si>
  <si>
    <t>イ．障害学生向け就職ガイダンス、セミナー等の実施</t>
    <rPh sb="2" eb="4">
      <t>ショウガイ</t>
    </rPh>
    <rPh sb="4" eb="6">
      <t>ガクセイ</t>
    </rPh>
    <rPh sb="6" eb="7">
      <t>ム</t>
    </rPh>
    <rPh sb="8" eb="10">
      <t>シュウショク</t>
    </rPh>
    <rPh sb="20" eb="21">
      <t>トウ</t>
    </rPh>
    <rPh sb="22" eb="24">
      <t>ジッシ</t>
    </rPh>
    <phoneticPr fontId="3"/>
  </si>
  <si>
    <t>ウ．一般就職ガイダンス、セミナー等における配慮の実施</t>
    <rPh sb="2" eb="4">
      <t>イッパン</t>
    </rPh>
    <rPh sb="4" eb="6">
      <t>シュウショク</t>
    </rPh>
    <rPh sb="16" eb="17">
      <t>トウ</t>
    </rPh>
    <rPh sb="21" eb="23">
      <t>ハイリョ</t>
    </rPh>
    <rPh sb="24" eb="26">
      <t>ジッシ</t>
    </rPh>
    <phoneticPr fontId="3"/>
  </si>
  <si>
    <t>オ．障害学生向け求人情報の提供</t>
    <rPh sb="2" eb="7">
      <t>ショウガイガクセイム</t>
    </rPh>
    <rPh sb="8" eb="12">
      <t>キュウジンジョウホウ</t>
    </rPh>
    <rPh sb="13" eb="15">
      <t>テイキョウ</t>
    </rPh>
    <phoneticPr fontId="3"/>
  </si>
  <si>
    <t>カ．障害学生向け企業実習やインターンシップ等の利用</t>
    <rPh sb="21" eb="22">
      <t>トウ</t>
    </rPh>
    <rPh sb="23" eb="25">
      <t>リヨウ</t>
    </rPh>
    <phoneticPr fontId="3"/>
  </si>
  <si>
    <t>キ．その他</t>
    <rPh sb="4" eb="5">
      <t>タ</t>
    </rPh>
    <phoneticPr fontId="3"/>
  </si>
  <si>
    <t>⑤配慮内容の決定方法の公開</t>
    <rPh sb="1" eb="3">
      <t>ハイリョ</t>
    </rPh>
    <rPh sb="3" eb="5">
      <t>ナイヨウ</t>
    </rPh>
    <rPh sb="6" eb="8">
      <t>ケッテイ</t>
    </rPh>
    <rPh sb="8" eb="10">
      <t>ホウホウ</t>
    </rPh>
    <rPh sb="11" eb="13">
      <t>コウカイ</t>
    </rPh>
    <phoneticPr fontId="2"/>
  </si>
  <si>
    <t>（１） 学部（通学課程）最高年次及び卒業障害学生数</t>
    <rPh sb="9" eb="11">
      <t>カテイ</t>
    </rPh>
    <rPh sb="12" eb="14">
      <t>サイコウ</t>
    </rPh>
    <rPh sb="14" eb="16">
      <t>ネンジ</t>
    </rPh>
    <rPh sb="16" eb="17">
      <t>オヨ</t>
    </rPh>
    <rPh sb="18" eb="20">
      <t>ソツギョウ</t>
    </rPh>
    <rPh sb="20" eb="22">
      <t>ショウガイ</t>
    </rPh>
    <rPh sb="22" eb="24">
      <t>ガクセイ</t>
    </rPh>
    <rPh sb="24" eb="25">
      <t>スウ</t>
    </rPh>
    <phoneticPr fontId="3"/>
  </si>
  <si>
    <t>（１）学部（通学課程）の学科（専攻）別障害学生数</t>
    <rPh sb="3" eb="5">
      <t>ガクブ</t>
    </rPh>
    <rPh sb="6" eb="8">
      <t>ツウガク</t>
    </rPh>
    <rPh sb="8" eb="10">
      <t>カテイ</t>
    </rPh>
    <rPh sb="12" eb="14">
      <t>ガッカ</t>
    </rPh>
    <rPh sb="15" eb="17">
      <t>センコウ</t>
    </rPh>
    <rPh sb="18" eb="19">
      <t>ベツ</t>
    </rPh>
    <rPh sb="19" eb="21">
      <t>ショウガイ</t>
    </rPh>
    <rPh sb="21" eb="24">
      <t>ガクセイスウ</t>
    </rPh>
    <phoneticPr fontId="3"/>
  </si>
  <si>
    <t>（３）大学院（通学課程）の学科（専攻）別障害学生数</t>
    <rPh sb="3" eb="6">
      <t>ダイガクイン</t>
    </rPh>
    <rPh sb="7" eb="9">
      <t>ツウガク</t>
    </rPh>
    <rPh sb="9" eb="11">
      <t>カテイ</t>
    </rPh>
    <rPh sb="20" eb="22">
      <t>ショウガイ</t>
    </rPh>
    <rPh sb="22" eb="25">
      <t>ガクセイスウ</t>
    </rPh>
    <phoneticPr fontId="3"/>
  </si>
  <si>
    <t>通信課程</t>
    <rPh sb="0" eb="2">
      <t>ツウシン</t>
    </rPh>
    <rPh sb="2" eb="4">
      <t>カテイ</t>
    </rPh>
    <phoneticPr fontId="3"/>
  </si>
  <si>
    <t>フリガナ</t>
  </si>
  <si>
    <t>フリガナ</t>
    <phoneticPr fontId="3"/>
  </si>
  <si>
    <t>①をホームページ等で一般に公開している。</t>
    <rPh sb="8" eb="9">
      <t>トウ</t>
    </rPh>
    <rPh sb="10" eb="12">
      <t>イッパン</t>
    </rPh>
    <rPh sb="13" eb="15">
      <t>コウカイ</t>
    </rPh>
    <phoneticPr fontId="2"/>
  </si>
  <si>
    <t>エ．その他の教員</t>
    <rPh sb="4" eb="5">
      <t>タ</t>
    </rPh>
    <rPh sb="6" eb="8">
      <t>キョウイン</t>
    </rPh>
    <phoneticPr fontId="3"/>
  </si>
  <si>
    <t>ア．ホームページ等で一般に周知している。</t>
    <rPh sb="8" eb="9">
      <t>トウ</t>
    </rPh>
    <rPh sb="10" eb="12">
      <t>イッパン</t>
    </rPh>
    <rPh sb="13" eb="15">
      <t>シュウチ</t>
    </rPh>
    <phoneticPr fontId="3"/>
  </si>
  <si>
    <t>①障害学生支援に関する教員向け研修（FD等）を実施している。</t>
    <rPh sb="1" eb="7">
      <t>ショウガイガクセイシエン</t>
    </rPh>
    <rPh sb="8" eb="9">
      <t>カン</t>
    </rPh>
    <rPh sb="11" eb="13">
      <t>キョウイン</t>
    </rPh>
    <rPh sb="13" eb="14">
      <t>ム</t>
    </rPh>
    <rPh sb="15" eb="17">
      <t>ケンシュウ</t>
    </rPh>
    <rPh sb="20" eb="21">
      <t>ナド</t>
    </rPh>
    <rPh sb="23" eb="25">
      <t>ジッシ</t>
    </rPh>
    <phoneticPr fontId="3"/>
  </si>
  <si>
    <t xml:space="preserve">ア．全学生を対象に心理検査やメンタルヘルスに関するアンケートを実施している。 </t>
    <rPh sb="6" eb="8">
      <t>タイショウ</t>
    </rPh>
    <phoneticPr fontId="2"/>
  </si>
  <si>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</si>
  <si>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</si>
  <si>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A　定めている。</t>
    <rPh sb="2" eb="3">
      <t>サダ</t>
    </rPh>
    <phoneticPr fontId="3"/>
  </si>
  <si>
    <t>A　一般に公開している。</t>
    <rPh sb="2" eb="4">
      <t>イッパン</t>
    </rPh>
    <rPh sb="5" eb="7">
      <t>コウカイ</t>
    </rPh>
    <phoneticPr fontId="3"/>
  </si>
  <si>
    <t>B　一般に公開していない。</t>
    <rPh sb="2" eb="4">
      <t>イッパン</t>
    </rPh>
    <rPh sb="5" eb="7">
      <t>コウカイ</t>
    </rPh>
    <phoneticPr fontId="3"/>
  </si>
  <si>
    <t>（２）学部（通信課程）の学科（専攻）別障害学生数</t>
    <rPh sb="3" eb="5">
      <t>ガクブ</t>
    </rPh>
    <rPh sb="6" eb="8">
      <t>ツウシン</t>
    </rPh>
    <rPh sb="8" eb="10">
      <t>カテイ</t>
    </rPh>
    <rPh sb="19" eb="21">
      <t>ショウガイ</t>
    </rPh>
    <rPh sb="21" eb="24">
      <t>ガクセイスウ</t>
    </rPh>
    <phoneticPr fontId="3"/>
  </si>
  <si>
    <t>学部（通信課程）全体の障害学生数</t>
    <rPh sb="0" eb="2">
      <t>ガクブ</t>
    </rPh>
    <rPh sb="3" eb="5">
      <t>ツウシン</t>
    </rPh>
    <rPh sb="5" eb="7">
      <t>カテイ</t>
    </rPh>
    <rPh sb="8" eb="10">
      <t>ゼンタイ</t>
    </rPh>
    <rPh sb="11" eb="13">
      <t>ショウガイ</t>
    </rPh>
    <rPh sb="13" eb="16">
      <t>ガクセイスウ</t>
    </rPh>
    <phoneticPr fontId="3"/>
  </si>
  <si>
    <t>（４）大学院（通信課程）の学科（専攻）別障害学生数</t>
    <rPh sb="3" eb="6">
      <t>ダイガクイン</t>
    </rPh>
    <rPh sb="7" eb="9">
      <t>ツウシン</t>
    </rPh>
    <rPh sb="9" eb="11">
      <t>カテイ</t>
    </rPh>
    <rPh sb="20" eb="22">
      <t>ショウガイ</t>
    </rPh>
    <rPh sb="22" eb="25">
      <t>ガクセイスウ</t>
    </rPh>
    <phoneticPr fontId="3"/>
  </si>
  <si>
    <t>大学院（通信課程）全体の障害学生数</t>
    <rPh sb="0" eb="3">
      <t>ダイガクイン</t>
    </rPh>
    <rPh sb="4" eb="6">
      <t>ツウシン</t>
    </rPh>
    <rPh sb="6" eb="8">
      <t>カテイ</t>
    </rPh>
    <rPh sb="9" eb="11">
      <t>ゼンタイ</t>
    </rPh>
    <rPh sb="12" eb="14">
      <t>ショウガイ</t>
    </rPh>
    <rPh sb="14" eb="17">
      <t>ガクセイスウ</t>
    </rPh>
    <phoneticPr fontId="3"/>
  </si>
  <si>
    <t>Ｇ．保健（医・歯学を除く。）</t>
    <rPh sb="2" eb="4">
      <t>ホケン</t>
    </rPh>
    <rPh sb="5" eb="6">
      <t>イ</t>
    </rPh>
    <rPh sb="7" eb="9">
      <t>シガク</t>
    </rPh>
    <rPh sb="10" eb="11">
      <t>ノゾ</t>
    </rPh>
    <phoneticPr fontId="3"/>
  </si>
  <si>
    <t>③（２）で回答した委員会又は（３）[1]で回答した担当部署・機関と同一の組織で対応している。</t>
    <rPh sb="5" eb="7">
      <t>カイトウ</t>
    </rPh>
    <rPh sb="9" eb="12">
      <t>イインカイ</t>
    </rPh>
    <rPh sb="12" eb="13">
      <t>マタ</t>
    </rPh>
    <rPh sb="21" eb="23">
      <t>カイトウ</t>
    </rPh>
    <rPh sb="25" eb="29">
      <t>タントウブショ</t>
    </rPh>
    <rPh sb="30" eb="32">
      <t>キカン</t>
    </rPh>
    <rPh sb="33" eb="35">
      <t>ドウイツ</t>
    </rPh>
    <rPh sb="36" eb="38">
      <t>ソシキ</t>
    </rPh>
    <rPh sb="39" eb="41">
      <t>タイオウ</t>
    </rPh>
    <phoneticPr fontId="2"/>
  </si>
  <si>
    <t>ウ．スロープ等</t>
    <rPh sb="6" eb="7">
      <t>トウ</t>
    </rPh>
    <phoneticPr fontId="3"/>
  </si>
  <si>
    <t>オ．専用駐車場</t>
    <rPh sb="2" eb="4">
      <t>センヨウ</t>
    </rPh>
    <rPh sb="4" eb="7">
      <t>チュウシャジョウ</t>
    </rPh>
    <phoneticPr fontId="3"/>
  </si>
  <si>
    <t>カ．自動扉等の出入口</t>
    <rPh sb="2" eb="4">
      <t>ジドウ</t>
    </rPh>
    <rPh sb="4" eb="5">
      <t>トビラ</t>
    </rPh>
    <rPh sb="5" eb="6">
      <t>トウ</t>
    </rPh>
    <rPh sb="7" eb="8">
      <t>デ</t>
    </rPh>
    <rPh sb="8" eb="9">
      <t>イ</t>
    </rPh>
    <rPh sb="9" eb="10">
      <t>グチ</t>
    </rPh>
    <phoneticPr fontId="3"/>
  </si>
  <si>
    <t>キ．エレベーター</t>
    <phoneticPr fontId="2"/>
  </si>
  <si>
    <t>ク．車椅子移動等に必要なスペース</t>
    <rPh sb="2" eb="5">
      <t>クルマイス</t>
    </rPh>
    <rPh sb="5" eb="7">
      <t>イドウ</t>
    </rPh>
    <rPh sb="7" eb="8">
      <t>トウ</t>
    </rPh>
    <rPh sb="9" eb="11">
      <t>ヒツヨウ</t>
    </rPh>
    <phoneticPr fontId="3"/>
  </si>
  <si>
    <t>ケ．点字プレート等</t>
    <rPh sb="2" eb="4">
      <t>テンジ</t>
    </rPh>
    <rPh sb="8" eb="9">
      <t>トウ</t>
    </rPh>
    <phoneticPr fontId="3"/>
  </si>
  <si>
    <t>コ．聴覚障害者用の屋内信号装置</t>
    <rPh sb="2" eb="4">
      <t>チョウカク</t>
    </rPh>
    <rPh sb="4" eb="7">
      <t>ショウガイシャ</t>
    </rPh>
    <rPh sb="7" eb="8">
      <t>ヨウ</t>
    </rPh>
    <rPh sb="9" eb="11">
      <t>オクナイ</t>
    </rPh>
    <rPh sb="11" eb="13">
      <t>シンゴウ</t>
    </rPh>
    <rPh sb="13" eb="15">
      <t>ソウチ</t>
    </rPh>
    <phoneticPr fontId="3"/>
  </si>
  <si>
    <t>シ．磁気誘導ループ</t>
    <rPh sb="2" eb="4">
      <t>ジキ</t>
    </rPh>
    <rPh sb="4" eb="6">
      <t>ユウドウ</t>
    </rPh>
    <phoneticPr fontId="3"/>
  </si>
  <si>
    <t>⑤上記のような研修を実施していない。</t>
    <rPh sb="1" eb="3">
      <t>ジョウキ</t>
    </rPh>
    <rPh sb="7" eb="9">
      <t>ケンシュウ</t>
    </rPh>
    <rPh sb="10" eb="12">
      <t>ジッシ</t>
    </rPh>
    <phoneticPr fontId="2"/>
  </si>
  <si>
    <t>注意欠如・多動症</t>
    <phoneticPr fontId="2"/>
  </si>
  <si>
    <t>限局性学習症</t>
    <phoneticPr fontId="2"/>
  </si>
  <si>
    <t>点訳・墨訳</t>
    <rPh sb="0" eb="2">
      <t>テンヤク</t>
    </rPh>
    <rPh sb="3" eb="4">
      <t>スミ</t>
    </rPh>
    <rPh sb="4" eb="5">
      <t>ヤク</t>
    </rPh>
    <phoneticPr fontId="2"/>
  </si>
  <si>
    <t>ビデオ教材字幕付け・文字起こし</t>
    <rPh sb="3" eb="5">
      <t>キョウザイ</t>
    </rPh>
    <rPh sb="5" eb="7">
      <t>ジマク</t>
    </rPh>
    <rPh sb="7" eb="8">
      <t>ヅ</t>
    </rPh>
    <rPh sb="10" eb="12">
      <t>モジ</t>
    </rPh>
    <rPh sb="12" eb="13">
      <t>オ</t>
    </rPh>
    <phoneticPr fontId="3"/>
  </si>
  <si>
    <t>授業内容の代替</t>
    <phoneticPr fontId="2"/>
  </si>
  <si>
    <t>オンライン授業による対面授業の代替</t>
    <phoneticPr fontId="2"/>
  </si>
  <si>
    <t>履修登録の支援</t>
    <phoneticPr fontId="2"/>
  </si>
  <si>
    <t>試験時間の延長</t>
    <rPh sb="0" eb="2">
      <t>シケン</t>
    </rPh>
    <rPh sb="2" eb="4">
      <t>ジカン</t>
    </rPh>
    <rPh sb="5" eb="7">
      <t>エンチョウ</t>
    </rPh>
    <phoneticPr fontId="3"/>
  </si>
  <si>
    <t>別室受験</t>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</si>
  <si>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</si>
  <si>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聴覚障害</t>
    <rPh sb="0" eb="2">
      <t>チョウカク</t>
    </rPh>
    <rPh sb="2" eb="4">
      <t>ショウガイ</t>
    </rPh>
    <phoneticPr fontId="2"/>
  </si>
  <si>
    <t>学部（通信課程）</t>
    <rPh sb="0" eb="2">
      <t>ガクブ</t>
    </rPh>
    <rPh sb="3" eb="5">
      <t>ツウシン</t>
    </rPh>
    <rPh sb="5" eb="7">
      <t>カテイ</t>
    </rPh>
    <phoneticPr fontId="2"/>
  </si>
  <si>
    <t>大学院（通信課程）</t>
    <rPh sb="0" eb="3">
      <t>ダイガクイン</t>
    </rPh>
    <rPh sb="4" eb="6">
      <t>ツウシン</t>
    </rPh>
    <rPh sb="6" eb="8">
      <t>カテイ</t>
    </rPh>
    <phoneticPr fontId="2"/>
  </si>
  <si>
    <t>①障害のある相談者数</t>
    <rPh sb="1" eb="3">
      <t>ショウガイ</t>
    </rPh>
    <rPh sb="6" eb="9">
      <t>ソウダンシャ</t>
    </rPh>
    <rPh sb="9" eb="10">
      <t>スウ</t>
    </rPh>
    <phoneticPr fontId="3"/>
  </si>
  <si>
    <t>②障害のある志願者数</t>
    <rPh sb="1" eb="3">
      <t>ショウガイ</t>
    </rPh>
    <rPh sb="6" eb="9">
      <t>シガンシャ</t>
    </rPh>
    <rPh sb="9" eb="10">
      <t>スウ</t>
    </rPh>
    <phoneticPr fontId="3"/>
  </si>
  <si>
    <t>③障害のある受験者数</t>
    <rPh sb="1" eb="3">
      <t>ショウガイ</t>
    </rPh>
    <rPh sb="6" eb="9">
      <t>ジュケンシャ</t>
    </rPh>
    <rPh sb="9" eb="10">
      <t>スウ</t>
    </rPh>
    <phoneticPr fontId="3"/>
  </si>
  <si>
    <t>④障害のある合格者数</t>
    <rPh sb="1" eb="3">
      <t>ショウガイ</t>
    </rPh>
    <rPh sb="6" eb="9">
      <t>ゴウカクシャ</t>
    </rPh>
    <rPh sb="9" eb="10">
      <t>スウ</t>
    </rPh>
    <phoneticPr fontId="3"/>
  </si>
  <si>
    <t>⑤障害のある入学者数</t>
    <rPh sb="1" eb="3">
      <t>ショウガイ</t>
    </rPh>
    <rPh sb="6" eb="9">
      <t>ニュウガクシャ</t>
    </rPh>
    <rPh sb="9" eb="10">
      <t>スウ</t>
    </rPh>
    <phoneticPr fontId="3"/>
  </si>
  <si>
    <t>一般選抜</t>
    <rPh sb="0" eb="4">
      <t>イッパンセンバツ</t>
    </rPh>
    <phoneticPr fontId="3"/>
  </si>
  <si>
    <t>一般選抜以外</t>
    <rPh sb="0" eb="4">
      <t>イッパンセンバツ</t>
    </rPh>
    <rPh sb="4" eb="6">
      <t>イガイ</t>
    </rPh>
    <phoneticPr fontId="3"/>
  </si>
  <si>
    <t>総合型選抜</t>
    <rPh sb="0" eb="3">
      <t>ソウゴウガタ</t>
    </rPh>
    <rPh sb="3" eb="5">
      <t>センバツ</t>
    </rPh>
    <phoneticPr fontId="3"/>
  </si>
  <si>
    <t>学校推薦型選抜</t>
    <rPh sb="0" eb="2">
      <t>ガッコウ</t>
    </rPh>
    <rPh sb="2" eb="4">
      <t>スイセン</t>
    </rPh>
    <rPh sb="4" eb="5">
      <t>ガタ</t>
    </rPh>
    <rPh sb="5" eb="7">
      <t>センバツ</t>
    </rPh>
    <phoneticPr fontId="3"/>
  </si>
  <si>
    <t>限局性学習症</t>
    <rPh sb="0" eb="2">
      <t>ゲンキョク</t>
    </rPh>
    <rPh sb="2" eb="3">
      <t>セイ</t>
    </rPh>
    <rPh sb="3" eb="5">
      <t>ガクシュウ</t>
    </rPh>
    <rPh sb="5" eb="6">
      <t>ショウ</t>
    </rPh>
    <phoneticPr fontId="3"/>
  </si>
  <si>
    <t>その他の肢体不自由</t>
    <rPh sb="2" eb="3">
      <t>タ</t>
    </rPh>
    <rPh sb="4" eb="9">
      <t>シタイフジユウ</t>
    </rPh>
    <phoneticPr fontId="2"/>
  </si>
  <si>
    <t>神経症性障害等</t>
    <rPh sb="0" eb="7">
      <t>シンケイショウセイショウガイトウ</t>
    </rPh>
    <phoneticPr fontId="2"/>
  </si>
  <si>
    <t>重複障害</t>
    <rPh sb="0" eb="2">
      <t>チョウフク</t>
    </rPh>
    <rPh sb="2" eb="4">
      <t>ショウガイ</t>
    </rPh>
    <phoneticPr fontId="2"/>
  </si>
  <si>
    <t>左記以外の者</t>
    <rPh sb="0" eb="4">
      <t>サキイガイ</t>
    </rPh>
    <rPh sb="5" eb="6">
      <t>モノ</t>
    </rPh>
    <phoneticPr fontId="3"/>
  </si>
  <si>
    <t>有期雇用
労働者</t>
    <rPh sb="0" eb="2">
      <t>ユウキ</t>
    </rPh>
    <rPh sb="2" eb="4">
      <t>コヨウ</t>
    </rPh>
    <rPh sb="5" eb="8">
      <t>ロウドウシャ</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</si>
  <si>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</si>
  <si>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</si>
  <si>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エ．その他の資格を有する専門職員</t>
    <rPh sb="4" eb="5">
      <t>タ</t>
    </rPh>
    <rPh sb="6" eb="8">
      <t>シカク</t>
    </rPh>
    <rPh sb="9" eb="10">
      <t>ユウ</t>
    </rPh>
    <rPh sb="12" eb="14">
      <t>センモン</t>
    </rPh>
    <rPh sb="14" eb="16">
      <t>ショクイン</t>
    </rPh>
    <phoneticPr fontId="3"/>
  </si>
  <si>
    <t>オ．事務系の一般職員</t>
    <rPh sb="2" eb="4">
      <t>ジム</t>
    </rPh>
    <rPh sb="4" eb="5">
      <t>ケイ</t>
    </rPh>
    <rPh sb="6" eb="8">
      <t>イッパン</t>
    </rPh>
    <rPh sb="8" eb="10">
      <t>ショクイン</t>
    </rPh>
    <phoneticPr fontId="3"/>
  </si>
  <si>
    <t>手話・触手話</t>
    <phoneticPr fontId="3"/>
  </si>
  <si>
    <t>ノートテイク・パソコンテイク</t>
    <phoneticPr fontId="3"/>
  </si>
  <si>
    <t>補聴援助システム</t>
    <phoneticPr fontId="3"/>
  </si>
  <si>
    <t>読み上げソフト</t>
    <phoneticPr fontId="3"/>
  </si>
  <si>
    <t>音声認識ソフト</t>
    <rPh sb="0" eb="2">
      <t>オンセイ</t>
    </rPh>
    <rPh sb="2" eb="4">
      <t>ニンシキ</t>
    </rPh>
    <phoneticPr fontId="2"/>
  </si>
  <si>
    <t>ノイズキャンセリングイヤホン等</t>
    <rPh sb="14" eb="15">
      <t>トウ</t>
    </rPh>
    <phoneticPr fontId="3"/>
  </si>
  <si>
    <t>講義の録音、板書の撮影の許可</t>
    <rPh sb="0" eb="2">
      <t>コウギ</t>
    </rPh>
    <rPh sb="3" eb="5">
      <t>ロクオン</t>
    </rPh>
    <rPh sb="6" eb="8">
      <t>バンショ</t>
    </rPh>
    <rPh sb="9" eb="11">
      <t>サツエイ</t>
    </rPh>
    <rPh sb="12" eb="14">
      <t>キョカ</t>
    </rPh>
    <phoneticPr fontId="2"/>
  </si>
  <si>
    <t>オンライン授業における情報保障等</t>
    <phoneticPr fontId="2"/>
  </si>
  <si>
    <t>グループワーク等の実施における配慮</t>
    <rPh sb="7" eb="8">
      <t>トウ</t>
    </rPh>
    <phoneticPr fontId="2"/>
  </si>
  <si>
    <t>実技・実習、フィールドワークにおける配慮</t>
    <phoneticPr fontId="2"/>
  </si>
  <si>
    <t>レポート作成等の学修指導</t>
    <phoneticPr fontId="2"/>
  </si>
  <si>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</si>
  <si>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</si>
  <si>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</si>
  <si>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</si>
  <si>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専用机・椅子・スペースの確保</t>
    <phoneticPr fontId="3"/>
  </si>
  <si>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</si>
  <si>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</si>
  <si>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</si>
  <si>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</si>
  <si>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自己管理指導</t>
    <rPh sb="0" eb="2">
      <t>ジコ</t>
    </rPh>
    <rPh sb="2" eb="4">
      <t>カンリ</t>
    </rPh>
    <rPh sb="4" eb="6">
      <t>シドウ</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</si>
  <si>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</si>
  <si>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</si>
  <si>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</si>
  <si>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</si>
  <si>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気分障害</t>
    <rPh sb="0" eb="4">
      <t>キブンショウガイ</t>
    </rPh>
    <phoneticPr fontId="2"/>
  </si>
  <si>
    <t>（２）状況別卒業障害学生数</t>
    <phoneticPr fontId="3"/>
  </si>
  <si>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3"/>
  </si>
  <si>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3"/>
  </si>
  <si>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3"/>
  </si>
  <si>
    <r>
      <rPr>
        <b/>
        <sz val="10"/>
        <rFont val="UD デジタル 教科書体 NK-R"/>
        <family val="1"/>
        <charset val="128"/>
      </rPr>
      <t>Ｄ</t>
    </r>
    <r>
      <rPr>
        <sz val="10"/>
        <rFont val="UD デジタル 教科書体 NK-R"/>
        <family val="1"/>
        <charset val="128"/>
      </rPr>
      <t>専攻科</t>
    </r>
    <rPh sb="1" eb="4">
      <t>センコウカ</t>
    </rPh>
    <phoneticPr fontId="3"/>
  </si>
  <si>
    <r>
      <rPr>
        <b/>
        <sz val="10"/>
        <rFont val="UD デジタル 教科書体 NK-R"/>
        <family val="1"/>
        <charset val="128"/>
      </rPr>
      <t>Ｅ</t>
    </r>
    <r>
      <rPr>
        <sz val="10"/>
        <rFont val="UD デジタル 教科書体 NK-R"/>
        <family val="1"/>
        <charset val="128"/>
      </rPr>
      <t>別科</t>
    </r>
    <rPh sb="1" eb="3">
      <t>ベッカ</t>
    </rPh>
    <phoneticPr fontId="3"/>
  </si>
  <si>
    <t>ウ．地域の相談・支援機関との連携</t>
    <rPh sb="2" eb="4">
      <t>チイキ</t>
    </rPh>
    <rPh sb="5" eb="7">
      <t>ソウダン</t>
    </rPh>
    <rPh sb="10" eb="12">
      <t>キカン</t>
    </rPh>
    <rPh sb="14" eb="16">
      <t>レンケイ</t>
    </rPh>
    <phoneticPr fontId="3"/>
  </si>
  <si>
    <t>パソコンの持込・使用</t>
    <phoneticPr fontId="3"/>
  </si>
  <si>
    <t>診断名リスト</t>
    <rPh sb="0" eb="3">
      <t>シンダンメイ</t>
    </rPh>
    <phoneticPr fontId="2"/>
  </si>
  <si>
    <t>診断名</t>
    <rPh sb="0" eb="3">
      <t>シンダンメイ</t>
    </rPh>
    <phoneticPr fontId="49"/>
  </si>
  <si>
    <t>障害大区分</t>
    <rPh sb="0" eb="2">
      <t>ショウガイ</t>
    </rPh>
    <rPh sb="2" eb="3">
      <t>ダイ</t>
    </rPh>
    <rPh sb="3" eb="5">
      <t>クブン</t>
    </rPh>
    <phoneticPr fontId="2"/>
  </si>
  <si>
    <t>前駆B細胞急性リンパ性白血病</t>
  </si>
  <si>
    <t>成熟B細胞急性リンパ性白血病</t>
  </si>
  <si>
    <t>T細胞急性リンパ性白血病</t>
  </si>
  <si>
    <t>急性骨髄性白血病</t>
  </si>
  <si>
    <t>急性前骨髄球性白血病</t>
  </si>
  <si>
    <t>急性骨髄単球性白血病</t>
  </si>
  <si>
    <t>急性単球性白血病</t>
  </si>
  <si>
    <t>急性赤白血病</t>
  </si>
  <si>
    <t>急性巨核芽球性白血病</t>
  </si>
  <si>
    <t>NK細胞白血病</t>
  </si>
  <si>
    <t>ナチュラルキラー細胞白血病</t>
  </si>
  <si>
    <t>慢性骨髄性白血病</t>
  </si>
  <si>
    <t>慢性骨髄単球性白血病</t>
  </si>
  <si>
    <t>若年性骨髄単球性白血病</t>
  </si>
  <si>
    <t>白血病</t>
  </si>
  <si>
    <t>骨髄異形成症候群</t>
  </si>
  <si>
    <t>成熟B細胞リンパ腫</t>
  </si>
  <si>
    <t>未分化大細胞リンパ腫</t>
  </si>
  <si>
    <t>Bリンパ芽球性リンパ腫</t>
  </si>
  <si>
    <t>Tリンパ芽球性リンパ腫</t>
  </si>
  <si>
    <t>ホジキンリンパ腫</t>
  </si>
  <si>
    <t>リンパ腫</t>
  </si>
  <si>
    <t>ランゲルハンス細胞組織球症</t>
  </si>
  <si>
    <t>血球貪食性リンパ組織球症</t>
  </si>
  <si>
    <t>組織球症</t>
  </si>
  <si>
    <t>神経芽腫</t>
  </si>
  <si>
    <t>神経節芽腫</t>
  </si>
  <si>
    <t>網膜芽細胞腫</t>
  </si>
  <si>
    <t>ウィルムス腫瘍</t>
  </si>
  <si>
    <t>腎芽腫</t>
  </si>
  <si>
    <t>腎明細胞肉腫</t>
  </si>
  <si>
    <t>腎細胞癌</t>
  </si>
  <si>
    <t>肝芽腫</t>
  </si>
  <si>
    <t>肝細胞癌</t>
  </si>
  <si>
    <t>骨肉腫</t>
  </si>
  <si>
    <t>骨軟骨腫症</t>
  </si>
  <si>
    <t>軟骨肉腫</t>
  </si>
  <si>
    <t>軟骨芽細胞腫</t>
  </si>
  <si>
    <t>悪性骨巨細胞腫</t>
  </si>
  <si>
    <t>ユーイング肉腫</t>
  </si>
  <si>
    <t>未分化神経外胚葉性腫瘍</t>
  </si>
  <si>
    <t>横紋筋肉腫</t>
  </si>
  <si>
    <t>悪性ラブドイド腫瘍</t>
  </si>
  <si>
    <t>未分化肉腫</t>
  </si>
  <si>
    <t>線維形成性小円形細胞腫瘍</t>
  </si>
  <si>
    <t>線維肉腫</t>
  </si>
  <si>
    <t>滑膜肉腫</t>
  </si>
  <si>
    <t>明細胞肉腫</t>
  </si>
  <si>
    <t>胞巣状軟部肉腫</t>
  </si>
  <si>
    <t>平滑筋肉腫</t>
  </si>
  <si>
    <t>脂肪肉腫</t>
  </si>
  <si>
    <t>未分化胚細胞腫</t>
  </si>
  <si>
    <t>胎児性癌</t>
  </si>
  <si>
    <t>多胎芽腫</t>
  </si>
  <si>
    <t>卵黄嚢腫</t>
  </si>
  <si>
    <t>絨毛癌</t>
  </si>
  <si>
    <t>混合性胚細胞腫瘍</t>
  </si>
  <si>
    <t>性索間質性腫瘍</t>
  </si>
  <si>
    <t>副腎皮質癌</t>
  </si>
  <si>
    <t>甲状腺癌</t>
  </si>
  <si>
    <t>上咽頭癌</t>
  </si>
  <si>
    <t>唾液腺癌</t>
  </si>
  <si>
    <t>悪性黒色腫</t>
  </si>
  <si>
    <t>褐色細胞腫</t>
  </si>
  <si>
    <t>悪性胸腺腫</t>
  </si>
  <si>
    <t>胸膜肺芽腫</t>
  </si>
  <si>
    <t>気管支腫瘍</t>
  </si>
  <si>
    <t>膵芽腫</t>
  </si>
  <si>
    <t>固形腫瘍</t>
  </si>
  <si>
    <t>毛様細胞性星細胞腫</t>
  </si>
  <si>
    <t>びまん性星細胞腫</t>
  </si>
  <si>
    <t>退形成性星細胞腫</t>
  </si>
  <si>
    <t>膠芽腫</t>
  </si>
  <si>
    <t>上衣腫</t>
  </si>
  <si>
    <t>乏突起神経膠腫</t>
  </si>
  <si>
    <t>髄芽腫</t>
  </si>
  <si>
    <t>頭蓋咽頭腫</t>
  </si>
  <si>
    <t>松果体腫</t>
  </si>
  <si>
    <t>脈絡叢乳頭腫</t>
  </si>
  <si>
    <t>髄膜腫</t>
  </si>
  <si>
    <t>下垂体腺腫</t>
  </si>
  <si>
    <t>神経節膠腫</t>
  </si>
  <si>
    <t>神経節腫</t>
  </si>
  <si>
    <t>脊索腫</t>
  </si>
  <si>
    <t>異型奇形腫瘍</t>
  </si>
  <si>
    <t>ラブドイド腫瘍</t>
  </si>
  <si>
    <t>悪性神経鞘腫</t>
  </si>
  <si>
    <t>神経鞘腫</t>
  </si>
  <si>
    <t>頭蓋内奇形腫</t>
    <rPh sb="0" eb="2">
      <t>ズガイ</t>
    </rPh>
    <rPh sb="2" eb="3">
      <t>ナイ</t>
    </rPh>
    <phoneticPr fontId="50"/>
  </si>
  <si>
    <t>脊柱管内奇形腫</t>
    <rPh sb="0" eb="2">
      <t>セキチュウ</t>
    </rPh>
    <rPh sb="2" eb="3">
      <t>カン</t>
    </rPh>
    <rPh sb="3" eb="4">
      <t>ナイ</t>
    </rPh>
    <phoneticPr fontId="50"/>
  </si>
  <si>
    <t>頭蓋内胚細胞腫瘍</t>
  </si>
  <si>
    <t>中枢神経系腫瘍</t>
  </si>
  <si>
    <t>フィンランド型先天性ネフローゼ症候群</t>
  </si>
  <si>
    <t>びまん性メサンギウム硬化症</t>
  </si>
  <si>
    <t>微小変化型ネフローゼ症候群</t>
  </si>
  <si>
    <t>巣状分節性糸球体硬化症</t>
  </si>
  <si>
    <t>膜性腎症</t>
  </si>
  <si>
    <t>ギャロウェイ・モワト症候群</t>
  </si>
  <si>
    <t>ネフローゼ症候群</t>
  </si>
  <si>
    <t>メサンギウム増殖性糸球体腎炎</t>
  </si>
  <si>
    <t>膜性増殖性糸球体腎炎</t>
  </si>
  <si>
    <t>紫斑病性腎炎</t>
  </si>
  <si>
    <t>抗糸球体基底膜腎炎</t>
  </si>
  <si>
    <t>グッドパスチャー症候群</t>
  </si>
  <si>
    <t>慢性糸球体腎炎</t>
  </si>
  <si>
    <t>アルポート症候群</t>
  </si>
  <si>
    <t>エプスタイン症候群</t>
  </si>
  <si>
    <t>ループス腎炎</t>
  </si>
  <si>
    <t>急速進行性糸球体腎炎</t>
  </si>
  <si>
    <t>顕微鏡的多発血管炎</t>
  </si>
  <si>
    <t>多発血管炎性肉芽腫症</t>
  </si>
  <si>
    <t>非典型溶血性尿毒症症候群</t>
  </si>
  <si>
    <t>ネイル・パテラ症候群</t>
  </si>
  <si>
    <t>爪膝蓋症候群</t>
  </si>
  <si>
    <t>フィブロネクチン腎症</t>
  </si>
  <si>
    <t>リポタンパク糸球体症</t>
  </si>
  <si>
    <t>慢性尿細管間質性腎炎</t>
  </si>
  <si>
    <t>慢性腎盂腎炎</t>
  </si>
  <si>
    <t>アミロイド腎</t>
  </si>
  <si>
    <t>家族性若年性高尿酸血症性腎症</t>
  </si>
  <si>
    <t>常染色体優性尿細管間質性腎疾患</t>
  </si>
  <si>
    <t>ネフロン癆</t>
  </si>
  <si>
    <t>腎血管性高血圧</t>
  </si>
  <si>
    <t>腎静脈血栓症</t>
  </si>
  <si>
    <t>腎動静脈</t>
  </si>
  <si>
    <t>尿細管性アシドーシス</t>
  </si>
  <si>
    <t>ギッテルマン症候群</t>
  </si>
  <si>
    <t>バーター症候群</t>
  </si>
  <si>
    <t>腎尿管結石</t>
  </si>
  <si>
    <t>慢性腎不全</t>
  </si>
  <si>
    <t>多発性嚢胞腎</t>
  </si>
  <si>
    <t>低形成腎</t>
  </si>
  <si>
    <t>腎無形成</t>
  </si>
  <si>
    <t>ポッター症候群</t>
  </si>
  <si>
    <t>多嚢胞性異形成腎</t>
  </si>
  <si>
    <t>寡巨大糸球体症</t>
  </si>
  <si>
    <t>外傷性耳小骨離断</t>
    <rPh sb="0" eb="3">
      <t>ガイショウセイ</t>
    </rPh>
    <rPh sb="3" eb="4">
      <t>ミミ</t>
    </rPh>
    <rPh sb="4" eb="6">
      <t>コボネ</t>
    </rPh>
    <rPh sb="6" eb="8">
      <t>リダン</t>
    </rPh>
    <phoneticPr fontId="50"/>
  </si>
  <si>
    <t>その他の障害</t>
    <rPh sb="2" eb="3">
      <t>タ</t>
    </rPh>
    <rPh sb="4" eb="6">
      <t>ショウガイ</t>
    </rPh>
    <phoneticPr fontId="4"/>
  </si>
  <si>
    <t>なし</t>
  </si>
  <si>
    <t>腎奇形</t>
  </si>
  <si>
    <t>閉塞性尿路疾患</t>
  </si>
  <si>
    <t>尿管逆流</t>
  </si>
  <si>
    <t>尿路奇形</t>
  </si>
  <si>
    <t>萎縮腎</t>
  </si>
  <si>
    <t>ファンコーニ症候群</t>
  </si>
  <si>
    <t>ロウ症候群</t>
  </si>
  <si>
    <t>気道狭窄</t>
  </si>
  <si>
    <t>気管支喘息</t>
  </si>
  <si>
    <t>先天性中枢性低換気症候群</t>
  </si>
  <si>
    <t>特発性間質性肺炎</t>
  </si>
  <si>
    <t>先天性肺胞蛋白症</t>
  </si>
  <si>
    <t>先天性間質性肺炎</t>
    <rPh sb="0" eb="3">
      <t>センテンセイ</t>
    </rPh>
    <phoneticPr fontId="50"/>
  </si>
  <si>
    <t>肺胞微石症</t>
  </si>
  <si>
    <t>線毛機能不全症候群</t>
  </si>
  <si>
    <t>カルタゲナー症候群</t>
  </si>
  <si>
    <t>嚢胞性線維症</t>
  </si>
  <si>
    <t>気管支拡張症</t>
  </si>
  <si>
    <t>特発性肺ヘモジデローシス</t>
  </si>
  <si>
    <t>慢性肺疾患</t>
  </si>
  <si>
    <t>閉塞性細気管支炎</t>
  </si>
  <si>
    <t>先天性横隔膜ヘルニア</t>
  </si>
  <si>
    <t>先天性囊胞性肺疾患</t>
  </si>
  <si>
    <t>洞不全症候群</t>
  </si>
  <si>
    <t>完全房室ブロック</t>
  </si>
  <si>
    <t>脚ブロック</t>
  </si>
  <si>
    <t>多源性心室期外収縮</t>
  </si>
  <si>
    <t>多源性心房頻拍</t>
  </si>
  <si>
    <t>上室頻拍</t>
  </si>
  <si>
    <t>ベラパミル感受性心室頻拍</t>
  </si>
  <si>
    <t>カテコラミン誘発多形性心室頻拍</t>
  </si>
  <si>
    <t>心室頻拍</t>
  </si>
  <si>
    <t>心房粗動</t>
  </si>
  <si>
    <t>心房細動</t>
  </si>
  <si>
    <t>心室細動</t>
  </si>
  <si>
    <t>肥大型心筋症</t>
  </si>
  <si>
    <t>不整脈源性右室心筋症</t>
  </si>
  <si>
    <t>心筋緻密化障害</t>
  </si>
  <si>
    <t>拡張型心筋症</t>
  </si>
  <si>
    <t>拘束型心筋症</t>
  </si>
  <si>
    <t>心室瘤</t>
  </si>
  <si>
    <t>心内膜線維弾性症</t>
  </si>
  <si>
    <t>心臓腫瘍</t>
  </si>
  <si>
    <t>慢性心筋炎</t>
  </si>
  <si>
    <t>慢性心膜炎</t>
  </si>
  <si>
    <t>収縮性心膜炎</t>
  </si>
  <si>
    <t>先天性心膜欠損症</t>
  </si>
  <si>
    <t>乳児特発性僧帽弁腱索断裂</t>
  </si>
  <si>
    <t>左冠動脈肺動脈起始症</t>
  </si>
  <si>
    <t>右冠動脈肺動脈起始症</t>
  </si>
  <si>
    <t>冠動脈起始異常</t>
  </si>
  <si>
    <t>川崎病性冠動脈瘤</t>
  </si>
  <si>
    <t>冠動脈狭窄症</t>
  </si>
  <si>
    <t>狭心症</t>
  </si>
  <si>
    <t>心筋梗塞</t>
  </si>
  <si>
    <t>左心低形成症候群</t>
  </si>
  <si>
    <t>単心室症</t>
  </si>
  <si>
    <t>三尖弁閉鎖症</t>
  </si>
  <si>
    <t>肺動脈閉鎖症</t>
  </si>
  <si>
    <t>ファロー四徴症</t>
  </si>
  <si>
    <t>タウジッヒ・ビング奇形</t>
  </si>
  <si>
    <t>両大血管右室起始症</t>
  </si>
  <si>
    <t>両大血管左室起始症</t>
  </si>
  <si>
    <t>完全大血管転位症</t>
  </si>
  <si>
    <t>先天性修正大血管転位症</t>
  </si>
  <si>
    <t>エプスタイン病</t>
  </si>
  <si>
    <t>総動脈幹遺残症</t>
  </si>
  <si>
    <t>大動脈肺動脈窓</t>
  </si>
  <si>
    <t>三心房心</t>
  </si>
  <si>
    <t>動脈管開存症</t>
  </si>
  <si>
    <t>単心房症</t>
  </si>
  <si>
    <t>二次孔型心房中隔欠損症</t>
  </si>
  <si>
    <t>静脈洞型心房中隔欠損症</t>
  </si>
  <si>
    <t>不完全型房室中隔欠損症</t>
  </si>
  <si>
    <t>不完全型心内膜床欠損症</t>
  </si>
  <si>
    <t>完全型房室中隔欠損症</t>
  </si>
  <si>
    <t>完全型心内膜床欠損症</t>
  </si>
  <si>
    <t>心室中隔欠損症</t>
  </si>
  <si>
    <t>総肺静脈還流異常症</t>
  </si>
  <si>
    <t>部分肺静脈還流異常症</t>
  </si>
  <si>
    <t>肺静脈狭窄症</t>
  </si>
  <si>
    <t>左室右房交通症</t>
  </si>
  <si>
    <t>右室二腔症</t>
  </si>
  <si>
    <t>肺動脈弁下狭窄症</t>
  </si>
  <si>
    <t>大動脈弁下狭窄症</t>
  </si>
  <si>
    <t>肺動脈弁上狭窄症</t>
  </si>
  <si>
    <t>末梢性肺動脈狭窄症</t>
  </si>
  <si>
    <t>肺動脈弁欠損</t>
  </si>
  <si>
    <t>肺動脈上行大動脈起始症</t>
  </si>
  <si>
    <t>一側肺動脈欠損</t>
  </si>
  <si>
    <t>大動脈縮窄症</t>
  </si>
  <si>
    <t>大動脈縮窄複合</t>
  </si>
  <si>
    <t>大動脈弁上狭窄症</t>
  </si>
  <si>
    <t>ウィリアムズ症候群</t>
  </si>
  <si>
    <t>大動脈狭窄症</t>
  </si>
  <si>
    <t>大動脈弓離断複合</t>
  </si>
  <si>
    <t>大動脈弓閉塞症</t>
  </si>
  <si>
    <t>重複大動脈弓症</t>
  </si>
  <si>
    <t>左肺動脈右肺動脈起始症</t>
  </si>
  <si>
    <t>血管輪</t>
  </si>
  <si>
    <t>バルサルバ洞動脈瘤</t>
  </si>
  <si>
    <t>大動脈瘤</t>
  </si>
  <si>
    <t>肺動静脈瘻</t>
  </si>
  <si>
    <t>肺動脈瘻</t>
  </si>
  <si>
    <t>肺静脈瘻</t>
  </si>
  <si>
    <t>冠動脈瘻</t>
  </si>
  <si>
    <t>動静脈瘻</t>
  </si>
  <si>
    <t>動脈瘻</t>
  </si>
  <si>
    <t>静脈瘻</t>
  </si>
  <si>
    <t>肺動脈性肺高血圧症</t>
  </si>
  <si>
    <t>慢性肺性心</t>
  </si>
  <si>
    <t>三尖弁狭窄症</t>
  </si>
  <si>
    <t>三尖弁閉鎖不全症</t>
  </si>
  <si>
    <t>僧帽弁狭窄症</t>
  </si>
  <si>
    <t>僧帽弁閉鎖不全症</t>
  </si>
  <si>
    <t>肺動脈弁狭窄症</t>
  </si>
  <si>
    <t>肺動脈弁閉鎖不全症</t>
  </si>
  <si>
    <t>大動脈弁狭窄症</t>
  </si>
  <si>
    <t>大動脈弁閉鎖不全症</t>
  </si>
  <si>
    <t>僧帽弁弁上輪</t>
  </si>
  <si>
    <t>無脾症候群</t>
  </si>
  <si>
    <t>多脾症候群</t>
  </si>
  <si>
    <t>フォンタン術後症候群</t>
  </si>
  <si>
    <t>ホルト・オーラム症候群</t>
  </si>
  <si>
    <t>先天性下垂体機能低下症</t>
  </si>
  <si>
    <t>後天性下垂体機能低下症</t>
  </si>
  <si>
    <t>下垂体性巨人症</t>
  </si>
  <si>
    <t>先端巨大症</t>
  </si>
  <si>
    <t>成長ホルモン分泌不全性低身長症</t>
  </si>
  <si>
    <t>GH分泌不全性低身長症</t>
  </si>
  <si>
    <t>インスリン様成長因子1不応症</t>
  </si>
  <si>
    <t>IGF-1不応症</t>
  </si>
  <si>
    <t>成長ホルモン不応性症候群</t>
  </si>
  <si>
    <t>高プロラクチン血症</t>
  </si>
  <si>
    <t>抗利尿ホルモン不適切分泌症候群</t>
  </si>
  <si>
    <t>ADH不適切分泌症候群</t>
  </si>
  <si>
    <t>中枢性尿崩症</t>
  </si>
  <si>
    <t>口渇中枢障害を伴う高ナトリウム血症</t>
  </si>
  <si>
    <t>本態性高ナトリウム血症</t>
  </si>
  <si>
    <t>腎性尿崩症</t>
  </si>
  <si>
    <t>中枢性塩喪失症候群</t>
  </si>
  <si>
    <t>バセドウ病</t>
  </si>
  <si>
    <t>甲状腺機能亢進症</t>
  </si>
  <si>
    <t>異所性甲状腺</t>
  </si>
  <si>
    <t>無甲状腺症</t>
  </si>
  <si>
    <t>先天性甲状腺刺激ホルモン分泌低下症</t>
    <rPh sb="0" eb="3">
      <t>センテンセイ</t>
    </rPh>
    <phoneticPr fontId="50"/>
  </si>
  <si>
    <t>先天性TSH分泌低下症</t>
    <rPh sb="0" eb="3">
      <t>センテンセイ</t>
    </rPh>
    <phoneticPr fontId="50"/>
  </si>
  <si>
    <t>先天性甲状腺機能低下症</t>
  </si>
  <si>
    <t>橋本病</t>
  </si>
  <si>
    <t>萎縮性甲状腺炎</t>
  </si>
  <si>
    <t>後天性甲状腺機能低下症</t>
  </si>
  <si>
    <t>甲状腺ホルモン不応症</t>
  </si>
  <si>
    <t>腺腫様甲状腺腫</t>
  </si>
  <si>
    <t>副甲状腺機能亢進症</t>
  </si>
  <si>
    <t>副甲状腺欠損症</t>
  </si>
  <si>
    <t>副甲状腺機能低下症</t>
  </si>
  <si>
    <t>自己免疫性多内分泌腺症候群1型</t>
  </si>
  <si>
    <t>自己免疫性多内分泌腺症候群2型</t>
  </si>
  <si>
    <t>偽性副甲状腺機能低下症</t>
  </si>
  <si>
    <t>クッシング病</t>
  </si>
  <si>
    <t>異所性副腎皮質刺激ホルモン産生症候群</t>
  </si>
  <si>
    <t>異所性ACTH産生症候群</t>
  </si>
  <si>
    <t>副腎腺腫</t>
  </si>
  <si>
    <t>副腎皮質結節性過形成</t>
  </si>
  <si>
    <t>クッシング症候群</t>
  </si>
  <si>
    <t>副腎皮質刺激ホルモン単独欠損症</t>
  </si>
  <si>
    <t>ACTH単独欠損症</t>
  </si>
  <si>
    <t>副腎皮質刺激ホルモン不応症</t>
  </si>
  <si>
    <t>ACTH不応症</t>
  </si>
  <si>
    <t>先天性副腎低形成症</t>
  </si>
  <si>
    <t>グルココルチコイド抵抗症</t>
  </si>
  <si>
    <t>慢性副腎皮質機能低下症</t>
  </si>
  <si>
    <t>アジソン病</t>
  </si>
  <si>
    <t>アルドステロン症</t>
  </si>
  <si>
    <t>鉱質コルチコイド過剰症候群</t>
  </si>
  <si>
    <t>リドル症候群</t>
  </si>
  <si>
    <t>低レニン性低アルドステロン症</t>
  </si>
  <si>
    <t>アルドステロン合成酵素欠損症</t>
  </si>
  <si>
    <t>低アルドステロン症</t>
  </si>
  <si>
    <t>偽性低アルドステロン症</t>
  </si>
  <si>
    <t>リポイド副腎過形成症</t>
  </si>
  <si>
    <t>3β-ヒドロキシステロイド脱水素酵素欠損症</t>
  </si>
  <si>
    <t>11β-水酸化酵素欠損症</t>
  </si>
  <si>
    <t>17α-水酸化酵素欠損症</t>
  </si>
  <si>
    <t>21-水酸化酵素欠損症</t>
  </si>
  <si>
    <t>P450酸化還元酵素欠損症</t>
  </si>
  <si>
    <t>先天性副腎過形成症</t>
  </si>
  <si>
    <t>ゴナドトロピン依存性思春期早発症</t>
  </si>
  <si>
    <t>ゴナドトロピン非依存性思春期早発症</t>
  </si>
  <si>
    <t>エストロゲン過剰症</t>
  </si>
  <si>
    <t>アンドロゲン過剰症</t>
  </si>
  <si>
    <t>カルマン症候群</t>
  </si>
  <si>
    <t>低ゴナドトロピン性性腺機能低下症</t>
  </si>
  <si>
    <t>精巣形成不全</t>
  </si>
  <si>
    <t>卵巣形成不全</t>
  </si>
  <si>
    <t>高ゴナドトロピン性性腺機能低下症</t>
  </si>
  <si>
    <t>卵精巣性性分化疾患</t>
  </si>
  <si>
    <t>混合性性腺異形成症</t>
  </si>
  <si>
    <t>5α-還元酵素欠損症</t>
  </si>
  <si>
    <t>17β-ヒドロキシステロイド脱水素酵素欠損症</t>
  </si>
  <si>
    <t>アンドロゲン不応症</t>
  </si>
  <si>
    <t>46,XY性分化疾患</t>
  </si>
  <si>
    <t>46,XX性分化疾患</t>
  </si>
  <si>
    <t>VIP産生腫瘍</t>
  </si>
  <si>
    <t>ガストリノーマ</t>
  </si>
  <si>
    <t>カルチノイド症候群</t>
  </si>
  <si>
    <t>グルカゴノーマ</t>
  </si>
  <si>
    <t>インスリノーマ</t>
  </si>
  <si>
    <t>先天性高インスリン血症</t>
  </si>
  <si>
    <t>高インスリン血性低血糖症</t>
  </si>
  <si>
    <t>ビタミンD依存性くる病</t>
  </si>
  <si>
    <t>ビタミンD抵抗性骨軟化症</t>
  </si>
  <si>
    <t>原発性低リン血症性くる病</t>
  </si>
  <si>
    <t>脂肪異栄養症</t>
  </si>
  <si>
    <t>脂肪萎縮症</t>
  </si>
  <si>
    <t>多発性内分泌腫瘍1型</t>
  </si>
  <si>
    <t>ウェルマー症候群</t>
  </si>
  <si>
    <t>多発性内分泌腫瘍2型</t>
  </si>
  <si>
    <t>シップル症候群</t>
  </si>
  <si>
    <t>多発性内分泌腫瘍</t>
  </si>
  <si>
    <t>多嚢胞性卵巣症候群</t>
  </si>
  <si>
    <t>ターナー症候群</t>
  </si>
  <si>
    <t>プラダー・ウィリ症候群</t>
  </si>
  <si>
    <t>マッキューン・オルブライト症候群</t>
  </si>
  <si>
    <t>ヌーナン症候群</t>
  </si>
  <si>
    <t>バルデー・ビードル症候群</t>
  </si>
  <si>
    <t>若年性特発性関節炎</t>
  </si>
  <si>
    <t>全身性エリテマトーデス</t>
  </si>
  <si>
    <t>皮膚筋炎</t>
  </si>
  <si>
    <t>多発性筋炎</t>
  </si>
  <si>
    <t>シェーグレン症候群</t>
  </si>
  <si>
    <t>抗リン脂質抗体症候群</t>
  </si>
  <si>
    <t>ベーチェット病</t>
  </si>
  <si>
    <t>高安動脈炎</t>
  </si>
  <si>
    <t>結節性多発動脈炎</t>
  </si>
  <si>
    <t>好酸球性多発血管炎性肉芽腫症</t>
  </si>
  <si>
    <t>再発性多発軟骨炎</t>
  </si>
  <si>
    <t>全身性強皮症</t>
  </si>
  <si>
    <t>混合性結合組織病</t>
  </si>
  <si>
    <t>家族性地中海熱</t>
  </si>
  <si>
    <t>クリオピリン関連周期熱症候群</t>
  </si>
  <si>
    <t>TNF受容体関連周期性症候群</t>
  </si>
  <si>
    <t>ブラウ症候群</t>
  </si>
  <si>
    <t>若年発症サルコイドーシス</t>
  </si>
  <si>
    <t>中條・西村症候群</t>
  </si>
  <si>
    <t>高IgD症候群</t>
  </si>
  <si>
    <t>メバロン酸キナーゼ欠損症</t>
  </si>
  <si>
    <t>化膿性無菌性関節炎</t>
  </si>
  <si>
    <t>壊疽性膿皮症</t>
  </si>
  <si>
    <t>アクネ症候群</t>
  </si>
  <si>
    <t>慢性再発性多発性骨髄炎</t>
  </si>
  <si>
    <t>インターロイキンⅠ受容体拮抗分子欠損症</t>
  </si>
  <si>
    <t>自己炎症性疾患</t>
  </si>
  <si>
    <t>フェニルケトン尿症</t>
  </si>
  <si>
    <t>高フェニルアラニン血症</t>
  </si>
  <si>
    <t>高チロシン血症１型</t>
  </si>
  <si>
    <t>高チロシン血症２型</t>
  </si>
  <si>
    <t>高チロシン血症３型</t>
  </si>
  <si>
    <t>高プロリン血症</t>
  </si>
  <si>
    <t>プロリダーゼ欠損症</t>
  </si>
  <si>
    <t>メープルシロップ尿症</t>
  </si>
  <si>
    <t>ホモシスチン尿症</t>
  </si>
  <si>
    <t>高メチオニン血症</t>
  </si>
  <si>
    <t>非ケトーシス型高グリシン血症</t>
  </si>
  <si>
    <t>カルバミルリン酸合成酵素欠損症</t>
  </si>
  <si>
    <t>オルニチントランスカルバミラーゼ欠
損症</t>
  </si>
  <si>
    <t>アルギニノコハク酸合成酵素欠損症</t>
  </si>
  <si>
    <t>シトルリン血症</t>
  </si>
  <si>
    <t>アルギニノコハク酸尿症</t>
  </si>
  <si>
    <t>高アルギニン血症</t>
  </si>
  <si>
    <t>シトリン欠損症</t>
  </si>
  <si>
    <t>高オルニチン血症</t>
  </si>
  <si>
    <t>ハートナップ病</t>
  </si>
  <si>
    <t>リジン尿性蛋白不耐症</t>
  </si>
  <si>
    <t>シスチン尿症</t>
  </si>
  <si>
    <t>アミノ酸代謝異常症</t>
  </si>
  <si>
    <t>メチルマロン酸血症</t>
  </si>
  <si>
    <t>プロピオン酸血症</t>
  </si>
  <si>
    <t>イソ吉草酸血症</t>
  </si>
  <si>
    <t>３-メチルクロトニルＣｏＡカルボキシラーゼ欠損症</t>
  </si>
  <si>
    <t>メチルグルタコン酸尿症</t>
  </si>
  <si>
    <t>３-ヒドロキシ-３-メチルグルタリルＣｏＡ合成酵素欠損症</t>
  </si>
  <si>
    <t>スクシニル-ＣｏＡ：３-ＳＣＯＴ欠損症</t>
  </si>
  <si>
    <t>複合カルボキシラーゼ欠損症</t>
  </si>
  <si>
    <t>原発性高シュウ酸尿症</t>
  </si>
  <si>
    <t>アルカプトン尿症</t>
  </si>
  <si>
    <t>グリセロール尿症</t>
  </si>
  <si>
    <t>先天性胆汁酸代謝異常症</t>
  </si>
  <si>
    <t>有機酸代謝異常症</t>
  </si>
  <si>
    <t>全身性カルニチン欠損症</t>
  </si>
  <si>
    <t>カルニチンパルミトイルトランスフェラーゼⅠ欠損症</t>
  </si>
  <si>
    <t>カルニチンパルミトイルトランスフェラーゼⅡ欠損症</t>
  </si>
  <si>
    <t>カルニチンアシルカルニチントランスロカーゼ欠損症</t>
  </si>
  <si>
    <t>三頭酵素欠損症</t>
  </si>
  <si>
    <t>脂肪酸代謝異常症</t>
  </si>
  <si>
    <t>ピルビン酸脱水素酵素複合体欠損症</t>
  </si>
  <si>
    <t>ピルビン酸カルボキシラーゼ欠損症</t>
  </si>
  <si>
    <t>フマラーゼ欠損症</t>
  </si>
  <si>
    <t>ミトコンドリア呼吸鎖複合体欠損症</t>
  </si>
  <si>
    <t>リー症候群</t>
  </si>
  <si>
    <t>ＭＥＬＡＳ</t>
  </si>
  <si>
    <t>ＭＥＲＲＦ</t>
  </si>
  <si>
    <t>ミトコンドリアＤＮＡ欠失</t>
  </si>
  <si>
    <t>カーンズ・セイヤー症候群</t>
  </si>
  <si>
    <t>ミトコンドリア病</t>
  </si>
  <si>
    <t>遺伝性フルクトース不耐症</t>
  </si>
  <si>
    <t>ガラクトキナーゼ欠損症</t>
  </si>
  <si>
    <t>ホスホエノールピルビン酸カルボキシキナーゼ欠損症</t>
  </si>
  <si>
    <t>グリコーゲン合成酵素欠損症</t>
  </si>
  <si>
    <t>糖原病０型</t>
  </si>
  <si>
    <t>糖原病Ⅰ型</t>
  </si>
  <si>
    <t>糖原病Ⅲ型</t>
  </si>
  <si>
    <t>糖原病Ⅳ型</t>
  </si>
  <si>
    <t>糖原病Ⅴ型</t>
  </si>
  <si>
    <t>糖原病Ⅵ型</t>
  </si>
  <si>
    <t>糖原病Ⅶ型</t>
  </si>
  <si>
    <t>糖原病Ⅸ型</t>
  </si>
  <si>
    <t>ＧＬＵＴ１欠損症</t>
  </si>
  <si>
    <t>糖質代謝異常症</t>
  </si>
  <si>
    <t>ムコ多糖症Ⅰ型</t>
  </si>
  <si>
    <t>ムコ多糖症Ⅱ型</t>
  </si>
  <si>
    <t>ムコ多糖症Ⅲ型</t>
  </si>
  <si>
    <t>ムコ多糖症Ⅳ型</t>
  </si>
  <si>
    <t>ムコ多糖症Ⅵ型</t>
  </si>
  <si>
    <t>ムコ多糖症Ⅶ型</t>
  </si>
  <si>
    <t>フコシドーシス</t>
  </si>
  <si>
    <t>マンノシドーシス</t>
  </si>
  <si>
    <t>アスパルチルグルコサミン尿症</t>
  </si>
  <si>
    <t>シアリドーシス</t>
  </si>
  <si>
    <t>ガラクトシアリドーシス</t>
  </si>
  <si>
    <t>ＧＭ１-ガングリオシドーシス</t>
  </si>
  <si>
    <t>ＧＭ２-ガングリオシドーシス</t>
  </si>
  <si>
    <t>異染性白質ジストロフィー</t>
  </si>
  <si>
    <t>ニーマン・ピック病</t>
  </si>
  <si>
    <t>ゴーシェ病</t>
  </si>
  <si>
    <t>ファブリー病</t>
  </si>
  <si>
    <t>クラッベ病</t>
  </si>
  <si>
    <t>ファーバー病</t>
  </si>
  <si>
    <t>マルチプルスルファターゼ欠損症</t>
  </si>
  <si>
    <t>ムコリピドーシスⅡ型</t>
  </si>
  <si>
    <t>Ⅰ-cell病</t>
  </si>
  <si>
    <t>ムコリピドーシスⅢ型</t>
  </si>
  <si>
    <t>ポンペ病</t>
  </si>
  <si>
    <t>酸性リパーゼ欠損症</t>
  </si>
  <si>
    <t>シスチン症</t>
  </si>
  <si>
    <t>遊離シアル酸蓄積症</t>
  </si>
  <si>
    <t>神経セロイドリポフスチン症</t>
  </si>
  <si>
    <t>ライソゾーム病</t>
  </si>
  <si>
    <t>ペルオキシソーム形成異常症</t>
  </si>
  <si>
    <t>副腎白質ジストロフィー</t>
  </si>
  <si>
    <t>レフサム病</t>
  </si>
  <si>
    <t>ペルオキシソーム病</t>
  </si>
  <si>
    <t>ウィルソン病</t>
  </si>
  <si>
    <t>メンケス病</t>
  </si>
  <si>
    <t>オクシピタル・ホーン症候群</t>
  </si>
  <si>
    <t>無セルロプラスミン血症</t>
  </si>
  <si>
    <t>亜硫酸酸化酵素欠損症</t>
  </si>
  <si>
    <t>先天性腸性肢端皮膚炎</t>
  </si>
  <si>
    <t>金属代謝異常症</t>
  </si>
  <si>
    <t>ヒポキサンチングアニンホスホリボシルトランスフェラーゼ欠損症</t>
  </si>
  <si>
    <t>レッシュ・ナイハン症候群</t>
  </si>
  <si>
    <t>アデニンホスホリボシルトランスフェラーゼ欠損症</t>
  </si>
  <si>
    <t>キサンチン尿症</t>
  </si>
  <si>
    <t>尿酸トランスポーター異常症</t>
  </si>
  <si>
    <t>オロト酸尿症</t>
  </si>
  <si>
    <t>プリンピリミジン代謝異常症</t>
  </si>
  <si>
    <t>先天性葉酸吸収不全症</t>
  </si>
  <si>
    <t>ビタミン代謝異常症</t>
  </si>
  <si>
    <t>ビオプテリン代謝異常症</t>
  </si>
  <si>
    <t>チロシン水酸化酵素欠損症</t>
  </si>
  <si>
    <t>ドーパミンβ-水酸化酵素欠損症</t>
  </si>
  <si>
    <t>ＧＡＢＡアミノ基転移酵素欠損症</t>
  </si>
  <si>
    <t>コハク酸セミアルデヒド脱水素酵素欠損症</t>
  </si>
  <si>
    <t>神経伝達物質異常症</t>
  </si>
  <si>
    <t>原発性高カイロミクロン血症</t>
  </si>
  <si>
    <t>家族性高コレステロール血症</t>
  </si>
  <si>
    <t>家族性複合型高脂質血症</t>
  </si>
  <si>
    <t>無β-リポタンパク血症</t>
  </si>
  <si>
    <t>高比重リポタンパク欠乏症</t>
  </si>
  <si>
    <t>高比重ＨＤＬ欠乏症</t>
  </si>
  <si>
    <t>脂質代謝異常症</t>
  </si>
  <si>
    <t>エーラス・ダンロス症候群</t>
  </si>
  <si>
    <t>リポイドタンパク症</t>
  </si>
  <si>
    <t>結合組織異常症</t>
  </si>
  <si>
    <t>α１-アンチトリプシン欠損症</t>
  </si>
  <si>
    <t>巨赤芽球性貧血</t>
  </si>
  <si>
    <t>後天性赤芽球癆</t>
  </si>
  <si>
    <t>先天性赤芽球癆</t>
  </si>
  <si>
    <t>ダイアモンド・ブラックファン貧血</t>
  </si>
  <si>
    <t>先天性赤血球形成異常性貧血</t>
  </si>
  <si>
    <t>鉄芽球性貧血</t>
  </si>
  <si>
    <t>無トランスフェリン血症</t>
  </si>
  <si>
    <t>寒冷凝集素症</t>
  </si>
  <si>
    <t>発作性寒冷ヘモグロビン尿症</t>
  </si>
  <si>
    <t>自己免疫性溶血性貧血</t>
  </si>
  <si>
    <t>AIHA</t>
  </si>
  <si>
    <t>発作性夜間ヘモグロビン尿症</t>
  </si>
  <si>
    <t>遺伝性球状赤血球症</t>
  </si>
  <si>
    <t>口唇赤血球症</t>
  </si>
  <si>
    <t>鎌状赤血球症</t>
  </si>
  <si>
    <t>不安定ヘモグロビン症</t>
  </si>
  <si>
    <t>サラセミア</t>
  </si>
  <si>
    <t>グルコース-6-リン酸脱水素酵素欠乏症</t>
  </si>
  <si>
    <t>ピルビン酸キナーゼ欠乏性貧血</t>
  </si>
  <si>
    <t>遺伝性溶血性貧血</t>
  </si>
  <si>
    <t>溶血性貧血</t>
  </si>
  <si>
    <t>脾機能亢進症</t>
  </si>
  <si>
    <t>微小血管障害性溶血性貧血</t>
  </si>
  <si>
    <t>真性多血症</t>
  </si>
  <si>
    <t>家族性赤血球増加症</t>
  </si>
  <si>
    <t>免疫性血小板減少性紫斑病</t>
  </si>
  <si>
    <t>血小板減少性紫斑病</t>
  </si>
  <si>
    <t>血栓性血小板減少性紫斑病</t>
  </si>
  <si>
    <t>血小板減少症</t>
  </si>
  <si>
    <t>先天性無巨核球性血小板減少症</t>
  </si>
  <si>
    <t>ファンコニ貧血</t>
  </si>
  <si>
    <t>周期性血小板減少症</t>
  </si>
  <si>
    <t>メイ・ヘグリン異常症</t>
  </si>
  <si>
    <t>本態性血小板血症</t>
  </si>
  <si>
    <t>ベルナール・スーリエ症候群</t>
  </si>
  <si>
    <t>血小板無力症</t>
  </si>
  <si>
    <t>血小板放出機構異常症</t>
  </si>
  <si>
    <t>血小板機能異常症</t>
  </si>
  <si>
    <t>先天性フィブリノーゲン欠乏症</t>
  </si>
  <si>
    <t>先天性プロトロンビン欠乏症</t>
  </si>
  <si>
    <t>第Ⅴ因子欠乏症</t>
  </si>
  <si>
    <t>第Ⅶ因子欠乏症</t>
  </si>
  <si>
    <t>血友病</t>
  </si>
  <si>
    <t>血友病Ａ</t>
  </si>
  <si>
    <t>血友病Ｂ</t>
  </si>
  <si>
    <t>第Ⅹ因子欠乏症</t>
  </si>
  <si>
    <t>第Ⅺ因子欠乏症</t>
  </si>
  <si>
    <t>第Ⅻ因子欠乏症</t>
  </si>
  <si>
    <t>第XIII因子欠乏症</t>
  </si>
  <si>
    <t>フォンウィルブランド病</t>
  </si>
  <si>
    <t>先天性血液凝固因子異常</t>
  </si>
  <si>
    <t>先天性プロテインC欠乏症</t>
  </si>
  <si>
    <t>先天性プロテインS欠乏症</t>
  </si>
  <si>
    <t>先天性アンチトロンビン欠乏症</t>
  </si>
  <si>
    <t>骨髄線維症</t>
  </si>
  <si>
    <t>再生不良性貧血</t>
  </si>
  <si>
    <t>X連鎖重症複合免疫不全症</t>
  </si>
  <si>
    <t>細網異形成症</t>
  </si>
  <si>
    <t>アデノシンデアミナーゼ欠損症</t>
  </si>
  <si>
    <t>ADA欠損症</t>
  </si>
  <si>
    <t>オーメン症候群</t>
  </si>
  <si>
    <t>プリンヌクレオシドホスホリラーゼ欠損症</t>
  </si>
  <si>
    <t>CD8欠損症</t>
  </si>
  <si>
    <t>ZAP-70欠損症</t>
  </si>
  <si>
    <t>MHCクラスⅠ欠損症</t>
  </si>
  <si>
    <t>MHCクラスⅡ欠損症</t>
  </si>
  <si>
    <t>複合免疫不全症</t>
  </si>
  <si>
    <t>ウィスコット・オルドリッチ症候群</t>
  </si>
  <si>
    <t>毛細血管拡張性運動失調症</t>
  </si>
  <si>
    <t>ナイミーヘン染色体不安定症候群</t>
  </si>
  <si>
    <t>ブルーム症候群</t>
  </si>
  <si>
    <t>ICF症候群</t>
  </si>
  <si>
    <t>PMS2異常症</t>
  </si>
  <si>
    <t>RIDDLE症候群</t>
  </si>
  <si>
    <t>シムケ症候群</t>
  </si>
  <si>
    <t>胸腺低形成</t>
  </si>
  <si>
    <t>ディ・ジョージ症候群</t>
  </si>
  <si>
    <t>22q11.2欠失症候群</t>
  </si>
  <si>
    <t>高IgE症候群</t>
  </si>
  <si>
    <t>肝中心静脈閉鎖症を伴う免疫不全症</t>
  </si>
  <si>
    <t>先天性角化異常症</t>
  </si>
  <si>
    <t>X連鎖無ガンマグロブリン血症</t>
  </si>
  <si>
    <t>分類不能型免疫不全症</t>
  </si>
  <si>
    <t>高IgM症候群</t>
  </si>
  <si>
    <t>IgGサブクラス欠損症</t>
  </si>
  <si>
    <t>選択的IgA欠損</t>
  </si>
  <si>
    <t>特異抗体産生不全症</t>
  </si>
  <si>
    <t>乳児一過性低ガンマグロブリン血症</t>
  </si>
  <si>
    <t>液性免疫不全</t>
  </si>
  <si>
    <t>チェディアック・東症候群</t>
  </si>
  <si>
    <t>X連鎖リンパ増殖症候群</t>
  </si>
  <si>
    <t>自己免疫性リンパ増殖症候群</t>
  </si>
  <si>
    <t>ALPS</t>
  </si>
  <si>
    <t>免疫調節障害</t>
  </si>
  <si>
    <t>重症先天性好中球減少症</t>
  </si>
  <si>
    <t>周期性好中球減少症</t>
  </si>
  <si>
    <t>好中球減少症</t>
  </si>
  <si>
    <t>白血球接着不全症</t>
  </si>
  <si>
    <t>シュワッハマン・ダイアモンド症候群</t>
  </si>
  <si>
    <t>慢性肉芽腫症</t>
  </si>
  <si>
    <t>ミエロペルオキシダーゼ欠損症</t>
  </si>
  <si>
    <t>メンデル遺伝型マイコバクテリア易感染症</t>
  </si>
  <si>
    <t>白血球機能異常</t>
  </si>
  <si>
    <t>免疫不全を伴う無汗性外胚葉形成異常症</t>
  </si>
  <si>
    <t>IRAK4欠損症</t>
  </si>
  <si>
    <t>MyD88欠損症</t>
  </si>
  <si>
    <t>慢性皮膚粘膜カンジダ症</t>
  </si>
  <si>
    <t>自然免疫異常</t>
  </si>
  <si>
    <t>先天性補体欠損症</t>
  </si>
  <si>
    <t>遺伝性血管性浮腫</t>
  </si>
  <si>
    <t>C1インヒビター欠損症</t>
  </si>
  <si>
    <t>好酸球増加症</t>
  </si>
  <si>
    <t>慢性活動性EBウイルス感染症</t>
  </si>
  <si>
    <t>後天性免疫不全症候群</t>
  </si>
  <si>
    <t>HIV</t>
  </si>
  <si>
    <t>後天性免疫不全症</t>
    <rPh sb="2" eb="3">
      <t>セイ</t>
    </rPh>
    <phoneticPr fontId="50"/>
  </si>
  <si>
    <t>慢性移植片対宿主病</t>
  </si>
  <si>
    <t>髄膜脳瘤</t>
  </si>
  <si>
    <t>脊髄髄膜瘤</t>
  </si>
  <si>
    <t>脊髄脂肪腫</t>
  </si>
  <si>
    <t>仙尾部奇形腫</t>
  </si>
  <si>
    <t>滑脳症</t>
  </si>
  <si>
    <t>裂脳症</t>
  </si>
  <si>
    <t>全前脳胞症</t>
  </si>
  <si>
    <t>中隔視神経形成異常症</t>
  </si>
  <si>
    <t>ドモルシア症候群</t>
  </si>
  <si>
    <t>ダンディー・ウォーカー症候群</t>
  </si>
  <si>
    <t>先天性水頭症</t>
  </si>
  <si>
    <t>巨脳症</t>
  </si>
  <si>
    <t>毛細血管奇形症候群</t>
  </si>
  <si>
    <t>ＣＡＳＫ異常症</t>
  </si>
  <si>
    <t>片側巨脳症</t>
  </si>
  <si>
    <t>ジュベール症候群関連疾患</t>
  </si>
  <si>
    <t>レット症候群</t>
  </si>
  <si>
    <t>結節性硬化症</t>
  </si>
  <si>
    <t>神経皮膚黒色症</t>
  </si>
  <si>
    <t>ゴーリン症候群</t>
  </si>
  <si>
    <t>基底細胞母斑症候群</t>
  </si>
  <si>
    <t>フォンヒッペル・リンドウ病</t>
  </si>
  <si>
    <t>スタージ・ウェーバー症候群</t>
  </si>
  <si>
    <t>ウェルナー症候群</t>
  </si>
  <si>
    <t>コケイン症候群</t>
  </si>
  <si>
    <t>ハッチンソン・ギルフォード症候群</t>
  </si>
  <si>
    <t>カナバン病</t>
  </si>
  <si>
    <t>アレキサンダー病</t>
  </si>
  <si>
    <t>先天性大脳白質形成不全症</t>
  </si>
  <si>
    <t>皮質下嚢胞をもつ大頭型白質脳症</t>
  </si>
  <si>
    <t>白質消失症</t>
  </si>
  <si>
    <t>ＡＴＲ-Ｘ症候群</t>
  </si>
  <si>
    <t>ＤＤＸ３Ｘ関連神経発達異常症</t>
  </si>
  <si>
    <t>先天性グリコシル化異常症</t>
  </si>
  <si>
    <t>脳クレアチン欠乏症候群</t>
  </si>
  <si>
    <t>非症候性頭蓋骨縫合早期癒合症</t>
  </si>
  <si>
    <t>アペール症候群</t>
  </si>
  <si>
    <t>クルーゾン病</t>
  </si>
  <si>
    <t>重度頭蓋骨早期癒合症</t>
  </si>
  <si>
    <t>もやもや病</t>
  </si>
  <si>
    <t>脳動静脈奇形</t>
  </si>
  <si>
    <t>海綿状血管腫（脳脊髄）</t>
  </si>
  <si>
    <t>脊髄性筋萎縮症</t>
  </si>
  <si>
    <t>先天性無痛無汗症</t>
  </si>
  <si>
    <t>遺伝性運動感覚ニューロパチー</t>
  </si>
  <si>
    <t>デュシェンヌ型筋ジストロフィー</t>
  </si>
  <si>
    <t>肢帯型筋ジストロフィー</t>
  </si>
  <si>
    <t>顔面肩甲上腕型筋ジストロフィー</t>
  </si>
  <si>
    <t>福山型先天性筋ジストロフィー</t>
  </si>
  <si>
    <t>ウルリヒ型先天性筋ジストロフィー</t>
  </si>
  <si>
    <t>筋ジストロフィー</t>
  </si>
  <si>
    <t>ミオチュブラーミオパチー</t>
  </si>
  <si>
    <t>先天性筋線維不均等症</t>
  </si>
  <si>
    <t>ネマリンミオパチー</t>
  </si>
  <si>
    <t>セントラルコア病</t>
  </si>
  <si>
    <t>マルチコア病</t>
  </si>
  <si>
    <t>ミニコア病</t>
  </si>
  <si>
    <t>先天性ミオパチー</t>
  </si>
  <si>
    <t>シュワルツ・ヤンペル症候群</t>
  </si>
  <si>
    <t>乳児重症ミオクロニーてんかん</t>
  </si>
  <si>
    <t>点頭てんかん</t>
  </si>
  <si>
    <t>ウエスト症候群</t>
  </si>
  <si>
    <t>レノックス・ガストー症候群</t>
  </si>
  <si>
    <t>アイカルディ症候群</t>
  </si>
  <si>
    <t>大田原症候群</t>
  </si>
  <si>
    <t>環状20番染色体症候群</t>
  </si>
  <si>
    <t>ＧＲＩＮ２Ｂ関連神経発達異常症</t>
  </si>
  <si>
    <t>視床下部過誤腫症候群</t>
  </si>
  <si>
    <t>徐波睡眠期持続性棘徐波を示すてんかん性脳症</t>
  </si>
  <si>
    <t>早期ミオクロニー脳症</t>
  </si>
  <si>
    <t>ＰＣＤＨ19関連症候群</t>
  </si>
  <si>
    <t>ＰＵＲＡ関連神経発達異常症</t>
  </si>
  <si>
    <t>ミオクロニー欠神てんかん</t>
  </si>
  <si>
    <t>ミオクロニー脱力発作を伴うてんかん</t>
  </si>
  <si>
    <t>遊走性焦点発作を伴う乳児てんかん</t>
  </si>
  <si>
    <t>ビタミンＢ６依存性てんかん</t>
  </si>
  <si>
    <t>早産児ビリルビン脳症</t>
  </si>
  <si>
    <t>ウンフェルリヒト・ルントボルク病</t>
  </si>
  <si>
    <t>ラフォラ病</t>
  </si>
  <si>
    <t>脊髄小脳変性症</t>
  </si>
  <si>
    <t>小児交互性片麻痺</t>
  </si>
  <si>
    <t>変形性筋ジストニー</t>
  </si>
  <si>
    <t>瀬川病</t>
  </si>
  <si>
    <t>パントテン酸キナーゼ関連神経変性症</t>
  </si>
  <si>
    <t>乳児神経軸索ジストロフィー</t>
  </si>
  <si>
    <t>ＷＤＲ45関連神経変性症</t>
  </si>
  <si>
    <t>乳児両側線条体壊死</t>
  </si>
  <si>
    <t>先天性ヘルペスウイルス感染症</t>
  </si>
  <si>
    <t>先天性風疹症候群</t>
  </si>
  <si>
    <t>先天性サイトメガロウイルス感染症</t>
  </si>
  <si>
    <t>先天性トキソプラズマ感染症</t>
  </si>
  <si>
    <t>エカルディ・グティエール症候群</t>
  </si>
  <si>
    <t>亜急性硬化性全脳炎</t>
  </si>
  <si>
    <t>ラスムッセン脳炎</t>
  </si>
  <si>
    <t>痙攣重積型急性脳症</t>
  </si>
  <si>
    <t>痙攣二相性急性脳症</t>
  </si>
  <si>
    <t>自己免疫介在性脳炎</t>
  </si>
  <si>
    <t>自己免疫介在性脳症</t>
  </si>
  <si>
    <t>難治頻回部分発作重積型急性脳炎</t>
  </si>
  <si>
    <t>多発性硬化症</t>
  </si>
  <si>
    <t>慢性炎症性脱髄性多発神経炎</t>
  </si>
  <si>
    <t>多巣性運動ニューロパチー</t>
  </si>
  <si>
    <t>重症筋無力症</t>
  </si>
  <si>
    <t>乳糖不耐症</t>
  </si>
  <si>
    <t>ショ糖イソ麦芽糖分解酵素欠損症</t>
  </si>
  <si>
    <t>先天性グルコース・ガラクトース吸収不良症</t>
  </si>
  <si>
    <t>エンテロキナーゼ欠損症</t>
  </si>
  <si>
    <t>アミラーゼ欠損症</t>
  </si>
  <si>
    <t>リパーゼ欠損症</t>
  </si>
  <si>
    <t>微絨毛封入体病</t>
  </si>
  <si>
    <t>腸リンパ管拡張症</t>
  </si>
  <si>
    <t>家族性腺腫性ポリポーシス</t>
  </si>
  <si>
    <t>若年性ポリポーシス</t>
  </si>
  <si>
    <t>ポイツ・ジェガース症候群</t>
  </si>
  <si>
    <t>カウデン症候群</t>
  </si>
  <si>
    <t>周期性嘔吐症候群</t>
  </si>
  <si>
    <t>潰瘍性大腸炎</t>
  </si>
  <si>
    <t>クローン病</t>
  </si>
  <si>
    <t>早期発症型炎症性腸疾患</t>
  </si>
  <si>
    <t>自己免疫性腸症</t>
  </si>
  <si>
    <t>IPEX症候群</t>
  </si>
  <si>
    <t>非特異性多発性小腸潰瘍症</t>
  </si>
  <si>
    <t>急性肝不全（昏睡型）</t>
  </si>
  <si>
    <t>新生児ヘモクロマトーシス</t>
  </si>
  <si>
    <t>自己免疫性肝炎</t>
  </si>
  <si>
    <t>原発性硬化性胆管炎</t>
  </si>
  <si>
    <t>胆道閉鎖症</t>
  </si>
  <si>
    <t>アラジール症候群</t>
  </si>
  <si>
    <t>肝内胆管減少症</t>
  </si>
  <si>
    <t>進行性家族性肝内胆汁うっ滞症</t>
  </si>
  <si>
    <t>先天性多発肝内胆管拡張症</t>
  </si>
  <si>
    <t>カロリ病</t>
  </si>
  <si>
    <t>先天性胆道拡張症</t>
  </si>
  <si>
    <t>先天性肝線維症</t>
  </si>
  <si>
    <t>肝硬変症</t>
  </si>
  <si>
    <t>門脈圧亢進症</t>
  </si>
  <si>
    <t>バンチ症候群</t>
  </si>
  <si>
    <t>先天性門脈欠損症</t>
  </si>
  <si>
    <t>門脈・肝動脈瘻</t>
  </si>
  <si>
    <t>門脈瘻</t>
  </si>
  <si>
    <t>肝動脈瘻</t>
  </si>
  <si>
    <t>クリグラー・ナジャー症候群</t>
  </si>
  <si>
    <t>遺伝性膵炎</t>
  </si>
  <si>
    <t>自己免疫性膵炎</t>
  </si>
  <si>
    <t>短腸症</t>
  </si>
  <si>
    <t>ヒルシュスプルング病</t>
  </si>
  <si>
    <t>慢性特発性偽性腸閉塞症</t>
  </si>
  <si>
    <t>巨大膀胱短小結腸腸管蠕動不全症</t>
  </si>
  <si>
    <t>腸管神経節細胞僅少症</t>
  </si>
  <si>
    <t>肝巨大血管腫</t>
  </si>
  <si>
    <t>総排泄腔遺残</t>
  </si>
  <si>
    <t>総排泄腔外反症</t>
  </si>
  <si>
    <t>コフィン・ローリー症候群</t>
  </si>
  <si>
    <t>ソトス症候群</t>
  </si>
  <si>
    <t>スミス・マギニス症候群</t>
  </si>
  <si>
    <t>ルビンシュタイン・テイビ症候群</t>
  </si>
  <si>
    <t>歌舞伎症候群</t>
  </si>
  <si>
    <t>ウィーバー症候群</t>
  </si>
  <si>
    <t>コルネリア・デランゲ症候群</t>
  </si>
  <si>
    <t>ベックウィズ・ヴィーデマン症候群</t>
  </si>
  <si>
    <t>アンジェルマン症候群</t>
  </si>
  <si>
    <t>５ｐ-症候群</t>
  </si>
  <si>
    <t>４ｐ-症候群</t>
  </si>
  <si>
    <t>18トリソミー症候群</t>
  </si>
  <si>
    <t>13トリソミー症候群</t>
  </si>
  <si>
    <t>ダウン症候群</t>
  </si>
  <si>
    <t>常染色体異常</t>
  </si>
  <si>
    <t>ＣＦＣ症候群</t>
  </si>
  <si>
    <t>マルファン症候群</t>
  </si>
  <si>
    <t>ロイス・ディーツ症候群</t>
  </si>
  <si>
    <t>カムラティ・エンゲルマン症候群</t>
  </si>
  <si>
    <t>コステロ症候群</t>
  </si>
  <si>
    <t>チャージ症候群</t>
  </si>
  <si>
    <t>ハーラマン・ストライフ症候群</t>
  </si>
  <si>
    <t>色素失調症</t>
  </si>
  <si>
    <t>アントレー・ビクスラー症候群</t>
  </si>
  <si>
    <t>ファイファー症候群</t>
  </si>
  <si>
    <t>コフィン・シリス症候群</t>
  </si>
  <si>
    <t>シンプソン・ゴラビ・ベーメル症候群</t>
  </si>
  <si>
    <t>スミス・レムリ・オピッツ症候群</t>
  </si>
  <si>
    <t>メビウス症候群</t>
  </si>
  <si>
    <t>モワット・ウィルソン症候群</t>
  </si>
  <si>
    <t>ヤング・シンプソン症候群</t>
  </si>
  <si>
    <t>ＶＡＴＥＲ症候群</t>
  </si>
  <si>
    <t>ＭＥＣＰ２重複症候群</t>
  </si>
  <si>
    <t>武内・小崎症候群</t>
  </si>
  <si>
    <t>眼皮膚白皮症</t>
  </si>
  <si>
    <t>先天性白皮症</t>
  </si>
  <si>
    <t>ケラチン症性魚鱗癬</t>
  </si>
  <si>
    <t>表皮融解性魚鱗癬</t>
  </si>
  <si>
    <t>表在性表皮融解性魚鱗癬</t>
  </si>
  <si>
    <t>常染色体劣性遺伝性魚鱗癬</t>
  </si>
  <si>
    <t>道化師様魚鱗癬</t>
  </si>
  <si>
    <t>ネザートン症候群</t>
  </si>
  <si>
    <t>シェーグレン・ラルソン症候群</t>
  </si>
  <si>
    <t>先天性魚鱗癬</t>
  </si>
  <si>
    <t>表皮水疱症</t>
  </si>
  <si>
    <t>汎発型膿疱性乾癬</t>
  </si>
  <si>
    <t>色素性乾皮症</t>
  </si>
  <si>
    <t>レックリングハウゼン病</t>
  </si>
  <si>
    <t>神経線維腫症Ⅰ型</t>
  </si>
  <si>
    <t>肥厚性皮膚骨膜症</t>
  </si>
  <si>
    <t>無汗性外胚葉形成不全</t>
  </si>
  <si>
    <t>スティーヴンス・ジョンソン症候群</t>
  </si>
  <si>
    <t>中毒性表皮壊死症</t>
  </si>
  <si>
    <t>限局性強皮症</t>
  </si>
  <si>
    <t>先天性ポルフィリン症</t>
  </si>
  <si>
    <t>胸郭不全症候群</t>
  </si>
  <si>
    <t>軟骨無形成症</t>
  </si>
  <si>
    <t>軟骨低形成症</t>
  </si>
  <si>
    <t>タナトフォリック骨異形成症</t>
  </si>
  <si>
    <t>骨形成不全症</t>
  </si>
  <si>
    <t>低ホスファターゼ症</t>
  </si>
  <si>
    <t>大理石骨病</t>
  </si>
  <si>
    <t>多発性軟骨性外骨腫症</t>
  </si>
  <si>
    <t>内軟骨腫症</t>
  </si>
  <si>
    <t>２型コラーゲン異常症関連疾患</t>
  </si>
  <si>
    <t>点状軟骨異形成症</t>
  </si>
  <si>
    <t>偽性軟骨無形成症</t>
  </si>
  <si>
    <t>ラーセン症候群</t>
  </si>
  <si>
    <t>進行性骨化性線維異形成症</t>
  </si>
  <si>
    <t>ＴＲＰＶ４異常症</t>
  </si>
  <si>
    <t>骨硬化性疾患</t>
  </si>
  <si>
    <t>ビールズ症候群</t>
  </si>
  <si>
    <t>青色ゴムまり様母斑症候群</t>
  </si>
  <si>
    <t>巨大静脈奇形</t>
  </si>
  <si>
    <t>巨大動静脈奇形</t>
  </si>
  <si>
    <t>クリッペル・トレノネー・ウェーバー
症候群</t>
  </si>
  <si>
    <t>原発性リンパ浮腫</t>
  </si>
  <si>
    <t>リンパ管腫</t>
  </si>
  <si>
    <t>リンパ管腫症</t>
  </si>
  <si>
    <t>遺伝性出血性末梢血管拡張症</t>
  </si>
  <si>
    <t>カサバッハ・メリット現象</t>
  </si>
  <si>
    <t>カサバッハ・メリット症候群</t>
  </si>
  <si>
    <t>爪膝蓋骨症候群</t>
  </si>
  <si>
    <t>ＬＭＸ１Ｂ関連腎症</t>
  </si>
  <si>
    <t>セピアプテリン還元酵素欠損症</t>
  </si>
  <si>
    <t>ＳＲ欠損症</t>
  </si>
  <si>
    <t>先天性グリコシルホスファチジルイノシトール欠損症</t>
  </si>
  <si>
    <t>先天性GPI欠損症</t>
    <rPh sb="0" eb="3">
      <t>センテンセイ</t>
    </rPh>
    <phoneticPr fontId="4"/>
  </si>
  <si>
    <t>β―ケトチオラーゼ欠損症</t>
  </si>
  <si>
    <t>遺伝性自己炎症疾患</t>
  </si>
  <si>
    <t>特発性血栓症</t>
  </si>
  <si>
    <t>前眼部形成異常</t>
  </si>
  <si>
    <t>先天性気管狭窄症</t>
  </si>
  <si>
    <t>先天性声門下狭窄症</t>
  </si>
  <si>
    <t>特発性多中心性キャッスルマン病</t>
  </si>
  <si>
    <t>膠様滴状角膜ジストロフィー</t>
  </si>
  <si>
    <t>家族性低βリポタンパク血症１（ホモ接合体）</t>
  </si>
  <si>
    <t>1p36欠失症候群</t>
    <rPh sb="4" eb="6">
      <t>ケッシツ</t>
    </rPh>
    <rPh sb="6" eb="9">
      <t>ショウコウグン</t>
    </rPh>
    <phoneticPr fontId="7"/>
  </si>
  <si>
    <t>3-ヒドロキシ-3-メチルグルタル酸血症</t>
  </si>
  <si>
    <t>3-ヒドロキシアシルCoA脱水素酵素欠損症</t>
  </si>
  <si>
    <t>4p欠失症候群</t>
    <rPh sb="2" eb="4">
      <t>ケッシツ</t>
    </rPh>
    <rPh sb="4" eb="7">
      <t>ショウコウグン</t>
    </rPh>
    <phoneticPr fontId="7"/>
  </si>
  <si>
    <t>5p欠失症候群</t>
    <rPh sb="2" eb="4">
      <t>ケッシツ</t>
    </rPh>
    <phoneticPr fontId="7"/>
  </si>
  <si>
    <t>ACTH産生症候群</t>
  </si>
  <si>
    <t>AME症候群</t>
  </si>
  <si>
    <t>Down症候群</t>
  </si>
  <si>
    <t>GPI欠損症</t>
  </si>
  <si>
    <t>HDL欠乏症</t>
  </si>
  <si>
    <t>HTLV-1関連脊髄症</t>
  </si>
  <si>
    <t>I-cell病</t>
  </si>
  <si>
    <t>IgG4関連疾患</t>
    <rPh sb="4" eb="6">
      <t>カンレン</t>
    </rPh>
    <rPh sb="6" eb="8">
      <t>シッカン</t>
    </rPh>
    <phoneticPr fontId="7"/>
  </si>
  <si>
    <t>N-アセチルグルタミン酸合成酵素欠損症</t>
  </si>
  <si>
    <t>SCOT欠損症</t>
  </si>
  <si>
    <t>TSH分泌低下症</t>
  </si>
  <si>
    <t>β-ケトチオラーゼ欠損症</t>
  </si>
  <si>
    <t>アイザックス症候群</t>
    <rPh sb="6" eb="9">
      <t>ショウコウグン</t>
    </rPh>
    <phoneticPr fontId="7"/>
  </si>
  <si>
    <t>アッシャー症候群</t>
    <rPh sb="5" eb="8">
      <t>ショウコウグン</t>
    </rPh>
    <phoneticPr fontId="7"/>
  </si>
  <si>
    <t>アトピー性脊髄炎</t>
  </si>
  <si>
    <t>遺伝性鉄芽球性貧血</t>
    <rPh sb="0" eb="3">
      <t>イデンセイ</t>
    </rPh>
    <rPh sb="3" eb="4">
      <t>テツ</t>
    </rPh>
    <rPh sb="4" eb="5">
      <t>メ</t>
    </rPh>
    <rPh sb="5" eb="6">
      <t>キュウ</t>
    </rPh>
    <rPh sb="6" eb="7">
      <t>セイ</t>
    </rPh>
    <rPh sb="7" eb="9">
      <t>ヒンケツ</t>
    </rPh>
    <phoneticPr fontId="7"/>
  </si>
  <si>
    <t>遺伝性周期性四肢麻痺</t>
    <rPh sb="0" eb="3">
      <t>イデンセイ</t>
    </rPh>
    <phoneticPr fontId="7"/>
  </si>
  <si>
    <t>ウォルフラム症候群</t>
    <rPh sb="6" eb="9">
      <t>ショウコウグン</t>
    </rPh>
    <phoneticPr fontId="7"/>
  </si>
  <si>
    <t>ウルリッヒ病</t>
  </si>
  <si>
    <t>エマヌエル症候群</t>
    <rPh sb="5" eb="8">
      <t>ショウコウグン</t>
    </rPh>
    <phoneticPr fontId="7"/>
  </si>
  <si>
    <t>エメリー・ドレイフス型筋ジストロフィー</t>
  </si>
  <si>
    <t>黄斑ジストロフィー</t>
    <rPh sb="0" eb="2">
      <t>オウハン</t>
    </rPh>
    <phoneticPr fontId="7"/>
  </si>
  <si>
    <t>オスラー病</t>
    <rPh sb="4" eb="5">
      <t>ビョウ</t>
    </rPh>
    <phoneticPr fontId="7"/>
  </si>
  <si>
    <t>カーニー複合</t>
    <rPh sb="4" eb="6">
      <t>フクゴウ</t>
    </rPh>
    <phoneticPr fontId="7"/>
  </si>
  <si>
    <t>外リンパ瘻</t>
    <rPh sb="0" eb="1">
      <t>ガイ</t>
    </rPh>
    <phoneticPr fontId="8"/>
  </si>
  <si>
    <t>下垂体性ADH分泌異常症</t>
    <rPh sb="0" eb="3">
      <t>カスイタイ</t>
    </rPh>
    <rPh sb="3" eb="4">
      <t>セイ</t>
    </rPh>
    <rPh sb="7" eb="9">
      <t>ブンピツ</t>
    </rPh>
    <rPh sb="9" eb="11">
      <t>イジョウ</t>
    </rPh>
    <rPh sb="11" eb="12">
      <t>ショウ</t>
    </rPh>
    <phoneticPr fontId="9"/>
  </si>
  <si>
    <t>下垂体性ゴナドトロピン分泌亢進症</t>
    <rPh sb="0" eb="3">
      <t>カスイタイ</t>
    </rPh>
    <rPh sb="3" eb="4">
      <t>セイ</t>
    </rPh>
    <rPh sb="11" eb="13">
      <t>ブンピツ</t>
    </rPh>
    <rPh sb="13" eb="16">
      <t>コウシンショウ</t>
    </rPh>
    <phoneticPr fontId="9"/>
  </si>
  <si>
    <t>下垂体性成長ホルモン分泌亢進症</t>
    <rPh sb="0" eb="3">
      <t>カスイタイ</t>
    </rPh>
    <rPh sb="3" eb="4">
      <t>セイ</t>
    </rPh>
    <rPh sb="4" eb="6">
      <t>セイチョウ</t>
    </rPh>
    <rPh sb="10" eb="12">
      <t>ブンピツ</t>
    </rPh>
    <rPh sb="12" eb="14">
      <t>コウシン</t>
    </rPh>
    <rPh sb="14" eb="15">
      <t>ショウ</t>
    </rPh>
    <phoneticPr fontId="9"/>
  </si>
  <si>
    <t>下垂体前葉機能低下症</t>
    <rPh sb="0" eb="3">
      <t>カスイタイ</t>
    </rPh>
    <rPh sb="3" eb="5">
      <t>ゼンヨウ</t>
    </rPh>
    <rPh sb="5" eb="7">
      <t>キノウ</t>
    </rPh>
    <rPh sb="7" eb="10">
      <t>テイカショウ</t>
    </rPh>
    <phoneticPr fontId="9"/>
  </si>
  <si>
    <t>家族性良性慢性天疱瘡</t>
    <rPh sb="0" eb="3">
      <t>カゾクセイ</t>
    </rPh>
    <rPh sb="3" eb="5">
      <t>リョウセイ</t>
    </rPh>
    <rPh sb="5" eb="7">
      <t>マンセイ</t>
    </rPh>
    <rPh sb="7" eb="10">
      <t>テンポウソウ</t>
    </rPh>
    <phoneticPr fontId="7"/>
  </si>
  <si>
    <t>ガラクトース-1-リン酸ウリジルトランスフェラーゼ欠損
症</t>
  </si>
  <si>
    <t>カルニチン回路異常症</t>
  </si>
  <si>
    <t>肝型糖原病</t>
    <rPh sb="0" eb="1">
      <t>カン</t>
    </rPh>
    <rPh sb="1" eb="2">
      <t>ガタ</t>
    </rPh>
    <rPh sb="2" eb="3">
      <t>トウ</t>
    </rPh>
    <rPh sb="3" eb="4">
      <t>ハラ</t>
    </rPh>
    <rPh sb="4" eb="5">
      <t>ビョウ</t>
    </rPh>
    <phoneticPr fontId="7"/>
  </si>
  <si>
    <t>強直性脊椎炎</t>
    <rPh sb="0" eb="3">
      <t>キョウチョクセイ</t>
    </rPh>
    <rPh sb="3" eb="6">
      <t>セキツイエン</t>
    </rPh>
    <phoneticPr fontId="7"/>
  </si>
  <si>
    <t>巨大リンパ管奇形</t>
    <rPh sb="0" eb="2">
      <t>キョダイ</t>
    </rPh>
    <rPh sb="5" eb="6">
      <t>カン</t>
    </rPh>
    <rPh sb="6" eb="8">
      <t>キケイ</t>
    </rPh>
    <phoneticPr fontId="7"/>
  </si>
  <si>
    <t>筋型糖原病</t>
    <rPh sb="0" eb="1">
      <t>キン</t>
    </rPh>
    <rPh sb="1" eb="2">
      <t>ガタ</t>
    </rPh>
    <rPh sb="2" eb="5">
      <t>トウゲンビョウ</t>
    </rPh>
    <phoneticPr fontId="7"/>
  </si>
  <si>
    <t>クルーゾン症候群</t>
    <rPh sb="5" eb="8">
      <t>ショウコウグン</t>
    </rPh>
    <phoneticPr fontId="7"/>
  </si>
  <si>
    <t>グルコーストランスポーター1欠損症</t>
  </si>
  <si>
    <t>グルタル酸血症1型</t>
  </si>
  <si>
    <t>グルタル酸血症2型</t>
  </si>
  <si>
    <t>クロウ・深瀬症候群</t>
  </si>
  <si>
    <t>クロンカイト・カナダ症候群</t>
    <rPh sb="10" eb="13">
      <t>ショウコウグン</t>
    </rPh>
    <phoneticPr fontId="7"/>
  </si>
  <si>
    <t>痙攣重積型二相性急性脳症</t>
    <rPh sb="0" eb="2">
      <t>ケイレン</t>
    </rPh>
    <phoneticPr fontId="7"/>
  </si>
  <si>
    <t>けいれん重積型二相性急性脳症</t>
  </si>
  <si>
    <t>原発性胆汁性胆管炎</t>
    <rPh sb="0" eb="3">
      <t>ゲンパツセイ</t>
    </rPh>
    <rPh sb="3" eb="6">
      <t>タンジュウセイ</t>
    </rPh>
    <rPh sb="6" eb="9">
      <t>タンカンエン</t>
    </rPh>
    <phoneticPr fontId="7"/>
  </si>
  <si>
    <t>好酸球性副鼻腔炎</t>
    <rPh sb="0" eb="3">
      <t>コウサンキュウ</t>
    </rPh>
    <rPh sb="3" eb="4">
      <t>セイ</t>
    </rPh>
    <rPh sb="4" eb="7">
      <t>フクビクウ</t>
    </rPh>
    <rPh sb="7" eb="8">
      <t>エン</t>
    </rPh>
    <phoneticPr fontId="7"/>
  </si>
  <si>
    <t>高チロシン血症2型</t>
    <rPh sb="0" eb="1">
      <t>コウ</t>
    </rPh>
    <rPh sb="5" eb="7">
      <t>ケッショウ</t>
    </rPh>
    <phoneticPr fontId="7"/>
  </si>
  <si>
    <t>高チロシン血症3型</t>
    <rPh sb="0" eb="1">
      <t>コウ</t>
    </rPh>
    <rPh sb="5" eb="7">
      <t>ケッショウ</t>
    </rPh>
    <phoneticPr fontId="7"/>
  </si>
  <si>
    <t>ゴーハム病</t>
  </si>
  <si>
    <t>骨軟化症</t>
    <rPh sb="0" eb="1">
      <t>コツ</t>
    </rPh>
    <rPh sb="1" eb="4">
      <t>ナンカショウ</t>
    </rPh>
    <phoneticPr fontId="7"/>
  </si>
  <si>
    <t>サルコイドーシス</t>
  </si>
  <si>
    <t>自己免疫性後天性凝固因子欠乏症</t>
    <rPh sb="0" eb="2">
      <t>ジコ</t>
    </rPh>
    <rPh sb="2" eb="5">
      <t>メンエキセイ</t>
    </rPh>
    <rPh sb="5" eb="8">
      <t>コウテンセイ</t>
    </rPh>
    <rPh sb="8" eb="10">
      <t>ギョウコ</t>
    </rPh>
    <rPh sb="10" eb="12">
      <t>インシ</t>
    </rPh>
    <rPh sb="12" eb="15">
      <t>ケツボウショウ</t>
    </rPh>
    <phoneticPr fontId="7"/>
  </si>
  <si>
    <t>シトステロール血症</t>
    <rPh sb="7" eb="9">
      <t>ケッショウ</t>
    </rPh>
    <phoneticPr fontId="7"/>
  </si>
  <si>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7"/>
  </si>
  <si>
    <t>シャルコー・マリー・トゥース病</t>
  </si>
  <si>
    <t>修正大血管転位症</t>
    <rPh sb="0" eb="2">
      <t>シュウセイ</t>
    </rPh>
    <rPh sb="2" eb="5">
      <t>ダイケッカン</t>
    </rPh>
    <rPh sb="5" eb="7">
      <t>テンイ</t>
    </rPh>
    <rPh sb="7" eb="8">
      <t>ショウ</t>
    </rPh>
    <phoneticPr fontId="7"/>
  </si>
  <si>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7"/>
  </si>
  <si>
    <t>スクシニル-CoA:3-ケト酸CoAトランスフェラーゼ欠損症</t>
  </si>
  <si>
    <t>スクシニル-CoAリガーゼ欠損症</t>
  </si>
  <si>
    <t>喘息</t>
    <rPh sb="0" eb="2">
      <t>ゼンソク</t>
    </rPh>
    <phoneticPr fontId="11"/>
  </si>
  <si>
    <t>ぜんそく</t>
  </si>
  <si>
    <t>先天性三尖弁狭窄症</t>
    <rPh sb="0" eb="3">
      <t>センテンセイ</t>
    </rPh>
    <rPh sb="3" eb="6">
      <t>サンセンベン</t>
    </rPh>
    <rPh sb="6" eb="9">
      <t>キョウサクショウ</t>
    </rPh>
    <phoneticPr fontId="49"/>
  </si>
  <si>
    <t>先天性腎性尿崩症</t>
    <rPh sb="0" eb="3">
      <t>センテンセイ</t>
    </rPh>
    <rPh sb="3" eb="5">
      <t>ジンセイ</t>
    </rPh>
    <rPh sb="5" eb="8">
      <t>ニョウホウショウ</t>
    </rPh>
    <phoneticPr fontId="7"/>
  </si>
  <si>
    <t>先天性僧帽弁狭窄症</t>
    <rPh sb="0" eb="3">
      <t>センテンセイ</t>
    </rPh>
    <rPh sb="3" eb="6">
      <t>ソウボウベン</t>
    </rPh>
    <rPh sb="6" eb="9">
      <t>キョウサクショウ</t>
    </rPh>
    <phoneticPr fontId="49"/>
  </si>
  <si>
    <t>先天性肺静脈狭窄症</t>
    <rPh sb="0" eb="3">
      <t>センテンセイ</t>
    </rPh>
    <rPh sb="3" eb="6">
      <t>ハイジョウミャク</t>
    </rPh>
    <rPh sb="6" eb="9">
      <t>キョウサクショウ</t>
    </rPh>
    <phoneticPr fontId="49"/>
  </si>
  <si>
    <t>先天性葉酸吸収不全</t>
    <rPh sb="0" eb="3">
      <t>センテンセイ</t>
    </rPh>
    <rPh sb="3" eb="5">
      <t>ヨウサン</t>
    </rPh>
    <rPh sb="5" eb="7">
      <t>キュウシュウ</t>
    </rPh>
    <rPh sb="7" eb="9">
      <t>フゼン</t>
    </rPh>
    <phoneticPr fontId="7"/>
  </si>
  <si>
    <t>先天性副腎皮質酵素欠損症</t>
    <rPh sb="0" eb="3">
      <t>センテンセイ</t>
    </rPh>
    <rPh sb="5" eb="7">
      <t>ヒシツ</t>
    </rPh>
    <phoneticPr fontId="9"/>
  </si>
  <si>
    <t>前頭側頭葉変性症</t>
    <rPh sb="0" eb="2">
      <t>ゼントウ</t>
    </rPh>
    <rPh sb="2" eb="5">
      <t>ソクトウヨウ</t>
    </rPh>
    <rPh sb="5" eb="8">
      <t>ヘンセイショウ</t>
    </rPh>
    <phoneticPr fontId="7"/>
  </si>
  <si>
    <t>タンジール病</t>
    <rPh sb="5" eb="6">
      <t>ビョウ</t>
    </rPh>
    <phoneticPr fontId="7"/>
  </si>
  <si>
    <t>弾性線維性仮性黄色腫</t>
    <rPh sb="0" eb="2">
      <t>ダンセイ</t>
    </rPh>
    <rPh sb="2" eb="5">
      <t>センイセイ</t>
    </rPh>
    <rPh sb="5" eb="7">
      <t>カセイ</t>
    </rPh>
    <rPh sb="7" eb="9">
      <t>キイロ</t>
    </rPh>
    <rPh sb="9" eb="10">
      <t>シュ</t>
    </rPh>
    <phoneticPr fontId="7"/>
  </si>
  <si>
    <t>遅発性内リンパ水腫</t>
    <rPh sb="0" eb="3">
      <t>チハツセイ</t>
    </rPh>
    <rPh sb="3" eb="4">
      <t>ナイ</t>
    </rPh>
    <rPh sb="7" eb="9">
      <t>スイシュ</t>
    </rPh>
    <phoneticPr fontId="7"/>
  </si>
  <si>
    <t>特発性後天性全身性無汗症</t>
    <rPh sb="0" eb="3">
      <t>トクハツセイ</t>
    </rPh>
    <rPh sb="3" eb="6">
      <t>コウテンセイ</t>
    </rPh>
    <rPh sb="6" eb="9">
      <t>ゼンシンセイ</t>
    </rPh>
    <rPh sb="9" eb="11">
      <t>ムカン</t>
    </rPh>
    <rPh sb="11" eb="12">
      <t>ショウ</t>
    </rPh>
    <phoneticPr fontId="7"/>
  </si>
  <si>
    <t>ドラベ症候群</t>
  </si>
  <si>
    <t>那須・ハコラ病</t>
    <rPh sb="0" eb="2">
      <t>ナス</t>
    </rPh>
    <rPh sb="6" eb="7">
      <t>ビョウ</t>
    </rPh>
    <phoneticPr fontId="7"/>
  </si>
  <si>
    <t>乳幼児肝巨大血管腫</t>
    <rPh sb="0" eb="3">
      <t>ニュウヨウジ</t>
    </rPh>
    <rPh sb="3" eb="4">
      <t>カン</t>
    </rPh>
    <rPh sb="6" eb="8">
      <t>ケッカン</t>
    </rPh>
    <rPh sb="8" eb="9">
      <t>シュ</t>
    </rPh>
    <phoneticPr fontId="7"/>
  </si>
  <si>
    <t>尿素サイクル異常症</t>
    <rPh sb="0" eb="2">
      <t>ニョウソ</t>
    </rPh>
    <rPh sb="6" eb="8">
      <t>イジョウ</t>
    </rPh>
    <rPh sb="8" eb="9">
      <t>ショウ</t>
    </rPh>
    <phoneticPr fontId="7"/>
  </si>
  <si>
    <t>ネイルパテラ症候群</t>
  </si>
  <si>
    <t>脳腱黄色腫症</t>
    <rPh sb="0" eb="1">
      <t>ノウ</t>
    </rPh>
    <rPh sb="1" eb="2">
      <t>ケン</t>
    </rPh>
    <rPh sb="2" eb="5">
      <t>オウショクシュ</t>
    </rPh>
    <rPh sb="5" eb="6">
      <t>ショウ</t>
    </rPh>
    <phoneticPr fontId="7"/>
  </si>
  <si>
    <t>パーキンソン病</t>
  </si>
  <si>
    <t>バージャー病</t>
  </si>
  <si>
    <t>肺胞低換気症候群</t>
    <rPh sb="0" eb="2">
      <t>ハイホウ</t>
    </rPh>
    <rPh sb="2" eb="5">
      <t>テイカンキ</t>
    </rPh>
    <rPh sb="5" eb="8">
      <t>ショウコウグン</t>
    </rPh>
    <phoneticPr fontId="7"/>
  </si>
  <si>
    <t>バッド・キアリ症候群</t>
  </si>
  <si>
    <t>ハンチントン病</t>
  </si>
  <si>
    <t>ハンナ型間質性膀胱炎</t>
    <rPh sb="3" eb="4">
      <t>ガタ</t>
    </rPh>
    <rPh sb="4" eb="7">
      <t>カンシツセイ</t>
    </rPh>
    <rPh sb="7" eb="10">
      <t>ボウコウエン</t>
    </rPh>
    <phoneticPr fontId="7"/>
  </si>
  <si>
    <t>ビタミンD抵抗性くる病</t>
  </si>
  <si>
    <t>ビッカースタッフ脳幹脳炎</t>
  </si>
  <si>
    <t>ヒポキサンチングアニンホスホリボシルトランスフェ</t>
  </si>
  <si>
    <t>フィブリノーゲン欠乏症</t>
  </si>
  <si>
    <t>プリオン病</t>
  </si>
  <si>
    <t>フルクトース-1,6-ビスホスファターゼ欠損症</t>
  </si>
  <si>
    <t>ベスレムミオパチー</t>
  </si>
  <si>
    <t>ポルフィリン症</t>
    <rPh sb="6" eb="7">
      <t>ショウ</t>
    </rPh>
    <phoneticPr fontId="12"/>
  </si>
  <si>
    <t>マリネスコ・シェーグレン症候群</t>
  </si>
  <si>
    <t>ミトコンドリアDNA枯渇症候群</t>
  </si>
  <si>
    <t>ミトコンドリアDNA突然変異</t>
  </si>
  <si>
    <t>無βリポタンパク血症</t>
    <rPh sb="0" eb="1">
      <t>ム</t>
    </rPh>
    <rPh sb="8" eb="10">
      <t>ケッショウ</t>
    </rPh>
    <phoneticPr fontId="7"/>
  </si>
  <si>
    <t>ムコ多糖症</t>
  </si>
  <si>
    <t>メロシン欠損型先天性筋ジストロフィー</t>
  </si>
  <si>
    <t>モビッツ2型ブロック</t>
  </si>
  <si>
    <t>ラーゼ欠損症</t>
  </si>
  <si>
    <t>ランドウ・クレフナー症候群</t>
  </si>
  <si>
    <t>リンパ脈管筋腫症</t>
    <rPh sb="3" eb="4">
      <t>ミャク</t>
    </rPh>
    <phoneticPr fontId="7"/>
  </si>
  <si>
    <t>類天疱瘡</t>
    <rPh sb="0" eb="4">
      <t>ルイテンポウソウ</t>
    </rPh>
    <phoneticPr fontId="7"/>
  </si>
  <si>
    <t>レーベル遺伝性視神経症</t>
  </si>
  <si>
    <t>レシチンコレステロールアシルトランスフェラーゼ欠損症</t>
    <rPh sb="23" eb="26">
      <t>ケッソンショウ</t>
    </rPh>
    <phoneticPr fontId="7"/>
  </si>
  <si>
    <t>ロスムンド・トムソン症候群</t>
    <rPh sb="10" eb="13">
      <t>ショウコウグン</t>
    </rPh>
    <phoneticPr fontId="7"/>
  </si>
  <si>
    <t>悪性関節リウマチ</t>
  </si>
  <si>
    <t>悪性末梢神経鞘腫瘍</t>
  </si>
  <si>
    <t>遺伝性ジストニア</t>
  </si>
  <si>
    <t>一次性ネフローゼ症候群</t>
  </si>
  <si>
    <t>一次性膜性増殖性糸球体腎炎</t>
  </si>
  <si>
    <t>液性免疫不全を主とする疾患</t>
  </si>
  <si>
    <t>遠位型ミオパチー</t>
  </si>
  <si>
    <t>黄色靱帯骨化症</t>
  </si>
  <si>
    <t>下垂体機能低下症</t>
  </si>
  <si>
    <t>下垂体性PRL分泌亢進症</t>
    <rPh sb="7" eb="9">
      <t>ブンピツ</t>
    </rPh>
    <rPh sb="9" eb="11">
      <t>コウシン</t>
    </rPh>
    <rPh sb="11" eb="12">
      <t>ショウ</t>
    </rPh>
    <phoneticPr fontId="9"/>
  </si>
  <si>
    <t>下垂体性TSH分泌亢進症</t>
    <rPh sb="7" eb="9">
      <t>ブンピツ</t>
    </rPh>
    <rPh sb="9" eb="11">
      <t>コウシン</t>
    </rPh>
    <rPh sb="11" eb="12">
      <t>ショウ</t>
    </rPh>
    <phoneticPr fontId="9"/>
  </si>
  <si>
    <t>化膿性無菌性関節炎・壊疽性膿皮症・アクネ症候群</t>
  </si>
  <si>
    <t>家族性複合型高脂血症</t>
  </si>
  <si>
    <t>海馬硬化を伴う内側側頭葉てんかん</t>
  </si>
  <si>
    <t>急性肝不全</t>
  </si>
  <si>
    <t>球脊髄性筋萎縮症</t>
  </si>
  <si>
    <t>巨細胞性動脈炎</t>
  </si>
  <si>
    <t>強皮症</t>
  </si>
  <si>
    <t>極長鎖アシルCoA脱水素酵素欠損症</t>
  </si>
  <si>
    <t>筋萎縮性側索硬化症</t>
  </si>
  <si>
    <t>結節性多発血管炎</t>
  </si>
  <si>
    <t>見かけの鉱質コルチコイド過剰症候群</t>
  </si>
  <si>
    <t>原発性抗リン脂質抗体症候群</t>
  </si>
  <si>
    <t>原発性側索硬化症</t>
  </si>
  <si>
    <t>原発性免疫不全症候群</t>
  </si>
  <si>
    <t>減汗性外胚葉異形成症</t>
  </si>
  <si>
    <t>限局性皮質異形成</t>
  </si>
  <si>
    <t>後縦靱帯骨化症</t>
  </si>
  <si>
    <t>後天的な免疫系障害による免疫不全症</t>
  </si>
  <si>
    <t>好酸球性消化管疾患</t>
    <rPh sb="4" eb="7">
      <t>ショウカカン</t>
    </rPh>
    <rPh sb="7" eb="9">
      <t>シッカン</t>
    </rPh>
    <phoneticPr fontId="10"/>
  </si>
  <si>
    <t>広範脊柱管狭窄症</t>
  </si>
  <si>
    <t>甲状腺刺激ホルモン分泌低下症</t>
  </si>
  <si>
    <t>高チロシン血症1型</t>
  </si>
  <si>
    <t>視神経脊髄炎</t>
  </si>
  <si>
    <t>耳下腺腫瘍</t>
    <rPh sb="0" eb="3">
      <t>じかせん</t>
    </rPh>
    <rPh sb="1" eb="2">
      <t>した</t>
    </rPh>
    <rPh sb="2" eb="3">
      <t>せん</t>
    </rPh>
    <rPh sb="3" eb="5">
      <t>しゅよう</t>
    </rPh>
    <phoneticPr fontId="10" type="Hiragana"/>
  </si>
  <si>
    <t>自己免疫関連脳症</t>
  </si>
  <si>
    <t>自己免疫性肺胞蛋白症</t>
    <rPh sb="5" eb="7">
      <t>ハイホウ</t>
    </rPh>
    <rPh sb="7" eb="10">
      <t>タンパクショウ</t>
    </rPh>
    <phoneticPr fontId="7"/>
  </si>
  <si>
    <t>自己貪食空胞性ミオパチー</t>
  </si>
  <si>
    <t>周期性嘔吐症</t>
  </si>
  <si>
    <t>重度の頭蓋骨早期癒合症</t>
  </si>
  <si>
    <t>心室中隔欠損を伴わない肺動脈閉鎖症</t>
    <rPh sb="7" eb="8">
      <t>トモナ</t>
    </rPh>
    <rPh sb="16" eb="17">
      <t>ショウ</t>
    </rPh>
    <phoneticPr fontId="7"/>
  </si>
  <si>
    <t>神経芽細胞腫</t>
  </si>
  <si>
    <t>神経細胞移動異常症</t>
  </si>
  <si>
    <t>神経軸索スフェロイド形成を伴う遺伝性びまん性白質脳症</t>
  </si>
  <si>
    <t>神経節細胞腫</t>
  </si>
  <si>
    <t>神経線維腫症</t>
  </si>
  <si>
    <t>神経有棘赤血球症</t>
  </si>
  <si>
    <t>進行性ミオクローヌスてんかん</t>
  </si>
  <si>
    <t>進行性核上性麻痺</t>
  </si>
  <si>
    <t>進行性多巣性白質脳症</t>
  </si>
  <si>
    <t>進行性白質脳症</t>
  </si>
  <si>
    <t>腎動静脈瘻</t>
  </si>
  <si>
    <t>脆弱X症候群</t>
  </si>
  <si>
    <t>脆弱X症候群関連疾患</t>
  </si>
  <si>
    <t>脊髄空洞症</t>
  </si>
  <si>
    <t>先天異常症候群</t>
  </si>
  <si>
    <t>先天性核上性球麻痺</t>
  </si>
  <si>
    <t>先天性筋無力症候群</t>
  </si>
  <si>
    <t>先天性側弯症</t>
  </si>
  <si>
    <t>先天性側湾症</t>
    <rPh sb="3" eb="5">
      <t>ソクワン</t>
    </rPh>
    <phoneticPr fontId="11"/>
  </si>
  <si>
    <t>全身性アミロイドーシス</t>
  </si>
  <si>
    <t>多系統萎縮症</t>
  </si>
  <si>
    <t>大動脈炎症候群</t>
  </si>
  <si>
    <t>大脳皮質基底核変性症</t>
  </si>
  <si>
    <t>第14番染色体父親性ダイソミー症候群</t>
    <rPh sb="7" eb="8">
      <t>チチ</t>
    </rPh>
    <phoneticPr fontId="7"/>
  </si>
  <si>
    <t>第V因子欠乏症</t>
  </si>
  <si>
    <t>第XⅢ因子欠乏症</t>
  </si>
  <si>
    <t>第X因子欠乏症</t>
  </si>
  <si>
    <t>短鎖アシルCoA脱水素酵素欠損症</t>
  </si>
  <si>
    <t>中鎖アシルCoA脱水素酵素欠損症</t>
  </si>
  <si>
    <t>中枢神経系原始神経外胚葉性腫瘍</t>
  </si>
  <si>
    <t>天疱瘡</t>
  </si>
  <si>
    <t>糖原病</t>
  </si>
  <si>
    <t>糖尿病</t>
  </si>
  <si>
    <t>特発性拡張型心筋症</t>
  </si>
  <si>
    <t>特発性基底核石灰化症</t>
  </si>
  <si>
    <t>特発性血小板減少性紫斑病</t>
  </si>
  <si>
    <t>特発性大腿骨頭壊死症</t>
  </si>
  <si>
    <t>特発性門脈圧亢進症</t>
  </si>
  <si>
    <t>脳表ヘモジデリン沈着症</t>
  </si>
  <si>
    <t>肺静脈閉塞症</t>
  </si>
  <si>
    <t>肺毛細血管腫症</t>
  </si>
  <si>
    <t>白質消失病</t>
  </si>
  <si>
    <t>皮質下梗塞と白質脳症を伴う常染色体優性脳動脈症</t>
  </si>
  <si>
    <t>非ジストロフィー性ミオトニー症候群</t>
  </si>
  <si>
    <t>非定型奇形腫様ラブドイド腫瘍</t>
  </si>
  <si>
    <t>封入体筋炎</t>
  </si>
  <si>
    <t>片側痙攣・片麻痺・てんかん症候群</t>
  </si>
  <si>
    <t>芳香族L-アミノ酸脱炭酸酵素欠損症</t>
  </si>
  <si>
    <t>乏突起膠腫</t>
  </si>
  <si>
    <t>慢性の経過をたどる好中球減少症</t>
  </si>
  <si>
    <t>慢性血栓塞栓性肺高血圧症</t>
  </si>
  <si>
    <t>慢性甲状腺炎</t>
  </si>
  <si>
    <t>慢性突発性偽性腸閉塞</t>
  </si>
  <si>
    <t>無虹彩症</t>
  </si>
  <si>
    <t>網膜色素変性症</t>
  </si>
  <si>
    <t>卵黄のう腫</t>
  </si>
  <si>
    <t>卵黄のう腫瘍</t>
  </si>
  <si>
    <t>卵黄嚢腫瘍</t>
  </si>
  <si>
    <t>肋骨異常を伴う先天性側弯症</t>
  </si>
  <si>
    <t>肋骨異常を伴う先天性側彎症</t>
    <rPh sb="10" eb="12">
      <t>ソクワン</t>
    </rPh>
    <phoneticPr fontId="11"/>
  </si>
  <si>
    <t>肋骨異常を伴う先天性側湾症</t>
    <rPh sb="11" eb="12">
      <t>ワン</t>
    </rPh>
    <phoneticPr fontId="11"/>
  </si>
  <si>
    <t>膀胱尿管逆流</t>
  </si>
  <si>
    <t>胚細胞腫瘍</t>
    <rPh sb="0" eb="1">
      <t>ハイ</t>
    </rPh>
    <rPh sb="1" eb="3">
      <t>サイボウ</t>
    </rPh>
    <rPh sb="3" eb="5">
      <t>シュヨウ</t>
    </rPh>
    <phoneticPr fontId="11"/>
  </si>
  <si>
    <t>MCTD</t>
  </si>
  <si>
    <t>プロトポルフィリン症</t>
    <rPh sb="9" eb="10">
      <t>ショウ</t>
    </rPh>
    <phoneticPr fontId="11"/>
  </si>
  <si>
    <t>発作性運動誘発性アテトーゼ</t>
    <rPh sb="0" eb="3">
      <t>ホッサセイ</t>
    </rPh>
    <rPh sb="3" eb="5">
      <t>ウンドウ</t>
    </rPh>
    <rPh sb="5" eb="8">
      <t>ユウハツセイ</t>
    </rPh>
    <phoneticPr fontId="11"/>
  </si>
  <si>
    <t>水疱性類天疱瘡</t>
  </si>
  <si>
    <t>オプソクローヌス・ミオクローヌス症候群</t>
  </si>
  <si>
    <t>ブルガダ症候群</t>
    <rPh sb="4" eb="7">
      <t>ショウコウグン</t>
    </rPh>
    <phoneticPr fontId="11"/>
  </si>
  <si>
    <t>先天性CMV感染症</t>
    <rPh sb="0" eb="3">
      <t>センテンセイ</t>
    </rPh>
    <rPh sb="6" eb="9">
      <t>カンセンショウ</t>
    </rPh>
    <phoneticPr fontId="11"/>
  </si>
  <si>
    <t>黄斑変性症</t>
    <rPh sb="0" eb="2">
      <t>オウハン</t>
    </rPh>
    <rPh sb="2" eb="5">
      <t>ヘンセイショウ</t>
    </rPh>
    <phoneticPr fontId="11"/>
  </si>
  <si>
    <t>スターガルト症</t>
    <rPh sb="6" eb="7">
      <t>ショウ</t>
    </rPh>
    <phoneticPr fontId="11"/>
  </si>
  <si>
    <t>多発性外骨腫</t>
    <rPh sb="0" eb="3">
      <t>タハツセイ</t>
    </rPh>
    <rPh sb="3" eb="4">
      <t>ガイ</t>
    </rPh>
    <rPh sb="4" eb="5">
      <t>コツ</t>
    </rPh>
    <rPh sb="5" eb="6">
      <t>シュ</t>
    </rPh>
    <phoneticPr fontId="11"/>
  </si>
  <si>
    <t>間質性肺炎</t>
    <rPh sb="0" eb="2">
      <t>カンシツ</t>
    </rPh>
    <rPh sb="2" eb="3">
      <t>セイ</t>
    </rPh>
    <rPh sb="3" eb="5">
      <t>ハイエン</t>
    </rPh>
    <phoneticPr fontId="11"/>
  </si>
  <si>
    <t>脊椎関節炎</t>
    <rPh sb="0" eb="2">
      <t>セキツイ</t>
    </rPh>
    <rPh sb="2" eb="5">
      <t>カンセツエン</t>
    </rPh>
    <phoneticPr fontId="11"/>
  </si>
  <si>
    <t>膠原病</t>
    <rPh sb="0" eb="3">
      <t>コウゲンビョウ</t>
    </rPh>
    <phoneticPr fontId="11"/>
  </si>
  <si>
    <t>慢性炎症性脱髄性多発神経症</t>
  </si>
  <si>
    <t>CIDP</t>
  </si>
  <si>
    <t>甲状腺機能低下症</t>
    <rPh sb="0" eb="3">
      <t>コウジョウセン</t>
    </rPh>
    <rPh sb="3" eb="5">
      <t>キノウ</t>
    </rPh>
    <rPh sb="5" eb="7">
      <t>テイカ</t>
    </rPh>
    <rPh sb="7" eb="8">
      <t>ショウ</t>
    </rPh>
    <phoneticPr fontId="11"/>
  </si>
  <si>
    <t>マッカードル病</t>
    <rPh sb="6" eb="7">
      <t>ビョウ</t>
    </rPh>
    <phoneticPr fontId="11"/>
  </si>
  <si>
    <t>コーリー病</t>
    <rPh sb="4" eb="5">
      <t>ビョウ</t>
    </rPh>
    <phoneticPr fontId="11"/>
  </si>
  <si>
    <t>アンデルセン症候群</t>
    <rPh sb="6" eb="9">
      <t>ショウコウグン</t>
    </rPh>
    <phoneticPr fontId="11"/>
  </si>
  <si>
    <t>発作性運動誘発性舞踏アテトーゼ</t>
    <rPh sb="0" eb="3">
      <t>ホッサセイ</t>
    </rPh>
    <rPh sb="3" eb="5">
      <t>ウンドウ</t>
    </rPh>
    <rPh sb="5" eb="8">
      <t>ユウハツセイ</t>
    </rPh>
    <rPh sb="8" eb="10">
      <t>ブトウ</t>
    </rPh>
    <phoneticPr fontId="11"/>
  </si>
  <si>
    <t>POEMS症候群</t>
    <rPh sb="5" eb="8">
      <t>ショウコウグン</t>
    </rPh>
    <phoneticPr fontId="11"/>
  </si>
  <si>
    <t>高月病</t>
  </si>
  <si>
    <t>PEP症候群</t>
  </si>
  <si>
    <t>リウマチ</t>
  </si>
  <si>
    <t>若年性リウマチ</t>
    <rPh sb="0" eb="3">
      <t>ジャクネンセイ</t>
    </rPh>
    <phoneticPr fontId="11"/>
  </si>
  <si>
    <t>スティックラー症候群</t>
    <rPh sb="7" eb="10">
      <t>ショウコウグン</t>
    </rPh>
    <phoneticPr fontId="11"/>
  </si>
  <si>
    <t>血管肉腫</t>
    <rPh sb="0" eb="2">
      <t>ケッカン</t>
    </rPh>
    <rPh sb="2" eb="4">
      <t>ニクシュ</t>
    </rPh>
    <phoneticPr fontId="11"/>
  </si>
  <si>
    <t>若年性ミオクロニーてんかん</t>
    <rPh sb="0" eb="3">
      <t>ジャクネンセイ</t>
    </rPh>
    <phoneticPr fontId="11"/>
  </si>
  <si>
    <t>軟骨異栄養症</t>
    <rPh sb="0" eb="2">
      <t>ナンコツ</t>
    </rPh>
    <rPh sb="2" eb="3">
      <t>イ</t>
    </rPh>
    <rPh sb="3" eb="5">
      <t>エイヨウ</t>
    </rPh>
    <rPh sb="5" eb="6">
      <t>ショウ</t>
    </rPh>
    <phoneticPr fontId="11"/>
  </si>
  <si>
    <t>エーラスダンロス症候群</t>
    <rPh sb="8" eb="11">
      <t>ショウコウグン</t>
    </rPh>
    <phoneticPr fontId="11"/>
  </si>
  <si>
    <t>先天性気管軟化症</t>
    <rPh sb="0" eb="3">
      <t>センテンセイ</t>
    </rPh>
    <rPh sb="3" eb="5">
      <t>キカン</t>
    </rPh>
    <rPh sb="5" eb="7">
      <t>ナンカ</t>
    </rPh>
    <rPh sb="7" eb="8">
      <t>ショウ</t>
    </rPh>
    <phoneticPr fontId="11"/>
  </si>
  <si>
    <t>水腎症</t>
    <rPh sb="0" eb="3">
      <t>スイジンショウ</t>
    </rPh>
    <phoneticPr fontId="11"/>
  </si>
  <si>
    <t>肺分画症</t>
    <rPh sb="0" eb="1">
      <t>ハイ</t>
    </rPh>
    <rPh sb="1" eb="3">
      <t>ブンカク</t>
    </rPh>
    <rPh sb="3" eb="4">
      <t>ショウ</t>
    </rPh>
    <phoneticPr fontId="11"/>
  </si>
  <si>
    <t>G6PD欠損症</t>
    <rPh sb="4" eb="7">
      <t>ケッソンショウ</t>
    </rPh>
    <phoneticPr fontId="11"/>
  </si>
  <si>
    <t>先天性パラミオトニア</t>
  </si>
  <si>
    <t>先天性パラミオトニー</t>
  </si>
  <si>
    <t>ゴーハムスタウト症候群</t>
    <rPh sb="8" eb="11">
      <t>ショウコウグン</t>
    </rPh>
    <phoneticPr fontId="13"/>
  </si>
  <si>
    <t>SLE</t>
  </si>
  <si>
    <t>クレチン病</t>
    <rPh sb="4" eb="5">
      <t>ビョウ</t>
    </rPh>
    <phoneticPr fontId="13"/>
  </si>
  <si>
    <t>クレチン症</t>
    <rPh sb="4" eb="5">
      <t>ショウ</t>
    </rPh>
    <phoneticPr fontId="13"/>
  </si>
  <si>
    <t>好酸球性膿疱性毛包炎</t>
    <rPh sb="0" eb="3">
      <t>コウサンキュウ</t>
    </rPh>
    <rPh sb="3" eb="4">
      <t>セイ</t>
    </rPh>
    <rPh sb="4" eb="6">
      <t>ノウホウ</t>
    </rPh>
    <rPh sb="6" eb="7">
      <t>セイ</t>
    </rPh>
    <rPh sb="7" eb="8">
      <t>モウ</t>
    </rPh>
    <rPh sb="8" eb="9">
      <t>ツツミ</t>
    </rPh>
    <rPh sb="9" eb="10">
      <t>エン</t>
    </rPh>
    <phoneticPr fontId="13"/>
  </si>
  <si>
    <t>COPD</t>
  </si>
  <si>
    <t>CRPS</t>
  </si>
  <si>
    <t>EPI</t>
  </si>
  <si>
    <t>HANS症候群</t>
    <rPh sb="4" eb="7">
      <t>しょうこうぐん</t>
    </rPh>
    <phoneticPr fontId="10" type="Hiragana"/>
  </si>
  <si>
    <t>HPVワクチン関連神経免疫異常症候群</t>
    <rPh sb="7" eb="9">
      <t>かんれん</t>
    </rPh>
    <rPh sb="9" eb="11">
      <t>しんけい</t>
    </rPh>
    <rPh sb="11" eb="13">
      <t>めんえき</t>
    </rPh>
    <rPh sb="13" eb="15">
      <t>いじょう</t>
    </rPh>
    <rPh sb="15" eb="18">
      <t>しょうこうぐん</t>
    </rPh>
    <phoneticPr fontId="10" type="Hiragana"/>
  </si>
  <si>
    <t>LTBI</t>
  </si>
  <si>
    <t>NSAIDs不耐症を伴う多剤薬物過敏</t>
  </si>
  <si>
    <t>T-スポット判定陽性</t>
  </si>
  <si>
    <t>遊走腎</t>
    <rPh sb="0" eb="1">
      <t>あそ</t>
    </rPh>
    <rPh sb="1" eb="2">
      <t>はし</t>
    </rPh>
    <rPh sb="2" eb="3">
      <t>じん</t>
    </rPh>
    <phoneticPr fontId="10" type="Hiragana"/>
  </si>
  <si>
    <t>アトピー性皮膚炎</t>
    <rPh sb="4" eb="5">
      <t>セイ</t>
    </rPh>
    <rPh sb="5" eb="7">
      <t>ヒフ</t>
    </rPh>
    <rPh sb="7" eb="8">
      <t>エン</t>
    </rPh>
    <phoneticPr fontId="49"/>
  </si>
  <si>
    <t>アナフィラキシー</t>
  </si>
  <si>
    <t>移植後</t>
    <rPh sb="0" eb="2">
      <t>イショク</t>
    </rPh>
    <rPh sb="2" eb="3">
      <t>ゴ</t>
    </rPh>
    <phoneticPr fontId="49"/>
  </si>
  <si>
    <t>ウィルス性肝炎</t>
  </si>
  <si>
    <t>ウイルス性肝炎</t>
  </si>
  <si>
    <t>海綿状血管腫</t>
    <rPh sb="0" eb="3">
      <t>かいめんじょう</t>
    </rPh>
    <rPh sb="3" eb="5">
      <t>けっかん</t>
    </rPh>
    <rPh sb="5" eb="6">
      <t>しゅ</t>
    </rPh>
    <phoneticPr fontId="10" type="Hiragana"/>
  </si>
  <si>
    <t>化学物質過敏症</t>
    <rPh sb="0" eb="2">
      <t>かがく</t>
    </rPh>
    <rPh sb="2" eb="4">
      <t>ぶっしつ</t>
    </rPh>
    <rPh sb="4" eb="7">
      <t>かびんしょう</t>
    </rPh>
    <phoneticPr fontId="10" type="Hiragana"/>
  </si>
  <si>
    <t>カポジ水痘様発疹症</t>
    <rPh sb="3" eb="5">
      <t>すいとう</t>
    </rPh>
    <rPh sb="5" eb="6">
      <t>よう</t>
    </rPh>
    <rPh sb="6" eb="8">
      <t>はっしん</t>
    </rPh>
    <rPh sb="8" eb="9">
      <t>しょう</t>
    </rPh>
    <phoneticPr fontId="10" type="Hiragana"/>
  </si>
  <si>
    <t>寛解後経過観察中</t>
    <rPh sb="0" eb="2">
      <t>カンカイ</t>
    </rPh>
    <rPh sb="2" eb="3">
      <t>ゴ</t>
    </rPh>
    <rPh sb="3" eb="5">
      <t>ケイカ</t>
    </rPh>
    <rPh sb="5" eb="7">
      <t>カンサツ</t>
    </rPh>
    <rPh sb="7" eb="8">
      <t>チュウ</t>
    </rPh>
    <phoneticPr fontId="9"/>
  </si>
  <si>
    <t>気管支炎</t>
    <rPh sb="0" eb="3">
      <t>キカンシ</t>
    </rPh>
    <rPh sb="3" eb="4">
      <t>エン</t>
    </rPh>
    <phoneticPr fontId="49"/>
  </si>
  <si>
    <t>菊池病</t>
    <rPh sb="0" eb="2">
      <t>きくち</t>
    </rPh>
    <rPh sb="2" eb="3">
      <t>びょう</t>
    </rPh>
    <phoneticPr fontId="10" type="Hiragana"/>
  </si>
  <si>
    <t>頸性神経筋症症候群</t>
    <rPh sb="0" eb="1">
      <t>くび</t>
    </rPh>
    <rPh sb="1" eb="2">
      <t>せい</t>
    </rPh>
    <rPh sb="2" eb="4">
      <t>しんけい</t>
    </rPh>
    <rPh sb="4" eb="5">
      <t>きん</t>
    </rPh>
    <rPh sb="5" eb="6">
      <t>しょう</t>
    </rPh>
    <rPh sb="6" eb="9">
      <t>しょうこうぐん</t>
    </rPh>
    <phoneticPr fontId="10" type="Hiragana"/>
  </si>
  <si>
    <t>グルタル酸尿症Ⅱ型</t>
  </si>
  <si>
    <t>グルテン不耐症</t>
  </si>
  <si>
    <t>けいれん</t>
  </si>
  <si>
    <t>痙攣</t>
    <rPh sb="0" eb="2">
      <t>ケイレン</t>
    </rPh>
    <phoneticPr fontId="11"/>
  </si>
  <si>
    <t>けいれん発作</t>
  </si>
  <si>
    <t>痙攣発作</t>
    <rPh sb="0" eb="2">
      <t>ケイレン</t>
    </rPh>
    <phoneticPr fontId="11"/>
  </si>
  <si>
    <t>結核</t>
    <rPh sb="0" eb="2">
      <t>けっかく</t>
    </rPh>
    <phoneticPr fontId="10" type="Hiragana"/>
  </si>
  <si>
    <t>高血圧</t>
    <rPh sb="0" eb="3">
      <t>こうけつあつ</t>
    </rPh>
    <phoneticPr fontId="10" type="Hiragana"/>
  </si>
  <si>
    <t>光線過敏症</t>
    <rPh sb="0" eb="2">
      <t>こうせん</t>
    </rPh>
    <rPh sb="2" eb="5">
      <t>かびんしょう</t>
    </rPh>
    <phoneticPr fontId="10" type="Hiragana"/>
  </si>
  <si>
    <t>再発性脳炎</t>
    <rPh sb="0" eb="3">
      <t>サイハツセイ</t>
    </rPh>
    <rPh sb="3" eb="5">
      <t>ノウエン</t>
    </rPh>
    <phoneticPr fontId="14"/>
  </si>
  <si>
    <t>サッフォー症候群</t>
  </si>
  <si>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0" type="Hiragana"/>
  </si>
  <si>
    <t>シックハウス症候群</t>
    <rPh sb="6" eb="9">
      <t>しょうこうぐん</t>
    </rPh>
    <phoneticPr fontId="10" type="Hiragana"/>
  </si>
  <si>
    <t>手術後経過観察中</t>
    <rPh sb="0" eb="2">
      <t>シュジュツ</t>
    </rPh>
    <rPh sb="2" eb="3">
      <t>ゴ</t>
    </rPh>
    <rPh sb="3" eb="5">
      <t>ケイカ</t>
    </rPh>
    <rPh sb="5" eb="7">
      <t>カンサツ</t>
    </rPh>
    <rPh sb="7" eb="8">
      <t>チュウ</t>
    </rPh>
    <phoneticPr fontId="9"/>
  </si>
  <si>
    <t>症候性発熱</t>
    <rPh sb="0" eb="3">
      <t>ショウコウセイ</t>
    </rPh>
    <rPh sb="3" eb="5">
      <t>ハツネツ</t>
    </rPh>
    <phoneticPr fontId="9"/>
  </si>
  <si>
    <t>食物アレルギー</t>
    <rPh sb="0" eb="2">
      <t>ショクモツ</t>
    </rPh>
    <phoneticPr fontId="49"/>
  </si>
  <si>
    <t>腎性低尿酸血症</t>
    <rPh sb="0" eb="2">
      <t>じんせい</t>
    </rPh>
    <rPh sb="2" eb="3">
      <t>てい</t>
    </rPh>
    <rPh sb="3" eb="5">
      <t>にょうさん</t>
    </rPh>
    <rPh sb="5" eb="7">
      <t>けっしょう</t>
    </rPh>
    <phoneticPr fontId="10" type="Hiragana"/>
  </si>
  <si>
    <t>生体移植後</t>
    <rPh sb="0" eb="2">
      <t>せいたい</t>
    </rPh>
    <rPh sb="2" eb="4">
      <t>いしょく</t>
    </rPh>
    <rPh sb="4" eb="5">
      <t>ご</t>
    </rPh>
    <phoneticPr fontId="10" type="Hiragana"/>
  </si>
  <si>
    <t>ダニアレルギー</t>
  </si>
  <si>
    <t>ダリエー病</t>
    <rPh sb="4" eb="5">
      <t>ビョウ</t>
    </rPh>
    <phoneticPr fontId="9"/>
  </si>
  <si>
    <t>低カリウム血症</t>
    <rPh sb="0" eb="1">
      <t>てい</t>
    </rPh>
    <rPh sb="5" eb="6">
      <t>ち</t>
    </rPh>
    <rPh sb="6" eb="7">
      <t>しょう</t>
    </rPh>
    <phoneticPr fontId="10" type="Hiragana"/>
  </si>
  <si>
    <t>てんかん</t>
  </si>
  <si>
    <t>てんかん発作</t>
  </si>
  <si>
    <t>動物アレルギー</t>
    <rPh sb="0" eb="2">
      <t>ドウブツ</t>
    </rPh>
    <phoneticPr fontId="14"/>
  </si>
  <si>
    <t>ニコルスキー症候群</t>
    <rPh sb="6" eb="9">
      <t>しょうこうぐん</t>
    </rPh>
    <phoneticPr fontId="10" type="Hiragana"/>
  </si>
  <si>
    <t>脳梗塞</t>
    <rPh sb="0" eb="3">
      <t>のうこうそくこうそく</t>
    </rPh>
    <phoneticPr fontId="10" type="Hiragana"/>
  </si>
  <si>
    <t>脳出血</t>
    <rPh sb="0" eb="3">
      <t>のうしゅっけつしゅっけつ</t>
    </rPh>
    <phoneticPr fontId="10" type="Hiragana"/>
  </si>
  <si>
    <t>脳脊髄液減少症</t>
    <rPh sb="0" eb="1">
      <t>のう</t>
    </rPh>
    <rPh sb="1" eb="3">
      <t>せきずい</t>
    </rPh>
    <rPh sb="3" eb="4">
      <t>えき</t>
    </rPh>
    <rPh sb="4" eb="6">
      <t>げんしょう</t>
    </rPh>
    <rPh sb="6" eb="7">
      <t>しょう</t>
    </rPh>
    <phoneticPr fontId="10" type="Hiragana"/>
  </si>
  <si>
    <t>脳内出血</t>
    <rPh sb="0" eb="2">
      <t>のうない</t>
    </rPh>
    <rPh sb="2" eb="4">
      <t>しゅっけつ</t>
    </rPh>
    <phoneticPr fontId="10" type="Hiragana"/>
  </si>
  <si>
    <t>ハウスダストアレルギー</t>
  </si>
  <si>
    <t>ハウスダスト症候群</t>
  </si>
  <si>
    <t>フォークト・小柳・原田病</t>
    <rPh sb="6" eb="8">
      <t>コヤナギ</t>
    </rPh>
    <rPh sb="9" eb="11">
      <t>ハラダ</t>
    </rPh>
    <rPh sb="11" eb="12">
      <t>ビョウ</t>
    </rPh>
    <phoneticPr fontId="9"/>
  </si>
  <si>
    <t>不整脈</t>
    <rPh sb="0" eb="3">
      <t>ふせいみゃく</t>
    </rPh>
    <phoneticPr fontId="10" type="Hiragana"/>
  </si>
  <si>
    <t>慢性硬膜下血腫</t>
    <rPh sb="0" eb="2">
      <t>まんせい</t>
    </rPh>
    <rPh sb="2" eb="4">
      <t>こうまく</t>
    </rPh>
    <rPh sb="4" eb="5">
      <t>した</t>
    </rPh>
    <rPh sb="5" eb="6">
      <t>ち</t>
    </rPh>
    <rPh sb="6" eb="7">
      <t>しゅ</t>
    </rPh>
    <phoneticPr fontId="10" type="Hiragana"/>
  </si>
  <si>
    <t>慢性疲労症候群</t>
    <rPh sb="0" eb="2">
      <t>まんせい</t>
    </rPh>
    <rPh sb="2" eb="4">
      <t>ひろう</t>
    </rPh>
    <rPh sb="4" eb="7">
      <t>しょうこうぐん</t>
    </rPh>
    <phoneticPr fontId="10" type="Hiragana"/>
  </si>
  <si>
    <t>薬物アレルギー</t>
    <rPh sb="0" eb="2">
      <t>ヤクブツ</t>
    </rPh>
    <phoneticPr fontId="50"/>
  </si>
  <si>
    <t>ラテックスアレルギー</t>
  </si>
  <si>
    <t>ラムゼイハント症候群</t>
  </si>
  <si>
    <t>良性腫瘍</t>
    <rPh sb="0" eb="2">
      <t>りょうせい</t>
    </rPh>
    <rPh sb="2" eb="4">
      <t>しゅよう</t>
    </rPh>
    <phoneticPr fontId="10" type="Hiragana"/>
  </si>
  <si>
    <t>るい痩</t>
  </si>
  <si>
    <t>レストレスレッグス症候群</t>
  </si>
  <si>
    <t>レストレッグス症候群</t>
    <rPh sb="7" eb="10">
      <t>しょうこうぐん</t>
    </rPh>
    <phoneticPr fontId="10" type="Hiragana"/>
  </si>
  <si>
    <t>一過性脳虚血症</t>
  </si>
  <si>
    <t>一過性脳虚血発作</t>
  </si>
  <si>
    <t>運動誘発性アナフィラキシー</t>
  </si>
  <si>
    <t>塩素アレルギー</t>
  </si>
  <si>
    <t>化学物質アレルギー</t>
  </si>
  <si>
    <t>花粉アレルギー</t>
  </si>
  <si>
    <t>外傷性てんかん</t>
  </si>
  <si>
    <t>気脳症</t>
  </si>
  <si>
    <t>急性硬膜外血腫</t>
  </si>
  <si>
    <t>急性疱状苔癬状糠疹</t>
  </si>
  <si>
    <t>虚血性脊髄症</t>
  </si>
  <si>
    <t>胸膜項部腫瘍</t>
  </si>
  <si>
    <t>局在関連てんかん</t>
  </si>
  <si>
    <t>金属アレルギー</t>
  </si>
  <si>
    <t>頚性神経筋症候群</t>
  </si>
  <si>
    <t>欠神発作</t>
  </si>
  <si>
    <t>血管迷走神経失神</t>
  </si>
  <si>
    <t>血栓性静脈炎</t>
  </si>
  <si>
    <t>原発性中枢神経系血管炎</t>
  </si>
  <si>
    <t>後縦隔腫瘍</t>
  </si>
  <si>
    <t>口腔アレルギー症候群</t>
  </si>
  <si>
    <t>甲状腺疾患</t>
  </si>
  <si>
    <t>甲状腺腫大</t>
  </si>
  <si>
    <t>甲状腺腫瘍</t>
  </si>
  <si>
    <t>硬膜下血腫</t>
  </si>
  <si>
    <t>高眼圧</t>
  </si>
  <si>
    <t>高眼圧症</t>
  </si>
  <si>
    <t>高血圧症</t>
  </si>
  <si>
    <t>子宮頚がんワクチンによる副作用</t>
  </si>
  <si>
    <t>子宮頸がんワクチン後の副反応</t>
  </si>
  <si>
    <t>子宮頸がんワクチン後遺症</t>
  </si>
  <si>
    <t>紫外線アレルギー</t>
  </si>
  <si>
    <t>脂質異常症</t>
  </si>
  <si>
    <t>若年性一側上肢筋萎縮症</t>
  </si>
  <si>
    <t>周期性発熱</t>
  </si>
  <si>
    <t>周期性発熱症候群</t>
  </si>
  <si>
    <t>十二指腸潰瘍</t>
  </si>
  <si>
    <t>縦隔腫瘍</t>
  </si>
  <si>
    <t>出血性大腸炎</t>
  </si>
  <si>
    <t>小児四肢疼痛発作症</t>
  </si>
  <si>
    <t>小児慢性疲労症候群</t>
  </si>
  <si>
    <t>小脳梗塞</t>
  </si>
  <si>
    <t>症候性てんかん</t>
  </si>
  <si>
    <t>植物アレルギー</t>
  </si>
  <si>
    <t>植物依存性運動誘発アナフィラキシー</t>
  </si>
  <si>
    <t>食品アレルギー</t>
  </si>
  <si>
    <t>食物アナフィラキシー</t>
  </si>
  <si>
    <t>食物依存性運動誘発アナフィラキシー</t>
  </si>
  <si>
    <t>心雑音</t>
  </si>
  <si>
    <t>心室性不整脈</t>
  </si>
  <si>
    <t>腎臓疲労症候群</t>
  </si>
  <si>
    <t>髄液漏出症</t>
  </si>
  <si>
    <t>声門下狭窄</t>
  </si>
  <si>
    <t>石灰アレルギー</t>
  </si>
  <si>
    <t>脊髄液漏出症候群</t>
  </si>
  <si>
    <t>脊髄梗塞</t>
  </si>
  <si>
    <t>先天性食道閉鎖症</t>
  </si>
  <si>
    <t>潜因性局在関連てんかん</t>
  </si>
  <si>
    <t>潜在性結核感染症</t>
  </si>
  <si>
    <t>潜在性二分脊椎</t>
  </si>
  <si>
    <t>側頭葉てんかん</t>
  </si>
  <si>
    <t>多形滲出性紅斑</t>
  </si>
  <si>
    <t>多発性脳内血管腫</t>
  </si>
  <si>
    <t>大腸炎症性多発ポリープ</t>
  </si>
  <si>
    <t>胆石症</t>
  </si>
  <si>
    <t>低血糖症</t>
  </si>
  <si>
    <t>低髄液圧症候群</t>
  </si>
  <si>
    <t>低体重</t>
  </si>
  <si>
    <t>頭蓋底陥入症</t>
  </si>
  <si>
    <t>特発性全般てんかん</t>
  </si>
  <si>
    <t>特発性頭蓋内圧亢進症</t>
  </si>
  <si>
    <t>特発性慢性疲労</t>
  </si>
  <si>
    <t>突発性全般てんかん</t>
  </si>
  <si>
    <t>突発性部分てんかん</t>
  </si>
  <si>
    <t>難治性てんかん</t>
  </si>
  <si>
    <t>二分脊髄膜瘤</t>
  </si>
  <si>
    <t>二分脊椎</t>
  </si>
  <si>
    <t>肉芽腫性口唇炎</t>
  </si>
  <si>
    <t>日光アレルギー</t>
  </si>
  <si>
    <t>日光過敏症</t>
  </si>
  <si>
    <t>尿管逆流症</t>
  </si>
  <si>
    <t>尿膜管遺残症</t>
  </si>
  <si>
    <t>脳幹部海綿状血管腫</t>
  </si>
  <si>
    <t>脳腫瘍</t>
  </si>
  <si>
    <t>肺結核</t>
  </si>
  <si>
    <t>反射性交感神経性ジストロフィー</t>
  </si>
  <si>
    <t>頻脈発作</t>
  </si>
  <si>
    <t>部分てんかん</t>
  </si>
  <si>
    <t>副腎疲労症候群</t>
  </si>
  <si>
    <t>複合性局所疼痛症候群</t>
  </si>
  <si>
    <t>平山病</t>
  </si>
  <si>
    <t>慢性腎炎</t>
  </si>
  <si>
    <t>慢性閉塞性気管支炎</t>
  </si>
  <si>
    <t>慢性閉塞性肺疾患</t>
  </si>
  <si>
    <t>薬アレルギー</t>
  </si>
  <si>
    <t>薬剤アレルギー</t>
  </si>
  <si>
    <t>癲癇</t>
  </si>
  <si>
    <t>癲癇発作</t>
  </si>
  <si>
    <t>膵炎</t>
  </si>
  <si>
    <t>膵外分泌機能不全</t>
  </si>
  <si>
    <t>鰓弓性障害</t>
  </si>
  <si>
    <t>頸動脈小体腫瘍</t>
    <rPh sb="0" eb="3">
      <t>ケイドウミャク</t>
    </rPh>
    <rPh sb="3" eb="5">
      <t>ショウタイ</t>
    </rPh>
    <rPh sb="5" eb="7">
      <t>シュヨウ</t>
    </rPh>
    <phoneticPr fontId="11"/>
  </si>
  <si>
    <t>心室内伝導障害</t>
    <rPh sb="0" eb="2">
      <t>シンシツ</t>
    </rPh>
    <rPh sb="2" eb="3">
      <t>ナイ</t>
    </rPh>
    <rPh sb="3" eb="5">
      <t>デンドウ</t>
    </rPh>
    <rPh sb="5" eb="7">
      <t>ショウガイ</t>
    </rPh>
    <phoneticPr fontId="11"/>
  </si>
  <si>
    <t>乾癬性関節炎</t>
    <rPh sb="2" eb="3">
      <t>セイ</t>
    </rPh>
    <rPh sb="3" eb="6">
      <t>カンセツエン</t>
    </rPh>
    <phoneticPr fontId="11"/>
  </si>
  <si>
    <t>川崎病</t>
  </si>
  <si>
    <t>メニエール病</t>
    <rPh sb="5" eb="6">
      <t>ビョウ</t>
    </rPh>
    <phoneticPr fontId="11"/>
  </si>
  <si>
    <t>むずむず脚症候群</t>
    <rPh sb="4" eb="5">
      <t>アシ</t>
    </rPh>
    <rPh sb="5" eb="8">
      <t>ショウコウグン</t>
    </rPh>
    <phoneticPr fontId="11"/>
  </si>
  <si>
    <t>ムズムズ脚症候群</t>
    <rPh sb="4" eb="5">
      <t>アシ</t>
    </rPh>
    <rPh sb="5" eb="8">
      <t>ショウコウグン</t>
    </rPh>
    <phoneticPr fontId="11"/>
  </si>
  <si>
    <t>視床下部過誤腫</t>
    <rPh sb="0" eb="4">
      <t>シショウカブ</t>
    </rPh>
    <rPh sb="4" eb="7">
      <t>カゴシュ</t>
    </rPh>
    <phoneticPr fontId="11"/>
  </si>
  <si>
    <t>ハント症候群</t>
    <rPh sb="3" eb="6">
      <t>ショウコウグン</t>
    </rPh>
    <phoneticPr fontId="11"/>
  </si>
  <si>
    <t>脳脊髄液漏出症</t>
    <rPh sb="0" eb="1">
      <t>ノウ</t>
    </rPh>
    <rPh sb="1" eb="4">
      <t>セキズイエキ</t>
    </rPh>
    <rPh sb="4" eb="6">
      <t>ロウシュツ</t>
    </rPh>
    <rPh sb="6" eb="7">
      <t>ショウ</t>
    </rPh>
    <phoneticPr fontId="11"/>
  </si>
  <si>
    <t>脳動脈奇形</t>
    <rPh sb="0" eb="1">
      <t>ノウ</t>
    </rPh>
    <rPh sb="1" eb="3">
      <t>ドウミャク</t>
    </rPh>
    <rPh sb="3" eb="5">
      <t>キケイ</t>
    </rPh>
    <phoneticPr fontId="11"/>
  </si>
  <si>
    <t>脊髄腫瘍</t>
    <rPh sb="0" eb="2">
      <t>セキズイ</t>
    </rPh>
    <rPh sb="2" eb="4">
      <t>シュヨウ</t>
    </rPh>
    <phoneticPr fontId="11"/>
  </si>
  <si>
    <t>破壊性甲状腺炎</t>
    <rPh sb="0" eb="3">
      <t>ハカイセイ</t>
    </rPh>
    <rPh sb="3" eb="6">
      <t>コウジョウセン</t>
    </rPh>
    <rPh sb="6" eb="7">
      <t>エン</t>
    </rPh>
    <phoneticPr fontId="11"/>
  </si>
  <si>
    <t>無痛性甲状腺炎</t>
    <rPh sb="0" eb="2">
      <t>ムツウ</t>
    </rPh>
    <rPh sb="2" eb="3">
      <t>セイ</t>
    </rPh>
    <rPh sb="3" eb="6">
      <t>コウジョウセン</t>
    </rPh>
    <rPh sb="6" eb="7">
      <t>エン</t>
    </rPh>
    <phoneticPr fontId="11"/>
  </si>
  <si>
    <t>横紋筋融解症</t>
    <rPh sb="0" eb="6">
      <t>オウモンキンユウカイショウ</t>
    </rPh>
    <phoneticPr fontId="11"/>
  </si>
  <si>
    <t>小児欠伸てんかん</t>
    <rPh sb="0" eb="2">
      <t>ショウニ</t>
    </rPh>
    <rPh sb="2" eb="4">
      <t>アクビ</t>
    </rPh>
    <phoneticPr fontId="11"/>
  </si>
  <si>
    <t>ローランドてんかん</t>
  </si>
  <si>
    <t>ギラン・バレー症候群</t>
    <rPh sb="7" eb="10">
      <t>ショウコウグン</t>
    </rPh>
    <phoneticPr fontId="11"/>
  </si>
  <si>
    <t>腎性低尿酸症</t>
    <rPh sb="0" eb="2">
      <t>ジンセイ</t>
    </rPh>
    <rPh sb="2" eb="3">
      <t>テイ</t>
    </rPh>
    <rPh sb="3" eb="5">
      <t>ニョウサン</t>
    </rPh>
    <rPh sb="5" eb="6">
      <t>ショウ</t>
    </rPh>
    <phoneticPr fontId="11"/>
  </si>
  <si>
    <t>デスモイド腫瘍</t>
    <rPh sb="5" eb="7">
      <t>シュヨウ</t>
    </rPh>
    <phoneticPr fontId="11"/>
  </si>
  <si>
    <t>先天性多発性関節拘縮症</t>
    <rPh sb="0" eb="3">
      <t>センテンセイ</t>
    </rPh>
    <rPh sb="3" eb="6">
      <t>タハツセイ</t>
    </rPh>
    <rPh sb="6" eb="8">
      <t>カンセツ</t>
    </rPh>
    <rPh sb="8" eb="10">
      <t>コウシュク</t>
    </rPh>
    <rPh sb="10" eb="11">
      <t>ショウ</t>
    </rPh>
    <phoneticPr fontId="11"/>
  </si>
  <si>
    <t>発作性運動誘発性ジスキネジア</t>
    <rPh sb="0" eb="3">
      <t>ホッサセイ</t>
    </rPh>
    <rPh sb="3" eb="5">
      <t>ウンドウ</t>
    </rPh>
    <rPh sb="5" eb="8">
      <t>ユウハツセイ</t>
    </rPh>
    <phoneticPr fontId="11"/>
  </si>
  <si>
    <t>セリアック病</t>
    <rPh sb="5" eb="6">
      <t>ビョウ</t>
    </rPh>
    <phoneticPr fontId="13"/>
  </si>
  <si>
    <t>APD</t>
  </si>
  <si>
    <t>精神障害</t>
    <rPh sb="0" eb="2">
      <t>セイシン</t>
    </rPh>
    <rPh sb="2" eb="4">
      <t>ショウガイ</t>
    </rPh>
    <phoneticPr fontId="4"/>
  </si>
  <si>
    <t>PTSD</t>
  </si>
  <si>
    <t>精神障害</t>
  </si>
  <si>
    <t>神経症性障害等</t>
  </si>
  <si>
    <t>アーレンシンドローム</t>
  </si>
  <si>
    <t>アルコール依存</t>
    <rPh sb="5" eb="7">
      <t>イゾン</t>
    </rPh>
    <phoneticPr fontId="11"/>
  </si>
  <si>
    <t>アルコール依存症</t>
    <rPh sb="5" eb="8">
      <t>イゾンショウ</t>
    </rPh>
    <phoneticPr fontId="11"/>
  </si>
  <si>
    <t>アルコール乱用</t>
  </si>
  <si>
    <t>依存症</t>
    <rPh sb="0" eb="3">
      <t>イゾンショウ</t>
    </rPh>
    <phoneticPr fontId="11"/>
  </si>
  <si>
    <t>インターネット依存症</t>
    <rPh sb="7" eb="10">
      <t>イゾンショウ</t>
    </rPh>
    <phoneticPr fontId="11"/>
  </si>
  <si>
    <t>インターネット依存</t>
  </si>
  <si>
    <t>うつ状態</t>
  </si>
  <si>
    <t>鬱状態</t>
    <rPh sb="0" eb="1">
      <t>ウツ</t>
    </rPh>
    <phoneticPr fontId="11"/>
  </si>
  <si>
    <t>買い物依存</t>
    <rPh sb="0" eb="1">
      <t>カ</t>
    </rPh>
    <rPh sb="2" eb="3">
      <t>モノ</t>
    </rPh>
    <rPh sb="3" eb="5">
      <t>イゾン</t>
    </rPh>
    <phoneticPr fontId="11"/>
  </si>
  <si>
    <t>買い物依存症</t>
    <rPh sb="0" eb="1">
      <t>カ</t>
    </rPh>
    <rPh sb="2" eb="3">
      <t>モノ</t>
    </rPh>
    <rPh sb="3" eb="6">
      <t>イゾンショウ</t>
    </rPh>
    <phoneticPr fontId="11"/>
  </si>
  <si>
    <t>かん黙</t>
    <rPh sb="2" eb="3">
      <t>モク</t>
    </rPh>
    <phoneticPr fontId="11"/>
  </si>
  <si>
    <t>かん黙症</t>
    <rPh sb="2" eb="3">
      <t>モク</t>
    </rPh>
    <rPh sb="3" eb="4">
      <t>ショウ</t>
    </rPh>
    <phoneticPr fontId="11"/>
  </si>
  <si>
    <t>ギャンブル依存症</t>
    <rPh sb="5" eb="8">
      <t>イゾンショウ</t>
    </rPh>
    <phoneticPr fontId="11"/>
  </si>
  <si>
    <t>ギャンブル依存</t>
  </si>
  <si>
    <t>ゲルストマン症候群</t>
  </si>
  <si>
    <t>言語発達遅滞</t>
    <rPh sb="0" eb="2">
      <t>ゲンゴ</t>
    </rPh>
    <rPh sb="2" eb="4">
      <t>ハッタツ</t>
    </rPh>
    <rPh sb="4" eb="6">
      <t>チタイ</t>
    </rPh>
    <phoneticPr fontId="11"/>
  </si>
  <si>
    <t>コミュニケーション症</t>
  </si>
  <si>
    <t>コミュニケーション障害</t>
  </si>
  <si>
    <t>書痙</t>
    <rPh sb="0" eb="2">
      <t>ショケイ</t>
    </rPh>
    <phoneticPr fontId="11"/>
  </si>
  <si>
    <t>人格障害</t>
    <rPh sb="0" eb="2">
      <t>ジンカク</t>
    </rPh>
    <rPh sb="2" eb="4">
      <t>ショウガイ</t>
    </rPh>
    <phoneticPr fontId="8"/>
  </si>
  <si>
    <t>精神障害</t>
    <rPh sb="0" eb="2">
      <t>セイシン</t>
    </rPh>
    <rPh sb="2" eb="4">
      <t>ショウガイ</t>
    </rPh>
    <phoneticPr fontId="11"/>
  </si>
  <si>
    <t>チック症状</t>
  </si>
  <si>
    <t>トゥーレット症候群</t>
  </si>
  <si>
    <t>トゥーレット障害</t>
  </si>
  <si>
    <t>ドゥラトゥレット症候群</t>
  </si>
  <si>
    <t>トゥレット症候群</t>
  </si>
  <si>
    <t>トゥレット障害</t>
  </si>
  <si>
    <t>突発性難聴</t>
    <rPh sb="0" eb="3">
      <t>トッパツセイ</t>
    </rPh>
    <rPh sb="3" eb="5">
      <t>ナンチョウ</t>
    </rPh>
    <phoneticPr fontId="50"/>
  </si>
  <si>
    <t>パーソナリティおよび行動の障害</t>
  </si>
  <si>
    <t>パーソナリティ障害</t>
  </si>
  <si>
    <t>パニック症状</t>
  </si>
  <si>
    <t>パニック発作</t>
  </si>
  <si>
    <t>ビジュアルスノウ</t>
  </si>
  <si>
    <t>薬物依存</t>
    <rPh sb="0" eb="2">
      <t>ヤクブツ</t>
    </rPh>
    <rPh sb="2" eb="4">
      <t>イゾン</t>
    </rPh>
    <phoneticPr fontId="11"/>
  </si>
  <si>
    <t>薬物依存症</t>
    <rPh sb="0" eb="2">
      <t>ヤクブツ</t>
    </rPh>
    <rPh sb="2" eb="4">
      <t>イゾン</t>
    </rPh>
    <rPh sb="4" eb="5">
      <t>ショウ</t>
    </rPh>
    <phoneticPr fontId="11"/>
  </si>
  <si>
    <t>抑鬱状態</t>
    <rPh sb="0" eb="2">
      <t>ヨクウツ</t>
    </rPh>
    <rPh sb="2" eb="4">
      <t>ジョウタイ</t>
    </rPh>
    <phoneticPr fontId="11"/>
  </si>
  <si>
    <t>流暢性の障害</t>
    <rPh sb="0" eb="3">
      <t>リュウチョウセイ</t>
    </rPh>
    <rPh sb="4" eb="6">
      <t>ショウガイ</t>
    </rPh>
    <phoneticPr fontId="11"/>
  </si>
  <si>
    <t>依存を生じない物質の乱用</t>
  </si>
  <si>
    <t>摂食障害・睡眠障害等</t>
    <rPh sb="0" eb="4">
      <t>セッショクショウガイ</t>
    </rPh>
    <rPh sb="5" eb="10">
      <t>スイミンショウガイトウ</t>
    </rPh>
    <phoneticPr fontId="4"/>
  </si>
  <si>
    <t>依存症候群</t>
  </si>
  <si>
    <t>依存性人格障害</t>
  </si>
  <si>
    <t>意識障害</t>
  </si>
  <si>
    <t>意欲低下</t>
  </si>
  <si>
    <t>一過性精神病性障害</t>
  </si>
  <si>
    <t>円形脱毛症</t>
  </si>
  <si>
    <t>過換気症候群</t>
  </si>
  <si>
    <t>解離性人格障害</t>
  </si>
  <si>
    <t>外傷後健忘症</t>
  </si>
  <si>
    <t>間欠性爆発性障害</t>
  </si>
  <si>
    <t>間歇性爆発性障害</t>
    <rPh sb="0" eb="2">
      <t>カンケツ</t>
    </rPh>
    <phoneticPr fontId="11"/>
  </si>
  <si>
    <t>関係念慮</t>
  </si>
  <si>
    <t>器質性精神障害</t>
  </si>
  <si>
    <t>記憶障害</t>
  </si>
  <si>
    <t>吃音</t>
  </si>
  <si>
    <t>吃音症</t>
  </si>
  <si>
    <t>境界域の知的発達</t>
  </si>
  <si>
    <t>境界型パーソナリティ障害</t>
  </si>
  <si>
    <t>空間認知障害</t>
  </si>
  <si>
    <t>幻覚</t>
  </si>
  <si>
    <t>幻聴</t>
  </si>
  <si>
    <t>現実感消失症</t>
  </si>
  <si>
    <t>光に関する感覚過敏</t>
  </si>
  <si>
    <t>高次能障害</t>
  </si>
  <si>
    <t>高次脳機能障害</t>
  </si>
  <si>
    <t>高次脳機能性障害</t>
  </si>
  <si>
    <t>混合性不安抑うつ反応</t>
  </si>
  <si>
    <t>産後うつ状態</t>
  </si>
  <si>
    <t>持続性音声チック障害</t>
  </si>
  <si>
    <t>自己愛性障害</t>
  </si>
  <si>
    <t>自己愛性人格障害</t>
  </si>
  <si>
    <t>自傷癖</t>
  </si>
  <si>
    <t>自律神経失調症</t>
  </si>
  <si>
    <t>失語症</t>
  </si>
  <si>
    <t>失声症</t>
  </si>
  <si>
    <t>社会性コミュニケーション障害</t>
  </si>
  <si>
    <t>習慣及び衝動の障害</t>
  </si>
  <si>
    <t>書字困難</t>
  </si>
  <si>
    <t>発達障害</t>
    <rPh sb="0" eb="4">
      <t>ハッタツショウガイ</t>
    </rPh>
    <phoneticPr fontId="4"/>
  </si>
  <si>
    <t>衝動性コントロール障害</t>
  </si>
  <si>
    <t>情緒不安性パーソナリティ障害</t>
  </si>
  <si>
    <t>情緒不安定</t>
  </si>
  <si>
    <t>心因症頻尿</t>
  </si>
  <si>
    <t>心因性ジストニア</t>
  </si>
  <si>
    <t>心因性てんかん</t>
  </si>
  <si>
    <t>心因性多汗症</t>
  </si>
  <si>
    <t>心因性難聴</t>
  </si>
  <si>
    <t>心因反応</t>
  </si>
  <si>
    <t>心身の不調</t>
  </si>
  <si>
    <t>心身症</t>
  </si>
  <si>
    <t>神経過敏症</t>
  </si>
  <si>
    <t>神経症</t>
  </si>
  <si>
    <t>神経衰弱状態</t>
  </si>
  <si>
    <t>神経発達症</t>
  </si>
  <si>
    <t>遂行機能障害</t>
  </si>
  <si>
    <t>性の発達と方向づけに関連した心理及び行動の障害</t>
  </si>
  <si>
    <t>平成29年度より本調査の対象外。</t>
  </si>
  <si>
    <t>性役割障害</t>
  </si>
  <si>
    <t>平成29年度より本調査の対象外。</t>
    <rPh sb="0" eb="2">
      <t>ヘイセイ</t>
    </rPh>
    <rPh sb="4" eb="6">
      <t>ネンド</t>
    </rPh>
    <rPh sb="8" eb="11">
      <t>ホンチョウサ</t>
    </rPh>
    <rPh sb="12" eb="15">
      <t>タイショウガイ</t>
    </rPh>
    <phoneticPr fontId="3"/>
  </si>
  <si>
    <t>精神運動興奮状態</t>
  </si>
  <si>
    <t>精神障害の重複</t>
  </si>
  <si>
    <t>精神障害者保健福祉手帳</t>
  </si>
  <si>
    <t>精神保健福祉手帳</t>
  </si>
  <si>
    <t>窃盗症</t>
  </si>
  <si>
    <t>選択性緘黙</t>
  </si>
  <si>
    <t>選択性緘黙症</t>
  </si>
  <si>
    <t>知的障がい</t>
  </si>
  <si>
    <t>知的障害</t>
  </si>
  <si>
    <t>注意障害</t>
  </si>
  <si>
    <t>聴覚過敏</t>
  </si>
  <si>
    <t>聴覚過敏症</t>
  </si>
  <si>
    <t>聴覚情報処理障害</t>
  </si>
  <si>
    <t>盗癖</t>
  </si>
  <si>
    <t>頭部外傷後遺性精神障害</t>
  </si>
  <si>
    <t>燃え尽き症候群</t>
  </si>
  <si>
    <t>脳炎後症候群</t>
  </si>
  <si>
    <t>脳振盪後症候群</t>
  </si>
  <si>
    <t>発達性吃音</t>
  </si>
  <si>
    <t>発達性吃音症</t>
  </si>
  <si>
    <t>抜毛病</t>
  </si>
  <si>
    <t>抜毛癖</t>
  </si>
  <si>
    <t>反応性抑うつ状態</t>
  </si>
  <si>
    <t>被害関係念慮</t>
  </si>
  <si>
    <t>敏感関係念慮</t>
  </si>
  <si>
    <t>不安・抑うつ状態</t>
  </si>
  <si>
    <t>不安焦燥状態</t>
  </si>
  <si>
    <t>不登校状態</t>
  </si>
  <si>
    <t>抑うつ傾向</t>
  </si>
  <si>
    <t>抑うつ症状</t>
  </si>
  <si>
    <t>抑うつ状態</t>
  </si>
  <si>
    <t>抑うつ性パーソナリティ</t>
  </si>
  <si>
    <t>離人症</t>
  </si>
  <si>
    <t>療育手帳</t>
  </si>
  <si>
    <t>緘黙</t>
  </si>
  <si>
    <t>緘黙症</t>
  </si>
  <si>
    <t>アーレン症候群</t>
    <rPh sb="4" eb="7">
      <t>ショウコウグン</t>
    </rPh>
    <phoneticPr fontId="11"/>
  </si>
  <si>
    <t>心理的外傷後ストレス障害</t>
    <rPh sb="0" eb="3">
      <t>シンリテキ</t>
    </rPh>
    <rPh sb="3" eb="5">
      <t>ガイショウ</t>
    </rPh>
    <rPh sb="5" eb="6">
      <t>ゴ</t>
    </rPh>
    <rPh sb="10" eb="12">
      <t>ショウガイ</t>
    </rPh>
    <phoneticPr fontId="11"/>
  </si>
  <si>
    <t>抑うつ反応</t>
    <rPh sb="0" eb="1">
      <t>ヨク</t>
    </rPh>
    <rPh sb="3" eb="5">
      <t>ハンノウ</t>
    </rPh>
    <phoneticPr fontId="11"/>
  </si>
  <si>
    <t>抑うつ神経症</t>
    <rPh sb="0" eb="1">
      <t>ヨク</t>
    </rPh>
    <rPh sb="3" eb="6">
      <t>シンケイショウ</t>
    </rPh>
    <phoneticPr fontId="11"/>
  </si>
  <si>
    <t>精神病発症危険状態</t>
    <rPh sb="0" eb="3">
      <t>セイシンビョウ</t>
    </rPh>
    <rPh sb="3" eb="5">
      <t>ハッショウ</t>
    </rPh>
    <rPh sb="5" eb="7">
      <t>キケン</t>
    </rPh>
    <rPh sb="7" eb="9">
      <t>ジョウタイ</t>
    </rPh>
    <phoneticPr fontId="11"/>
  </si>
  <si>
    <t>抜毛症</t>
    <rPh sb="0" eb="3">
      <t>バツモウショウ</t>
    </rPh>
    <phoneticPr fontId="11"/>
  </si>
  <si>
    <t>BPD</t>
  </si>
  <si>
    <t>心臓神経症</t>
    <rPh sb="0" eb="2">
      <t>シンゾウ</t>
    </rPh>
    <rPh sb="2" eb="5">
      <t>シンケイショウ</t>
    </rPh>
    <phoneticPr fontId="13"/>
  </si>
  <si>
    <t>神経循環無力症</t>
    <rPh sb="0" eb="2">
      <t>シンケイ</t>
    </rPh>
    <rPh sb="2" eb="4">
      <t>ジュンカン</t>
    </rPh>
    <rPh sb="4" eb="7">
      <t>ムリョクショウ</t>
    </rPh>
    <phoneticPr fontId="13"/>
  </si>
  <si>
    <t>HSP</t>
  </si>
  <si>
    <t>眼球使用困難症</t>
    <rPh sb="0" eb="2">
      <t>ガンキュウ</t>
    </rPh>
    <rPh sb="2" eb="4">
      <t>シヨウ</t>
    </rPh>
    <rPh sb="4" eb="6">
      <t>コンナン</t>
    </rPh>
    <rPh sb="6" eb="7">
      <t>ショウ</t>
    </rPh>
    <phoneticPr fontId="13"/>
  </si>
  <si>
    <t>眼球使用困難症候群</t>
    <rPh sb="0" eb="2">
      <t>ガンキュウ</t>
    </rPh>
    <rPh sb="2" eb="4">
      <t>シヨウ</t>
    </rPh>
    <rPh sb="4" eb="6">
      <t>コンナン</t>
    </rPh>
    <rPh sb="6" eb="9">
      <t>ショウコウグン</t>
    </rPh>
    <phoneticPr fontId="13"/>
  </si>
  <si>
    <t>OD</t>
  </si>
  <si>
    <t>OHVIRA症候群</t>
  </si>
  <si>
    <t>PMDD</t>
  </si>
  <si>
    <t>PMS</t>
  </si>
  <si>
    <t>S状結腸過長症</t>
  </si>
  <si>
    <t>アキレス腱短縮症</t>
  </si>
  <si>
    <t>アレルギー性結膜炎</t>
  </si>
  <si>
    <t>アレルギー性皮膚炎</t>
  </si>
  <si>
    <t>アレルギー性鼻炎</t>
  </si>
  <si>
    <t>ウィルス性虹彩炎</t>
  </si>
  <si>
    <t>ウイルス性虹彩炎</t>
  </si>
  <si>
    <t>上斜筋麻痺</t>
    <rPh sb="0" eb="1">
      <t>ウエ</t>
    </rPh>
    <rPh sb="1" eb="2">
      <t>シャ</t>
    </rPh>
    <rPh sb="2" eb="3">
      <t>キン</t>
    </rPh>
    <rPh sb="3" eb="5">
      <t>マヒ</t>
    </rPh>
    <phoneticPr fontId="50"/>
  </si>
  <si>
    <t>オスグッド後遺症</t>
  </si>
  <si>
    <t>耳管開放症</t>
    <rPh sb="0" eb="2">
      <t>ジカン</t>
    </rPh>
    <rPh sb="2" eb="4">
      <t>カイホウ</t>
    </rPh>
    <rPh sb="4" eb="5">
      <t>ショウ</t>
    </rPh>
    <phoneticPr fontId="11"/>
  </si>
  <si>
    <t>外転神経麻痺</t>
    <rPh sb="0" eb="1">
      <t>ガイ</t>
    </rPh>
    <rPh sb="2" eb="4">
      <t>シンケイ</t>
    </rPh>
    <phoneticPr fontId="8"/>
  </si>
  <si>
    <t>眼球摘出</t>
    <rPh sb="0" eb="2">
      <t>ガンキュウ</t>
    </rPh>
    <rPh sb="2" eb="4">
      <t>テキシュツ</t>
    </rPh>
    <phoneticPr fontId="8"/>
  </si>
  <si>
    <t>眼振</t>
    <rPh sb="0" eb="2">
      <t>ガンシン</t>
    </rPh>
    <phoneticPr fontId="8"/>
  </si>
  <si>
    <t>義眼</t>
    <rPh sb="0" eb="2">
      <t>ギガン</t>
    </rPh>
    <phoneticPr fontId="8"/>
  </si>
  <si>
    <t>くも膜のう胞</t>
  </si>
  <si>
    <t>くも膜嚢胞</t>
  </si>
  <si>
    <t>脛骨動脈溜様骨のう腫</t>
    <rPh sb="0" eb="2">
      <t>ケイコツ</t>
    </rPh>
    <rPh sb="1" eb="2">
      <t>ホネ</t>
    </rPh>
    <rPh sb="2" eb="4">
      <t>ドウミャク</t>
    </rPh>
    <rPh sb="4" eb="5">
      <t>リュウ</t>
    </rPh>
    <rPh sb="5" eb="6">
      <t>サマ</t>
    </rPh>
    <rPh sb="6" eb="7">
      <t>ホネ</t>
    </rPh>
    <rPh sb="9" eb="10">
      <t>シュ</t>
    </rPh>
    <phoneticPr fontId="50"/>
  </si>
  <si>
    <t>脛骨動脈溜様骨嚢腫</t>
    <rPh sb="0" eb="2">
      <t>ケイコツ</t>
    </rPh>
    <rPh sb="1" eb="2">
      <t>ホネ</t>
    </rPh>
    <rPh sb="2" eb="4">
      <t>ドウミャク</t>
    </rPh>
    <rPh sb="4" eb="5">
      <t>リュウ</t>
    </rPh>
    <rPh sb="5" eb="6">
      <t>サマ</t>
    </rPh>
    <rPh sb="6" eb="7">
      <t>ホネ</t>
    </rPh>
    <rPh sb="7" eb="9">
      <t>ノウシュ</t>
    </rPh>
    <phoneticPr fontId="50"/>
  </si>
  <si>
    <t>月経障害</t>
    <rPh sb="0" eb="2">
      <t>ゲッケイ</t>
    </rPh>
    <rPh sb="2" eb="4">
      <t>ショウガイ</t>
    </rPh>
    <phoneticPr fontId="50"/>
  </si>
  <si>
    <t>月経前困難症</t>
    <rPh sb="0" eb="2">
      <t>ゲッケイ</t>
    </rPh>
    <rPh sb="2" eb="3">
      <t>ゼン</t>
    </rPh>
    <rPh sb="3" eb="5">
      <t>コンナン</t>
    </rPh>
    <rPh sb="5" eb="6">
      <t>ショウ</t>
    </rPh>
    <phoneticPr fontId="50"/>
  </si>
  <si>
    <t>結節性痒疹</t>
    <rPh sb="0" eb="3">
      <t>けっせつせい</t>
    </rPh>
    <rPh sb="3" eb="5">
      <t>ようしん</t>
    </rPh>
    <phoneticPr fontId="10" type="Hiragana"/>
  </si>
  <si>
    <t>ケロイド瘢痕</t>
  </si>
  <si>
    <t>口蓋裂</t>
    <rPh sb="0" eb="3">
      <t>コウガイレツ</t>
    </rPh>
    <phoneticPr fontId="11"/>
  </si>
  <si>
    <t>コーツ病</t>
  </si>
  <si>
    <t>コレステリン肉芽腫</t>
  </si>
  <si>
    <t>人工内耳</t>
    <rPh sb="0" eb="2">
      <t>ジンコウ</t>
    </rPh>
    <rPh sb="2" eb="4">
      <t>ナイジ</t>
    </rPh>
    <phoneticPr fontId="8"/>
  </si>
  <si>
    <t>難聴</t>
    <rPh sb="0" eb="2">
      <t>ナンチョウ</t>
    </rPh>
    <phoneticPr fontId="8"/>
  </si>
  <si>
    <t>色弱</t>
    <rPh sb="0" eb="2">
      <t>シキジャク</t>
    </rPh>
    <phoneticPr fontId="50"/>
  </si>
  <si>
    <t>ジビル薔薇色粃糠疹</t>
  </si>
  <si>
    <t>斜視</t>
    <rPh sb="0" eb="2">
      <t>シャシ</t>
    </rPh>
    <phoneticPr fontId="50"/>
  </si>
  <si>
    <t>じんましん</t>
  </si>
  <si>
    <t>頭痛</t>
    <rPh sb="0" eb="2">
      <t>ズツウ</t>
    </rPh>
    <phoneticPr fontId="50"/>
  </si>
  <si>
    <t>ステロイド性皮膚炎</t>
  </si>
  <si>
    <t>ストレス性下痢</t>
    <rPh sb="4" eb="5">
      <t>セイ</t>
    </rPh>
    <rPh sb="5" eb="7">
      <t>ゲリ</t>
    </rPh>
    <phoneticPr fontId="8"/>
  </si>
  <si>
    <t>ストレス性腹痛</t>
    <rPh sb="4" eb="5">
      <t>セイ</t>
    </rPh>
    <phoneticPr fontId="8"/>
  </si>
  <si>
    <t>ストレス性頭痛</t>
  </si>
  <si>
    <t>脊柱側弯症</t>
    <rPh sb="0" eb="2">
      <t>セキチュウ</t>
    </rPh>
    <rPh sb="2" eb="5">
      <t>ソクワンショウ</t>
    </rPh>
    <phoneticPr fontId="50"/>
  </si>
  <si>
    <t>脊柱側彎症</t>
    <rPh sb="0" eb="2">
      <t>セキチュウ</t>
    </rPh>
    <rPh sb="2" eb="5">
      <t>ソクワンショウ</t>
    </rPh>
    <phoneticPr fontId="50"/>
  </si>
  <si>
    <t>脊柱側湾症</t>
    <rPh sb="0" eb="2">
      <t>セキチュウ</t>
    </rPh>
    <rPh sb="2" eb="5">
      <t>ソクワンショウ</t>
    </rPh>
    <phoneticPr fontId="50"/>
  </si>
  <si>
    <t>脊椎側弯症</t>
    <rPh sb="0" eb="2">
      <t>セキツイ</t>
    </rPh>
    <rPh sb="2" eb="5">
      <t>ソクワンショウ</t>
    </rPh>
    <phoneticPr fontId="50"/>
  </si>
  <si>
    <t>脊椎側彎症</t>
    <rPh sb="0" eb="2">
      <t>セキツイ</t>
    </rPh>
    <rPh sb="2" eb="5">
      <t>ソクワンショウ</t>
    </rPh>
    <phoneticPr fontId="50"/>
  </si>
  <si>
    <t>脊椎側湾症</t>
    <rPh sb="0" eb="2">
      <t>セキツイ</t>
    </rPh>
    <rPh sb="2" eb="5">
      <t>ソクワンショウ</t>
    </rPh>
    <phoneticPr fontId="50"/>
  </si>
  <si>
    <t>側弯症</t>
    <rPh sb="0" eb="3">
      <t>ソクワンショウ</t>
    </rPh>
    <phoneticPr fontId="50"/>
  </si>
  <si>
    <t>側彎症</t>
    <rPh sb="0" eb="2">
      <t>ソクワン</t>
    </rPh>
    <rPh sb="2" eb="3">
      <t>ショウ</t>
    </rPh>
    <phoneticPr fontId="50"/>
  </si>
  <si>
    <t>側湾症</t>
    <rPh sb="0" eb="2">
      <t>ソクワン</t>
    </rPh>
    <rPh sb="2" eb="3">
      <t>ショウ</t>
    </rPh>
    <phoneticPr fontId="50"/>
  </si>
  <si>
    <t>そしゃく機能障害</t>
  </si>
  <si>
    <t>多発性円形脱毛症</t>
    <rPh sb="0" eb="3">
      <t>タハツセイ</t>
    </rPh>
    <rPh sb="3" eb="5">
      <t>エンケイ</t>
    </rPh>
    <rPh sb="5" eb="8">
      <t>ダツモウショウ</t>
    </rPh>
    <phoneticPr fontId="50"/>
  </si>
  <si>
    <t>低血圧</t>
    <rPh sb="0" eb="3">
      <t>テイケツアツ</t>
    </rPh>
    <phoneticPr fontId="50"/>
  </si>
  <si>
    <t>デュアン症候群</t>
  </si>
  <si>
    <t>ドライアイ</t>
  </si>
  <si>
    <t>ナットクラッカー現象</t>
  </si>
  <si>
    <t>反復性肩関節脱臼</t>
    <rPh sb="0" eb="3">
      <t>ハンプクセイ</t>
    </rPh>
    <rPh sb="3" eb="6">
      <t>カタカンセツ</t>
    </rPh>
    <rPh sb="6" eb="8">
      <t>ダッキュウ</t>
    </rPh>
    <phoneticPr fontId="50"/>
  </si>
  <si>
    <t>反復性血尿</t>
    <rPh sb="0" eb="2">
      <t>ハンプク</t>
    </rPh>
    <phoneticPr fontId="8"/>
  </si>
  <si>
    <t>びまん性軸索損傷</t>
    <rPh sb="3" eb="8">
      <t>セイジクサクソンショウ</t>
    </rPh>
    <phoneticPr fontId="50"/>
  </si>
  <si>
    <t>貧血</t>
    <rPh sb="0" eb="2">
      <t>ヒンケツ</t>
    </rPh>
    <phoneticPr fontId="9"/>
  </si>
  <si>
    <t>貧血症</t>
    <rPh sb="0" eb="3">
      <t>ヒンケツショウ</t>
    </rPh>
    <phoneticPr fontId="9"/>
  </si>
  <si>
    <t>ブドウ膜炎</t>
  </si>
  <si>
    <t>ぶどう膜炎</t>
  </si>
  <si>
    <t>本態性振戦</t>
    <rPh sb="0" eb="3">
      <t>ホンタイセイ</t>
    </rPh>
    <rPh sb="3" eb="5">
      <t>シンセン</t>
    </rPh>
    <phoneticPr fontId="8"/>
  </si>
  <si>
    <t>慢性胃炎</t>
    <rPh sb="0" eb="2">
      <t>マンセイ</t>
    </rPh>
    <rPh sb="2" eb="4">
      <t>イエン</t>
    </rPh>
    <phoneticPr fontId="8"/>
  </si>
  <si>
    <t>無症性血尿</t>
    <rPh sb="0" eb="1">
      <t>ム</t>
    </rPh>
    <rPh sb="1" eb="2">
      <t>ショウ</t>
    </rPh>
    <rPh sb="2" eb="3">
      <t>セイ</t>
    </rPh>
    <rPh sb="3" eb="5">
      <t>ケツニョウ</t>
    </rPh>
    <phoneticPr fontId="50"/>
  </si>
  <si>
    <t>めまい症</t>
  </si>
  <si>
    <t>めまい発作</t>
  </si>
  <si>
    <t>腰椎ヘルニア</t>
    <rPh sb="0" eb="2">
      <t>ヨウツイ</t>
    </rPh>
    <phoneticPr fontId="8"/>
  </si>
  <si>
    <t>腰痛症</t>
    <rPh sb="0" eb="3">
      <t>ヨウツウショウ</t>
    </rPh>
    <phoneticPr fontId="50"/>
  </si>
  <si>
    <t>ラトケ嚢胞</t>
  </si>
  <si>
    <t>亜脱臼性股関節症</t>
  </si>
  <si>
    <t>意識消失発作</t>
  </si>
  <si>
    <t>胃腸機能障害</t>
  </si>
  <si>
    <t>運動性蕁麻疹</t>
    <rPh sb="3" eb="6">
      <t>ジンマシン</t>
    </rPh>
    <phoneticPr fontId="11"/>
  </si>
  <si>
    <t>運動性じんましん</t>
  </si>
  <si>
    <t>炎症性腸疾患</t>
  </si>
  <si>
    <t>遠位橈尺関節変形性関節症</t>
  </si>
  <si>
    <t>遠視</t>
  </si>
  <si>
    <t>下顎前突症</t>
  </si>
  <si>
    <t>化膿性汗腺炎</t>
  </si>
  <si>
    <t>花粉症</t>
  </si>
  <si>
    <t>過活動性膀胱</t>
  </si>
  <si>
    <t>過活動膀胱</t>
  </si>
  <si>
    <t>過剰歯</t>
  </si>
  <si>
    <t>過多月経</t>
  </si>
  <si>
    <t>過長月経</t>
  </si>
  <si>
    <t>過敏性胃腸炎</t>
  </si>
  <si>
    <t>過敏性胃腸症</t>
  </si>
  <si>
    <t>過敏性症候群</t>
  </si>
  <si>
    <t>過敏性大腸炎</t>
  </si>
  <si>
    <t>過敏性腸症候群</t>
  </si>
  <si>
    <t>回転性めまい</t>
  </si>
  <si>
    <t>外耳道閉鎖症</t>
  </si>
  <si>
    <t>外斜視</t>
  </si>
  <si>
    <t>外傷性屈曲性脊髄症</t>
  </si>
  <si>
    <t>外傷性頚部症候群</t>
  </si>
  <si>
    <t>顎変形症</t>
  </si>
  <si>
    <t>乾癬</t>
  </si>
  <si>
    <t>間質性膀胱炎</t>
  </si>
  <si>
    <t>間欠性外斜視</t>
    <rPh sb="0" eb="2">
      <t>カンケツ</t>
    </rPh>
    <phoneticPr fontId="11"/>
  </si>
  <si>
    <t>間歇性外斜視</t>
  </si>
  <si>
    <t>関節痛</t>
  </si>
  <si>
    <t>眼球運動障害</t>
  </si>
  <si>
    <t>眼球形成不全</t>
  </si>
  <si>
    <t>眼球振とう</t>
  </si>
  <si>
    <t>眼疼痛</t>
  </si>
  <si>
    <t>眼瞼下垂</t>
  </si>
  <si>
    <t>機能性頭痛</t>
  </si>
  <si>
    <t>機能性腹部膨張症</t>
  </si>
  <si>
    <t>機能性便秘症</t>
  </si>
  <si>
    <t>起立性障害</t>
  </si>
  <si>
    <t>起立性体位性頻脈症候群</t>
  </si>
  <si>
    <t>起立性蛋白尿</t>
  </si>
  <si>
    <t>起立性調整障害</t>
  </si>
  <si>
    <t>起立性調節障害</t>
  </si>
  <si>
    <t>起立性低血圧</t>
  </si>
  <si>
    <t>起立性貧血</t>
  </si>
  <si>
    <t>起立性不耐症</t>
  </si>
  <si>
    <t>逆流性食道炎</t>
  </si>
  <si>
    <t>胸郭出口症候群</t>
  </si>
  <si>
    <t>局所性多汗症</t>
  </si>
  <si>
    <t>局所多汗症</t>
  </si>
  <si>
    <t>局所疼痛症候群</t>
  </si>
  <si>
    <t>筋性斜頸</t>
  </si>
  <si>
    <t>筋膜性疼痛症候群</t>
  </si>
  <si>
    <t>緊張型頭痛</t>
  </si>
  <si>
    <t>緊張性頭痛</t>
  </si>
  <si>
    <t>近視</t>
  </si>
  <si>
    <t>頚椎すべり症</t>
  </si>
  <si>
    <t>頚椎症</t>
  </si>
  <si>
    <t>頚椎椎間板症</t>
  </si>
  <si>
    <t>頚椎捻挫</t>
  </si>
  <si>
    <t>結膜下異物</t>
  </si>
  <si>
    <t>結膜嚢胞</t>
  </si>
  <si>
    <t>結膜浮腫</t>
  </si>
  <si>
    <t>血圧調整障害</t>
  </si>
  <si>
    <t>血尿</t>
  </si>
  <si>
    <t>月経困難症</t>
  </si>
  <si>
    <t>月経前緊張症</t>
  </si>
  <si>
    <t>月経前症候群</t>
  </si>
  <si>
    <t>月経痛</t>
  </si>
  <si>
    <t>肩関節反復脱臼</t>
  </si>
  <si>
    <t>鍵盤部分断裂</t>
  </si>
  <si>
    <t>原発性無月経</t>
  </si>
  <si>
    <t>鼓膜欠損</t>
  </si>
  <si>
    <t>交換神経緊張亢進</t>
  </si>
  <si>
    <t>光覚弁</t>
  </si>
  <si>
    <t>口顎口唇裂</t>
  </si>
  <si>
    <t>口唇蓋裂</t>
  </si>
  <si>
    <t>好酸球性食道炎</t>
  </si>
  <si>
    <t>甲状腺肥大</t>
  </si>
  <si>
    <t>高度手掌多汗症</t>
  </si>
  <si>
    <t>腰椎すべり症</t>
  </si>
  <si>
    <t>腰椎間板ヘルニア</t>
  </si>
  <si>
    <t>腰椎椎間板症</t>
  </si>
  <si>
    <t>腰椎椎間板変性症</t>
  </si>
  <si>
    <t>腰椎分離すべり症</t>
  </si>
  <si>
    <t>腰椎分離症</t>
  </si>
  <si>
    <t>腰部ヘルニア</t>
  </si>
  <si>
    <t>骨嚢腫</t>
  </si>
  <si>
    <t>骨盤うっ血症候群</t>
  </si>
  <si>
    <t>混合性頭痛</t>
  </si>
  <si>
    <t>坐骨神経痛</t>
  </si>
  <si>
    <t>三叉神経損傷</t>
  </si>
  <si>
    <t>三叉神経痛</t>
  </si>
  <si>
    <t>子宮筋腫</t>
  </si>
  <si>
    <t>子宮内膜症</t>
  </si>
  <si>
    <t>子宮内膜増殖症</t>
  </si>
  <si>
    <t>視神経炎</t>
  </si>
  <si>
    <t>視神経膠腫</t>
  </si>
  <si>
    <t>持続性血尿</t>
  </si>
  <si>
    <t>痔疾</t>
  </si>
  <si>
    <t>耳下腺リンパ節腫瘍</t>
  </si>
  <si>
    <t>耳介奇形</t>
  </si>
  <si>
    <t>自然気胸</t>
  </si>
  <si>
    <t>自律神経調節障害</t>
  </si>
  <si>
    <t>斜頸</t>
  </si>
  <si>
    <t>手拳足蹠多汗症</t>
  </si>
  <si>
    <t>手根管症候群</t>
  </si>
  <si>
    <t>重症型機能性月経困難症</t>
  </si>
  <si>
    <t>小児乾燥型湿疹</t>
  </si>
  <si>
    <t>小児期発症流暢障害（吃音）</t>
  </si>
  <si>
    <t>耳孔閉鎖</t>
  </si>
  <si>
    <t>掌蹠膿疱症</t>
  </si>
  <si>
    <t>上顎低形成</t>
  </si>
  <si>
    <t>色覚障害</t>
    <rPh sb="2" eb="4">
      <t>ショウガイ</t>
    </rPh>
    <phoneticPr fontId="8"/>
  </si>
  <si>
    <t>色覚異常</t>
  </si>
  <si>
    <t>色覚多様性</t>
  </si>
  <si>
    <t>色盲</t>
  </si>
  <si>
    <t>食道咽頭神経過敏症</t>
  </si>
  <si>
    <t>精神障害</t>
    <rPh sb="0" eb="4">
      <t>セイシンショウガイ</t>
    </rPh>
    <phoneticPr fontId="3"/>
  </si>
  <si>
    <t>唇顎口蓋裂</t>
  </si>
  <si>
    <t>振戦</t>
  </si>
  <si>
    <t>新生児鼠経ヘルニア</t>
  </si>
  <si>
    <t>小耳症</t>
  </si>
  <si>
    <t>真性赤血球増加症</t>
  </si>
  <si>
    <t>神経因性膀胱</t>
  </si>
  <si>
    <t>神経性頻尿</t>
  </si>
  <si>
    <t>精神障害</t>
    <rPh sb="0" eb="4">
      <t>セイシンショウガイ</t>
    </rPh>
    <phoneticPr fontId="9"/>
  </si>
  <si>
    <t>神経調節失神</t>
  </si>
  <si>
    <t>神経調節性失神</t>
  </si>
  <si>
    <t>神経調節性疾患</t>
  </si>
  <si>
    <t>進行性難聴</t>
  </si>
  <si>
    <t>難聴</t>
    <rPh sb="0" eb="2">
      <t>ナンチョウ</t>
    </rPh>
    <phoneticPr fontId="4"/>
  </si>
  <si>
    <t>尋常性乾癬</t>
  </si>
  <si>
    <t>尋常性白斑病</t>
  </si>
  <si>
    <t>睡眠時無呼吸症候群</t>
  </si>
  <si>
    <t>生理前症候群</t>
  </si>
  <si>
    <t>生理痛</t>
  </si>
  <si>
    <t>声帯麻痺</t>
    <rPh sb="2" eb="4">
      <t>マヒ</t>
    </rPh>
    <phoneticPr fontId="14"/>
  </si>
  <si>
    <t>脊椎ヘルニア</t>
  </si>
  <si>
    <t>脊柱後彎症</t>
    <rPh sb="0" eb="2">
      <t>セキチュウ</t>
    </rPh>
    <rPh sb="4" eb="5">
      <t>ショウ</t>
    </rPh>
    <phoneticPr fontId="11"/>
  </si>
  <si>
    <t>脊柱後弯症</t>
    <rPh sb="0" eb="2">
      <t>セキチュウ</t>
    </rPh>
    <rPh sb="4" eb="5">
      <t>ショウ</t>
    </rPh>
    <phoneticPr fontId="11"/>
  </si>
  <si>
    <t>脊柱後湾症</t>
    <rPh sb="0" eb="2">
      <t>セキチュウ</t>
    </rPh>
    <rPh sb="3" eb="4">
      <t>ワン</t>
    </rPh>
    <rPh sb="4" eb="5">
      <t>ショウ</t>
    </rPh>
    <phoneticPr fontId="11"/>
  </si>
  <si>
    <t>脊椎後彎症</t>
    <rPh sb="4" eb="5">
      <t>ショウ</t>
    </rPh>
    <phoneticPr fontId="11"/>
  </si>
  <si>
    <t>脊椎後弯症</t>
    <rPh sb="4" eb="5">
      <t>ショウ</t>
    </rPh>
    <phoneticPr fontId="11"/>
  </si>
  <si>
    <t>脊椎後湾症</t>
    <rPh sb="3" eb="4">
      <t>ワン</t>
    </rPh>
    <rPh sb="4" eb="5">
      <t>ショウ</t>
    </rPh>
    <phoneticPr fontId="11"/>
  </si>
  <si>
    <t>脊椎分離症</t>
  </si>
  <si>
    <t>赤緑色覚異常</t>
  </si>
  <si>
    <t>舌因神経痛</t>
  </si>
  <si>
    <t>舌腫瘤</t>
  </si>
  <si>
    <t>仙骨関節痛</t>
  </si>
  <si>
    <t>仙腸関節炎</t>
    <rPh sb="4" eb="5">
      <t>エン</t>
    </rPh>
    <phoneticPr fontId="8"/>
  </si>
  <si>
    <t>仙腸関節障害</t>
    <rPh sb="4" eb="6">
      <t>ショウガイ</t>
    </rPh>
    <phoneticPr fontId="8"/>
  </si>
  <si>
    <t>仙腸関節症</t>
  </si>
  <si>
    <t>先天性ジュアン症候群</t>
  </si>
  <si>
    <t>先天性眼振</t>
  </si>
  <si>
    <t>先天性気管支閉鎖症</t>
  </si>
  <si>
    <t>先天性腰椎分離症</t>
  </si>
  <si>
    <t>先天性重複子宮</t>
  </si>
  <si>
    <t>先天性色覚異常</t>
  </si>
  <si>
    <t>真珠性中耳炎</t>
  </si>
  <si>
    <t>先天性赤緑色覚異常</t>
  </si>
  <si>
    <t>先天性白内障</t>
  </si>
  <si>
    <t>閃輝暗点</t>
  </si>
  <si>
    <t>前庭神経炎</t>
  </si>
  <si>
    <t>前立腺炎</t>
  </si>
  <si>
    <t>全身性円形脱毛症</t>
  </si>
  <si>
    <t>全頭部脱毛症</t>
  </si>
  <si>
    <t>鼠経ヘルニア</t>
  </si>
  <si>
    <t>側彎症術後変形</t>
    <rPh sb="0" eb="2">
      <t>ソクワン</t>
    </rPh>
    <phoneticPr fontId="11"/>
  </si>
  <si>
    <t>側弯症術後変形</t>
    <rPh sb="0" eb="2">
      <t>ソクワン</t>
    </rPh>
    <phoneticPr fontId="11"/>
  </si>
  <si>
    <t>側湾症術後変形</t>
    <rPh sb="0" eb="2">
      <t>ソクワン</t>
    </rPh>
    <rPh sb="2" eb="3">
      <t>ショウ</t>
    </rPh>
    <phoneticPr fontId="11"/>
  </si>
  <si>
    <t>側弯</t>
  </si>
  <si>
    <t>側湾</t>
    <rPh sb="0" eb="2">
      <t>ソクワン</t>
    </rPh>
    <phoneticPr fontId="11"/>
  </si>
  <si>
    <t>足底腱膜炎</t>
    <rPh sb="2" eb="3">
      <t>ケン</t>
    </rPh>
    <phoneticPr fontId="8"/>
  </si>
  <si>
    <t>足底筋膜炎</t>
  </si>
  <si>
    <t>卒倒</t>
  </si>
  <si>
    <t>多汗</t>
  </si>
  <si>
    <t>多汗症</t>
  </si>
  <si>
    <t>多血症</t>
  </si>
  <si>
    <t>多発系円形脱毛症</t>
  </si>
  <si>
    <t>体位性頻脈</t>
  </si>
  <si>
    <t>体位性頻脈症候群</t>
  </si>
  <si>
    <t>体温調整機能障害</t>
    <rPh sb="6" eb="8">
      <t>ショウガイ</t>
    </rPh>
    <phoneticPr fontId="8"/>
  </si>
  <si>
    <t>体温調整障害</t>
  </si>
  <si>
    <t>体重減少</t>
  </si>
  <si>
    <t>帯状疱疹後神経症</t>
  </si>
  <si>
    <t>帯状疱疹後神経痛</t>
  </si>
  <si>
    <t>代償性発汗症</t>
  </si>
  <si>
    <t>大腿骨頭すべり症</t>
  </si>
  <si>
    <t>第5腰椎形成不全性すべり症</t>
  </si>
  <si>
    <t>脱毛症</t>
  </si>
  <si>
    <t>先天性真珠腫性中耳炎</t>
  </si>
  <si>
    <t>朝顔症候群</t>
  </si>
  <si>
    <t>腸過敏性症候群</t>
  </si>
  <si>
    <t>腸回転異常症</t>
  </si>
  <si>
    <t>椎間板ヘルニア</t>
  </si>
  <si>
    <t>低分子たんぱく尿症</t>
  </si>
  <si>
    <t>鉄欠乏症</t>
  </si>
  <si>
    <t>鉄欠乏性貧血</t>
  </si>
  <si>
    <t>頭位めまい症</t>
  </si>
  <si>
    <t>頭痛発作</t>
  </si>
  <si>
    <t>頭皮脱毛症</t>
  </si>
  <si>
    <t>頭部脂漏性皮膚炎</t>
  </si>
  <si>
    <t>特発性胸腰椎側弯曲症</t>
    <rPh sb="6" eb="8">
      <t>ソクワン</t>
    </rPh>
    <phoneticPr fontId="11"/>
  </si>
  <si>
    <t>特発性胸腰椎側彎曲症</t>
    <rPh sb="6" eb="8">
      <t>ソクワン</t>
    </rPh>
    <phoneticPr fontId="11"/>
  </si>
  <si>
    <t>特発性胸腰椎側湾曲症</t>
    <rPh sb="6" eb="8">
      <t>ソクワン</t>
    </rPh>
    <phoneticPr fontId="11"/>
  </si>
  <si>
    <t>特発性自然気胸</t>
  </si>
  <si>
    <t>突発性意識消失</t>
  </si>
  <si>
    <t>突発性側弯症</t>
  </si>
  <si>
    <t>突発性側彎症</t>
    <rPh sb="3" eb="5">
      <t>ソクワン</t>
    </rPh>
    <phoneticPr fontId="11"/>
  </si>
  <si>
    <t>突発性側湾症</t>
    <rPh sb="3" eb="5">
      <t>ソクワン</t>
    </rPh>
    <phoneticPr fontId="11"/>
  </si>
  <si>
    <t>突発性背椎側弯症</t>
  </si>
  <si>
    <t>突発性背椎側彎症</t>
    <rPh sb="5" eb="7">
      <t>ソクワン</t>
    </rPh>
    <phoneticPr fontId="11"/>
  </si>
  <si>
    <t>突発性背椎側湾症</t>
    <rPh sb="6" eb="7">
      <t>ワン</t>
    </rPh>
    <phoneticPr fontId="11"/>
  </si>
  <si>
    <t>中耳先天性奇形</t>
  </si>
  <si>
    <t>内斜視</t>
  </si>
  <si>
    <t>内反症混合性難聴</t>
  </si>
  <si>
    <t>難治性逆流性食道炎</t>
  </si>
  <si>
    <t>尿路感染症</t>
  </si>
  <si>
    <t>膿胞性ざ瘡</t>
  </si>
  <si>
    <t>肺気胸</t>
  </si>
  <si>
    <t>肺挫傷</t>
  </si>
  <si>
    <t>白内障</t>
  </si>
  <si>
    <t>発汗症</t>
  </si>
  <si>
    <t>半月板損傷</t>
  </si>
  <si>
    <t>反回神経麻痺</t>
    <rPh sb="4" eb="6">
      <t>マヒ</t>
    </rPh>
    <phoneticPr fontId="14"/>
  </si>
  <si>
    <t>反射性失神</t>
  </si>
  <si>
    <t>反射性神経調節性失神</t>
  </si>
  <si>
    <t>汎発型円形脱毛症</t>
  </si>
  <si>
    <t>皮膚炎</t>
  </si>
  <si>
    <t>鼻中隔穿孔</t>
  </si>
  <si>
    <t>鼻中隔湾曲症</t>
  </si>
  <si>
    <t>膝蓋大腿関節症</t>
  </si>
  <si>
    <t>膝窩動脈捕捉症候群</t>
  </si>
  <si>
    <t>複視</t>
  </si>
  <si>
    <t>平衡感覚障害</t>
  </si>
  <si>
    <t>偏頭痛</t>
  </si>
  <si>
    <t>変形性股関節症</t>
  </si>
  <si>
    <t>片頭痛</t>
  </si>
  <si>
    <t>片麻痺性片頭痛</t>
  </si>
  <si>
    <t>本態性低血圧</t>
  </si>
  <si>
    <t>慢性胃腸炎</t>
  </si>
  <si>
    <t>慢性下痢症</t>
  </si>
  <si>
    <t>慢性頭痛</t>
  </si>
  <si>
    <t>慢性皮膚炎</t>
  </si>
  <si>
    <t>慢性鼻炎</t>
  </si>
  <si>
    <t>慢性副鼻腔炎</t>
  </si>
  <si>
    <t>慢性偏頭痛</t>
  </si>
  <si>
    <t>味覚障害</t>
  </si>
  <si>
    <t>未熟児網膜症</t>
  </si>
  <si>
    <t>無月経</t>
  </si>
  <si>
    <t>無呼吸症候群</t>
  </si>
  <si>
    <t>無排卵月経</t>
  </si>
  <si>
    <t>無排卵性月経症</t>
  </si>
  <si>
    <t>迷走神経反射</t>
  </si>
  <si>
    <t>網膜剝離</t>
  </si>
  <si>
    <t>夜尿症</t>
  </si>
  <si>
    <t>内耳炎</t>
  </si>
  <si>
    <t>葉状腫瘍</t>
  </si>
  <si>
    <t>乱視</t>
  </si>
  <si>
    <t>卵巣のう腫</t>
  </si>
  <si>
    <t>卵巣子宮内膜症性のう胞</t>
  </si>
  <si>
    <t>卵巣嚢腫</t>
  </si>
  <si>
    <t>卵巣肥大</t>
  </si>
  <si>
    <t>良性小児めまい症</t>
  </si>
  <si>
    <t>良性発作症頭位めまい症</t>
  </si>
  <si>
    <t>緑内障</t>
  </si>
  <si>
    <t>漏斗胸</t>
  </si>
  <si>
    <t>咀嚼機能障害</t>
  </si>
  <si>
    <t>嗅覚障害</t>
  </si>
  <si>
    <t>扁桃肥大</t>
  </si>
  <si>
    <t>癒着性中耳炎</t>
  </si>
  <si>
    <t>疼痛</t>
  </si>
  <si>
    <t>脛骨腕症候群</t>
  </si>
  <si>
    <t>腋臭症</t>
  </si>
  <si>
    <t>蕁麻疹</t>
  </si>
  <si>
    <t>頸椎ヘルニア</t>
  </si>
  <si>
    <t>頸椎座礁</t>
  </si>
  <si>
    <t>頸椎性脊髄症</t>
  </si>
  <si>
    <t>頸椎側弯症</t>
  </si>
  <si>
    <t>頸椎側彎症</t>
    <rPh sb="2" eb="4">
      <t>ソクワン</t>
    </rPh>
    <phoneticPr fontId="11"/>
  </si>
  <si>
    <t>頸椎側湾症</t>
    <rPh sb="2" eb="5">
      <t>ソクワンショウ</t>
    </rPh>
    <phoneticPr fontId="11"/>
  </si>
  <si>
    <t>頸椎損傷</t>
  </si>
  <si>
    <t>頸椎椎間板症</t>
  </si>
  <si>
    <t>ムンプス難聴</t>
    <rPh sb="4" eb="6">
      <t>ナンチョウ</t>
    </rPh>
    <phoneticPr fontId="11"/>
  </si>
  <si>
    <t>滲出性中耳炎</t>
  </si>
  <si>
    <t>コンパートメント症候群</t>
    <rPh sb="8" eb="11">
      <t>ショウコウグン</t>
    </rPh>
    <phoneticPr fontId="11"/>
  </si>
  <si>
    <t>機能性胃腸症</t>
    <rPh sb="0" eb="3">
      <t>キノウセイ</t>
    </rPh>
    <rPh sb="3" eb="5">
      <t>イチョウ</t>
    </rPh>
    <rPh sb="5" eb="6">
      <t>ショウ</t>
    </rPh>
    <phoneticPr fontId="11"/>
  </si>
  <si>
    <t>機能性ディスペプシア</t>
    <rPh sb="0" eb="3">
      <t>キノウセイ</t>
    </rPh>
    <phoneticPr fontId="11"/>
  </si>
  <si>
    <t>動脈血栓塞栓症</t>
    <rPh sb="0" eb="2">
      <t>ドウミャク</t>
    </rPh>
    <rPh sb="2" eb="4">
      <t>ケッセン</t>
    </rPh>
    <rPh sb="4" eb="7">
      <t>ソクセンショウ</t>
    </rPh>
    <phoneticPr fontId="11"/>
  </si>
  <si>
    <t>深部静脈血栓症</t>
    <rPh sb="0" eb="2">
      <t>シンブ</t>
    </rPh>
    <rPh sb="2" eb="4">
      <t>ジョウミャク</t>
    </rPh>
    <rPh sb="4" eb="7">
      <t>ケッセンショウ</t>
    </rPh>
    <phoneticPr fontId="11"/>
  </si>
  <si>
    <t>FD</t>
  </si>
  <si>
    <t>口唇口蓋裂</t>
    <rPh sb="0" eb="2">
      <t>コウシン</t>
    </rPh>
    <rPh sb="2" eb="5">
      <t>コウガイレツ</t>
    </rPh>
    <phoneticPr fontId="11"/>
  </si>
  <si>
    <t>機能性身体症候群</t>
    <rPh sb="0" eb="3">
      <t>キノウセイ</t>
    </rPh>
    <rPh sb="3" eb="5">
      <t>シンタイ</t>
    </rPh>
    <rPh sb="5" eb="8">
      <t>ショウコウグン</t>
    </rPh>
    <phoneticPr fontId="11"/>
  </si>
  <si>
    <t>キアリ奇形</t>
    <rPh sb="3" eb="5">
      <t>キケイ</t>
    </rPh>
    <phoneticPr fontId="11"/>
  </si>
  <si>
    <t>IBS</t>
  </si>
  <si>
    <t>上腸間膜動脈症候群</t>
    <rPh sb="0" eb="1">
      <t>ジョウ</t>
    </rPh>
    <rPh sb="1" eb="4">
      <t>チョウカンマク</t>
    </rPh>
    <rPh sb="4" eb="6">
      <t>ドウミャク</t>
    </rPh>
    <rPh sb="6" eb="9">
      <t>ショウコウグン</t>
    </rPh>
    <phoneticPr fontId="11"/>
  </si>
  <si>
    <t>トロサ・ハント症候群</t>
    <rPh sb="7" eb="10">
      <t>ショウコウグン</t>
    </rPh>
    <phoneticPr fontId="13"/>
  </si>
  <si>
    <t>ペルテス病</t>
    <rPh sb="4" eb="5">
      <t>ビョウ</t>
    </rPh>
    <phoneticPr fontId="13"/>
  </si>
  <si>
    <t>ウィルス性脳炎</t>
  </si>
  <si>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8"/>
  </si>
  <si>
    <t>ウイルス性脳炎</t>
  </si>
  <si>
    <t>運動障害</t>
    <rPh sb="0" eb="2">
      <t>ウンドウ</t>
    </rPh>
    <rPh sb="2" eb="4">
      <t>ショウガイ</t>
    </rPh>
    <phoneticPr fontId="11"/>
  </si>
  <si>
    <t>肢体不自由</t>
    <rPh sb="0" eb="2">
      <t>シタイ</t>
    </rPh>
    <rPh sb="2" eb="5">
      <t>フジユウ</t>
    </rPh>
    <phoneticPr fontId="11"/>
  </si>
  <si>
    <t>音声障害</t>
    <rPh sb="0" eb="2">
      <t>オンセイ</t>
    </rPh>
    <rPh sb="2" eb="4">
      <t>ショウガイ</t>
    </rPh>
    <phoneticPr fontId="11"/>
  </si>
  <si>
    <t>下肢機能障害</t>
    <rPh sb="0" eb="2">
      <t>カシ</t>
    </rPh>
    <rPh sb="2" eb="4">
      <t>キノウ</t>
    </rPh>
    <rPh sb="4" eb="6">
      <t>ショウガイ</t>
    </rPh>
    <phoneticPr fontId="11"/>
  </si>
  <si>
    <t>血管新生</t>
    <rPh sb="0" eb="2">
      <t>ケッカン</t>
    </rPh>
    <rPh sb="2" eb="4">
      <t>シンセイ</t>
    </rPh>
    <phoneticPr fontId="50"/>
  </si>
  <si>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8"/>
  </si>
  <si>
    <t>視野欠損</t>
    <rPh sb="0" eb="2">
      <t>シヤ</t>
    </rPh>
    <rPh sb="2" eb="4">
      <t>ケッソン</t>
    </rPh>
    <phoneticPr fontId="11"/>
  </si>
  <si>
    <t>視覚障害</t>
    <rPh sb="0" eb="2">
      <t>シカク</t>
    </rPh>
    <rPh sb="2" eb="4">
      <t>ショウガイ</t>
    </rPh>
    <phoneticPr fontId="11"/>
  </si>
  <si>
    <t>弱視</t>
    <rPh sb="0" eb="2">
      <t>ジャクシ</t>
    </rPh>
    <phoneticPr fontId="11"/>
  </si>
  <si>
    <t>視野障害</t>
    <rPh sb="0" eb="2">
      <t>シヤ</t>
    </rPh>
    <rPh sb="2" eb="4">
      <t>ショウガイ</t>
    </rPh>
    <phoneticPr fontId="11"/>
  </si>
  <si>
    <t>羞明</t>
    <rPh sb="0" eb="2">
      <t>シュウメイ</t>
    </rPh>
    <phoneticPr fontId="11"/>
  </si>
  <si>
    <t>上下肢機能障害</t>
    <rPh sb="0" eb="3">
      <t>ジョウカシ</t>
    </rPh>
    <rPh sb="3" eb="5">
      <t>キノウ</t>
    </rPh>
    <rPh sb="5" eb="7">
      <t>ショウガイ</t>
    </rPh>
    <phoneticPr fontId="11"/>
  </si>
  <si>
    <t>上肢機能障害</t>
    <rPh sb="0" eb="2">
      <t>ジョウシ</t>
    </rPh>
    <rPh sb="2" eb="4">
      <t>キノウ</t>
    </rPh>
    <rPh sb="4" eb="6">
      <t>ショウガイ</t>
    </rPh>
    <phoneticPr fontId="11"/>
  </si>
  <si>
    <t>鰓耳腎症候群</t>
  </si>
  <si>
    <t>体幹の機能障害</t>
    <rPh sb="0" eb="2">
      <t>タイカン</t>
    </rPh>
    <rPh sb="3" eb="5">
      <t>キノウ</t>
    </rPh>
    <rPh sb="5" eb="7">
      <t>ショウガイ</t>
    </rPh>
    <phoneticPr fontId="11"/>
  </si>
  <si>
    <t>夜盲</t>
    <rPh sb="0" eb="2">
      <t>ヤモウ</t>
    </rPh>
    <phoneticPr fontId="11"/>
  </si>
  <si>
    <t>夜盲症</t>
    <rPh sb="0" eb="2">
      <t>ヤモウ</t>
    </rPh>
    <rPh sb="2" eb="3">
      <t>ショウ</t>
    </rPh>
    <phoneticPr fontId="11"/>
  </si>
  <si>
    <t>聾</t>
    <rPh sb="0" eb="1">
      <t>ロウ</t>
    </rPh>
    <phoneticPr fontId="11"/>
  </si>
  <si>
    <t>下肢静止不能症候群</t>
  </si>
  <si>
    <t>肢体不自由</t>
    <rPh sb="0" eb="2">
      <t>シタイ</t>
    </rPh>
    <rPh sb="2" eb="5">
      <t>フジユウ</t>
    </rPh>
    <phoneticPr fontId="8"/>
  </si>
  <si>
    <t>口蓋ミオクローヌス</t>
  </si>
  <si>
    <t>構音障害</t>
  </si>
  <si>
    <t>骨折</t>
  </si>
  <si>
    <t>術後</t>
  </si>
  <si>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8"/>
  </si>
  <si>
    <t>術後障害</t>
  </si>
  <si>
    <t>術後障害の内容によって区分。</t>
    <rPh sb="0" eb="2">
      <t>ジュツゴ</t>
    </rPh>
    <rPh sb="2" eb="4">
      <t>ショウガイ</t>
    </rPh>
    <rPh sb="5" eb="7">
      <t>ナイヨウ</t>
    </rPh>
    <rPh sb="11" eb="13">
      <t>クブン</t>
    </rPh>
    <phoneticPr fontId="8"/>
  </si>
  <si>
    <t>神経叢損傷</t>
  </si>
  <si>
    <t>脳原性運動障害</t>
  </si>
  <si>
    <t>脳挫傷</t>
  </si>
  <si>
    <t>後遺症（運動機能障害・失語・視力障害、精神的症状等）により区分。</t>
    <rPh sb="0" eb="3">
      <t>コウイショウ</t>
    </rPh>
    <rPh sb="24" eb="25">
      <t>トウ</t>
    </rPh>
    <rPh sb="29" eb="31">
      <t>クブン</t>
    </rPh>
    <phoneticPr fontId="8"/>
  </si>
  <si>
    <t>脳内出血後遺症</t>
  </si>
  <si>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8"/>
  </si>
  <si>
    <t>膝内側半月断裂</t>
  </si>
  <si>
    <t>歩行障害</t>
  </si>
  <si>
    <t>盲</t>
  </si>
  <si>
    <t>視覚障害</t>
    <rPh sb="0" eb="4">
      <t>シカクショウガイ</t>
    </rPh>
    <phoneticPr fontId="11"/>
  </si>
  <si>
    <t>盲</t>
    <rPh sb="0" eb="1">
      <t>モウ</t>
    </rPh>
    <phoneticPr fontId="11"/>
  </si>
  <si>
    <t>両手足指の変形</t>
  </si>
  <si>
    <t>性同一性障害</t>
    <rPh sb="0" eb="1">
      <t>セイ</t>
    </rPh>
    <rPh sb="1" eb="4">
      <t>ドウイツセイ</t>
    </rPh>
    <rPh sb="4" eb="6">
      <t>ショウガイ</t>
    </rPh>
    <phoneticPr fontId="11"/>
  </si>
  <si>
    <t>性別違和</t>
    <rPh sb="0" eb="2">
      <t>セイベツ</t>
    </rPh>
    <rPh sb="2" eb="4">
      <t>イワ</t>
    </rPh>
    <phoneticPr fontId="11"/>
  </si>
  <si>
    <t>LGBT</t>
  </si>
  <si>
    <t>脳性麻痺</t>
    <rPh sb="0" eb="4">
      <t>ノウセイマヒ</t>
    </rPh>
    <phoneticPr fontId="11"/>
  </si>
  <si>
    <t>肢体不自由</t>
    <rPh sb="0" eb="2">
      <t>シタイ</t>
    </rPh>
    <rPh sb="2" eb="5">
      <t>フジユウ</t>
    </rPh>
    <phoneticPr fontId="14"/>
  </si>
  <si>
    <t>脳性まひ</t>
    <rPh sb="0" eb="2">
      <t>ノウセイ</t>
    </rPh>
    <phoneticPr fontId="11"/>
  </si>
  <si>
    <t>痙性対麻痺</t>
  </si>
  <si>
    <t>対麻痺</t>
  </si>
  <si>
    <t>円錐角膜</t>
    <rPh sb="0" eb="2">
      <t>エンスイ</t>
    </rPh>
    <rPh sb="2" eb="4">
      <t>カクマク</t>
    </rPh>
    <phoneticPr fontId="11"/>
  </si>
  <si>
    <t>視覚障害</t>
    <rPh sb="0" eb="2">
      <t>シカク</t>
    </rPh>
    <rPh sb="2" eb="4">
      <t>ショウガイ</t>
    </rPh>
    <phoneticPr fontId="14"/>
  </si>
  <si>
    <t>弱視</t>
    <rPh sb="0" eb="2">
      <t>ジャクシ</t>
    </rPh>
    <phoneticPr fontId="4"/>
  </si>
  <si>
    <t>視覚障害</t>
    <rPh sb="0" eb="2">
      <t>シカク</t>
    </rPh>
    <rPh sb="2" eb="4">
      <t>ショウガイ</t>
    </rPh>
    <phoneticPr fontId="4"/>
  </si>
  <si>
    <t>感音性難聴</t>
    <rPh sb="0" eb="5">
      <t>カンオンセイナンチョウ</t>
    </rPh>
    <phoneticPr fontId="4"/>
  </si>
  <si>
    <t>伝音難聴</t>
    <rPh sb="0" eb="1">
      <t>デン</t>
    </rPh>
    <rPh sb="1" eb="2">
      <t>オト</t>
    </rPh>
    <rPh sb="2" eb="4">
      <t>ナンチョウ</t>
    </rPh>
    <phoneticPr fontId="4"/>
  </si>
  <si>
    <t>伝音性難聴</t>
    <rPh sb="0" eb="1">
      <t>デン</t>
    </rPh>
    <rPh sb="1" eb="2">
      <t>オン</t>
    </rPh>
    <rPh sb="2" eb="3">
      <t>セイ</t>
    </rPh>
    <rPh sb="3" eb="5">
      <t>ナンチョウ</t>
    </rPh>
    <phoneticPr fontId="4"/>
  </si>
  <si>
    <t>混合性難聴</t>
    <rPh sb="0" eb="3">
      <t>コンゴウセイ</t>
    </rPh>
    <rPh sb="3" eb="5">
      <t>ナンチョウ</t>
    </rPh>
    <phoneticPr fontId="4"/>
  </si>
  <si>
    <t>失明</t>
    <rPh sb="0" eb="2">
      <t>シツメイ</t>
    </rPh>
    <phoneticPr fontId="4"/>
  </si>
  <si>
    <t>視覚障害</t>
    <rPh sb="0" eb="4">
      <t>シカクショウガイ</t>
    </rPh>
    <phoneticPr fontId="4"/>
  </si>
  <si>
    <t>盲</t>
    <rPh sb="0" eb="1">
      <t>モウ</t>
    </rPh>
    <phoneticPr fontId="4"/>
  </si>
  <si>
    <t>失聴</t>
    <rPh sb="0" eb="2">
      <t>シッチョウ</t>
    </rPh>
    <phoneticPr fontId="4"/>
  </si>
  <si>
    <t>聾</t>
    <rPh sb="0" eb="1">
      <t>ロウ</t>
    </rPh>
    <phoneticPr fontId="4"/>
  </si>
  <si>
    <t>発達障害</t>
  </si>
  <si>
    <t>LD</t>
  </si>
  <si>
    <t>アスペルガー症候群</t>
  </si>
  <si>
    <t>鬱病</t>
    <rPh sb="0" eb="1">
      <t>ウツ</t>
    </rPh>
    <phoneticPr fontId="4"/>
  </si>
  <si>
    <t>気分障害</t>
  </si>
  <si>
    <t>うつ病</t>
  </si>
  <si>
    <t>鬱病エピソード</t>
    <rPh sb="0" eb="1">
      <t>ウツ</t>
    </rPh>
    <phoneticPr fontId="4"/>
  </si>
  <si>
    <t>うつ病エピソード</t>
  </si>
  <si>
    <t>社会不安障害</t>
    <rPh sb="0" eb="2">
      <t>シャカイ</t>
    </rPh>
    <phoneticPr fontId="4"/>
  </si>
  <si>
    <t>睡眠障害</t>
    <rPh sb="0" eb="2">
      <t>スイミン</t>
    </rPh>
    <rPh sb="2" eb="4">
      <t>ショウガイ</t>
    </rPh>
    <phoneticPr fontId="4"/>
  </si>
  <si>
    <t>摂食障害・睡眠障害等</t>
  </si>
  <si>
    <t>摂食障害</t>
    <rPh sb="0" eb="2">
      <t>セッショク</t>
    </rPh>
    <rPh sb="2" eb="4">
      <t>ショウガイ</t>
    </rPh>
    <phoneticPr fontId="4"/>
  </si>
  <si>
    <t>そううつ病</t>
  </si>
  <si>
    <t>躁鬱病</t>
    <rPh sb="0" eb="2">
      <t>ソウウツ</t>
    </rPh>
    <phoneticPr fontId="4"/>
  </si>
  <si>
    <t>ナルコレプシー</t>
  </si>
  <si>
    <t>パニック障害</t>
    <rPh sb="4" eb="6">
      <t>ショウガイ</t>
    </rPh>
    <phoneticPr fontId="4"/>
  </si>
  <si>
    <t>広場恐怖</t>
    <rPh sb="0" eb="2">
      <t>ヒロバ</t>
    </rPh>
    <rPh sb="2" eb="4">
      <t>キョウフ</t>
    </rPh>
    <phoneticPr fontId="4"/>
  </si>
  <si>
    <t>広場恐怖症</t>
    <rPh sb="0" eb="2">
      <t>ヒロバ</t>
    </rPh>
    <rPh sb="2" eb="5">
      <t>キョウフショウ</t>
    </rPh>
    <phoneticPr fontId="4"/>
  </si>
  <si>
    <t>解離性障害</t>
  </si>
  <si>
    <t>解離性同一性障害</t>
  </si>
  <si>
    <t>学習障害</t>
  </si>
  <si>
    <t>感情障害</t>
  </si>
  <si>
    <t>強迫神経症</t>
  </si>
  <si>
    <t>強迫性障害</t>
  </si>
  <si>
    <t>限局性学習症</t>
  </si>
  <si>
    <t>限局性学習障害</t>
  </si>
  <si>
    <t>広汎性発達障害</t>
  </si>
  <si>
    <t>高機能自閉症</t>
  </si>
  <si>
    <t>持続性感情障害</t>
  </si>
  <si>
    <t>持続性気分障害</t>
  </si>
  <si>
    <t>自己臭恐怖</t>
  </si>
  <si>
    <t>自己臭症</t>
  </si>
  <si>
    <t>自閉スペクトラム症</t>
  </si>
  <si>
    <t>自閉症スペクトラム</t>
  </si>
  <si>
    <t>自閉症スペクトラム障害</t>
  </si>
  <si>
    <t>醜形恐怖症</t>
  </si>
  <si>
    <t>重度ストレス反応</t>
  </si>
  <si>
    <t>書字障害</t>
  </si>
  <si>
    <t>発達障害</t>
    <rPh sb="0" eb="4">
      <t>ハッタツショウガイ</t>
    </rPh>
    <phoneticPr fontId="3"/>
  </si>
  <si>
    <t>神経衰弱</t>
  </si>
  <si>
    <t>身体表現性障害</t>
  </si>
  <si>
    <t>双極性感情障害</t>
  </si>
  <si>
    <t>双極性障害</t>
  </si>
  <si>
    <t>対人恐怖</t>
  </si>
  <si>
    <t>対人恐怖症</t>
  </si>
  <si>
    <t>注意欠如・多動症</t>
  </si>
  <si>
    <t>注意欠如・多動性障害</t>
  </si>
  <si>
    <t>適応障害</t>
  </si>
  <si>
    <t>転換性障害</t>
  </si>
  <si>
    <t>統合失調型障害</t>
  </si>
  <si>
    <t>統合失調症等</t>
  </si>
  <si>
    <t>統合失調症</t>
  </si>
  <si>
    <t>反復性うつ病性障害</t>
  </si>
  <si>
    <t>不安症</t>
  </si>
  <si>
    <t>不安障害</t>
  </si>
  <si>
    <t>不安神経症</t>
  </si>
  <si>
    <t>不眠</t>
  </si>
  <si>
    <t>不眠症</t>
  </si>
  <si>
    <t>妄想性障害</t>
  </si>
  <si>
    <t>抑うつ障害</t>
  </si>
  <si>
    <t>躁うつ病</t>
  </si>
  <si>
    <t>躁病</t>
  </si>
  <si>
    <t>躁病エピソード</t>
  </si>
  <si>
    <t>脇見恐怖</t>
    <rPh sb="0" eb="2">
      <t>ワキミ</t>
    </rPh>
    <rPh sb="2" eb="4">
      <t>キョウフ</t>
    </rPh>
    <phoneticPr fontId="4"/>
  </si>
  <si>
    <t>PDD</t>
  </si>
  <si>
    <t>気分変調症</t>
    <rPh sb="0" eb="2">
      <t>キブン</t>
    </rPh>
    <rPh sb="2" eb="4">
      <t>ヘンチョウ</t>
    </rPh>
    <rPh sb="4" eb="5">
      <t>ショウ</t>
    </rPh>
    <phoneticPr fontId="4"/>
  </si>
  <si>
    <t>SAD</t>
  </si>
  <si>
    <t>ため込み症</t>
    <rPh sb="2" eb="3">
      <t>コ</t>
    </rPh>
    <rPh sb="4" eb="5">
      <t>ショウ</t>
    </rPh>
    <phoneticPr fontId="4"/>
  </si>
  <si>
    <t>溜め込み症</t>
    <rPh sb="0" eb="1">
      <t>タ</t>
    </rPh>
    <rPh sb="2" eb="3">
      <t>コ</t>
    </rPh>
    <rPh sb="4" eb="5">
      <t>ショウ</t>
    </rPh>
    <phoneticPr fontId="4"/>
  </si>
  <si>
    <t>SAS</t>
  </si>
  <si>
    <t>タナトフォビア</t>
  </si>
  <si>
    <t>死恐怖症</t>
    <rPh sb="0" eb="1">
      <t>シ</t>
    </rPh>
    <rPh sb="1" eb="4">
      <t>キョウフショウ</t>
    </rPh>
    <phoneticPr fontId="4"/>
  </si>
  <si>
    <t>心因性発熱</t>
    <rPh sb="0" eb="3">
      <t>シンインセイ</t>
    </rPh>
    <rPh sb="3" eb="5">
      <t>ハツネツ</t>
    </rPh>
    <phoneticPr fontId="4"/>
  </si>
  <si>
    <t>ストレス性高体温症</t>
    <rPh sb="4" eb="5">
      <t>セイ</t>
    </rPh>
    <rPh sb="5" eb="6">
      <t>コウ</t>
    </rPh>
    <rPh sb="6" eb="8">
      <t>タイオン</t>
    </rPh>
    <rPh sb="8" eb="9">
      <t>ショウ</t>
    </rPh>
    <phoneticPr fontId="4"/>
  </si>
  <si>
    <t>概日リズム障害</t>
    <rPh sb="0" eb="2">
      <t>ガイジツ</t>
    </rPh>
    <rPh sb="5" eb="7">
      <t>ショウガイ</t>
    </rPh>
    <phoneticPr fontId="4"/>
  </si>
  <si>
    <t>リズム睡眠障害</t>
    <rPh sb="3" eb="5">
      <t>スイミン</t>
    </rPh>
    <rPh sb="5" eb="7">
      <t>ショウガイ</t>
    </rPh>
    <phoneticPr fontId="4"/>
  </si>
  <si>
    <t>感音難聴</t>
    <rPh sb="0" eb="4">
      <t>カンオンナンチョウ</t>
    </rPh>
    <phoneticPr fontId="4"/>
  </si>
  <si>
    <t>CINKA症候群</t>
    <rPh sb="5" eb="8">
      <t>ショウコウグン</t>
    </rPh>
    <phoneticPr fontId="3"/>
  </si>
  <si>
    <t>好酸球性胃腸炎</t>
    <rPh sb="0" eb="3">
      <t>コウサンキュウ</t>
    </rPh>
    <rPh sb="3" eb="4">
      <t>セイ</t>
    </rPh>
    <rPh sb="4" eb="7">
      <t>イチョウエン</t>
    </rPh>
    <phoneticPr fontId="3"/>
  </si>
  <si>
    <t>過食症</t>
    <rPh sb="0" eb="3">
      <t>カショクショウ</t>
    </rPh>
    <phoneticPr fontId="3"/>
  </si>
  <si>
    <t>摂食障害・睡眠障害等</t>
    <rPh sb="0" eb="4">
      <t>セッショクショウガイ</t>
    </rPh>
    <rPh sb="5" eb="9">
      <t>スイミンショウガイ</t>
    </rPh>
    <rPh sb="9" eb="10">
      <t>トウ</t>
    </rPh>
    <phoneticPr fontId="3"/>
  </si>
  <si>
    <t>拒食症</t>
    <rPh sb="0" eb="3">
      <t>キョショクショウ</t>
    </rPh>
    <phoneticPr fontId="3"/>
  </si>
  <si>
    <t>焦点性てんかん</t>
    <rPh sb="0" eb="3">
      <t>ショウテンセイ</t>
    </rPh>
    <phoneticPr fontId="3"/>
  </si>
  <si>
    <t>特発性部分てんかん</t>
    <rPh sb="0" eb="3">
      <t>トクハツセイ</t>
    </rPh>
    <rPh sb="3" eb="5">
      <t>ブブン</t>
    </rPh>
    <phoneticPr fontId="3"/>
  </si>
  <si>
    <t>局在関連性てんかん</t>
    <rPh sb="0" eb="2">
      <t>キョクザイ</t>
    </rPh>
    <rPh sb="2" eb="4">
      <t>カンレン</t>
    </rPh>
    <rPh sb="4" eb="5">
      <t>セイ</t>
    </rPh>
    <phoneticPr fontId="3"/>
  </si>
  <si>
    <t>肺動静脈奇形</t>
    <rPh sb="0" eb="1">
      <t>ハイ</t>
    </rPh>
    <rPh sb="1" eb="4">
      <t>ドウジョウミャク</t>
    </rPh>
    <rPh sb="4" eb="6">
      <t>キケイ</t>
    </rPh>
    <phoneticPr fontId="3"/>
  </si>
  <si>
    <t>肺動脈奇形</t>
    <rPh sb="0" eb="5">
      <t>ハイドウミャクキケイ</t>
    </rPh>
    <phoneticPr fontId="3"/>
  </si>
  <si>
    <t>肺静脈奇形</t>
    <rPh sb="0" eb="3">
      <t>ハイジョウミャク</t>
    </rPh>
    <rPh sb="3" eb="5">
      <t>キケイ</t>
    </rPh>
    <phoneticPr fontId="3"/>
  </si>
  <si>
    <t>小脳炎</t>
    <rPh sb="2" eb="3">
      <t>エン</t>
    </rPh>
    <phoneticPr fontId="3"/>
  </si>
  <si>
    <t>小脳炎症</t>
    <rPh sb="0" eb="2">
      <t>ショウノウ</t>
    </rPh>
    <rPh sb="2" eb="4">
      <t>エンショウ</t>
    </rPh>
    <phoneticPr fontId="3"/>
  </si>
  <si>
    <t>早期再分極症候群</t>
    <rPh sb="0" eb="2">
      <t>ソウキ</t>
    </rPh>
    <rPh sb="2" eb="5">
      <t>サイブンキョク</t>
    </rPh>
    <rPh sb="5" eb="8">
      <t>ショウコウグン</t>
    </rPh>
    <phoneticPr fontId="3"/>
  </si>
  <si>
    <t>MOG抗体関連疾患</t>
  </si>
  <si>
    <t>アームス</t>
  </si>
  <si>
    <t>慢性呼吸不全</t>
    <rPh sb="0" eb="6">
      <t>マンセイコキュウフゼン</t>
    </rPh>
    <phoneticPr fontId="3"/>
  </si>
  <si>
    <t>白質変性症</t>
    <rPh sb="2" eb="5">
      <t>ヘンセイショウ</t>
    </rPh>
    <phoneticPr fontId="3"/>
  </si>
  <si>
    <t>白質ジストロフィー</t>
    <rPh sb="0" eb="2">
      <t>ハクシツ</t>
    </rPh>
    <phoneticPr fontId="3"/>
  </si>
  <si>
    <t>感情失調障害</t>
    <rPh sb="0" eb="2">
      <t>カンジョウ</t>
    </rPh>
    <rPh sb="2" eb="4">
      <t>シッチョウ</t>
    </rPh>
    <rPh sb="4" eb="6">
      <t>ショウガイ</t>
    </rPh>
    <phoneticPr fontId="3"/>
  </si>
  <si>
    <t>統合失調感情障害</t>
    <rPh sb="0" eb="2">
      <t>トウゴウ</t>
    </rPh>
    <rPh sb="2" eb="4">
      <t>シッチョウ</t>
    </rPh>
    <rPh sb="4" eb="8">
      <t>カンジョウショウガイ</t>
    </rPh>
    <phoneticPr fontId="3"/>
  </si>
  <si>
    <t>統合失調症等</t>
    <rPh sb="0" eb="5">
      <t>トウゴウシッチョウショウ</t>
    </rPh>
    <rPh sb="5" eb="6">
      <t>トウ</t>
    </rPh>
    <phoneticPr fontId="4"/>
  </si>
  <si>
    <t>識字障害</t>
    <rPh sb="0" eb="4">
      <t>シキジショウガイ</t>
    </rPh>
    <phoneticPr fontId="3"/>
  </si>
  <si>
    <t>廃用症候群</t>
    <rPh sb="0" eb="5">
      <t>ハイヨウショウコウグン</t>
    </rPh>
    <phoneticPr fontId="3"/>
  </si>
  <si>
    <t>過呼吸</t>
    <rPh sb="0" eb="3">
      <t>カコキュウ</t>
    </rPh>
    <phoneticPr fontId="3"/>
  </si>
  <si>
    <t>ミソフォニア</t>
  </si>
  <si>
    <t>音嫌悪症</t>
    <rPh sb="0" eb="3">
      <t>オトケンオ</t>
    </rPh>
    <rPh sb="3" eb="4">
      <t>ショウ</t>
    </rPh>
    <phoneticPr fontId="3"/>
  </si>
  <si>
    <t>１型糖尿病</t>
    <rPh sb="1" eb="2">
      <t>ガタ</t>
    </rPh>
    <rPh sb="2" eb="5">
      <t>トウニョウビョウ</t>
    </rPh>
    <phoneticPr fontId="3"/>
  </si>
  <si>
    <t>２型糖尿病</t>
    <rPh sb="1" eb="2">
      <t>ガタ</t>
    </rPh>
    <rPh sb="2" eb="5">
      <t>トウニョウビョウ</t>
    </rPh>
    <phoneticPr fontId="3"/>
  </si>
  <si>
    <t>若年発症成人型糖尿病</t>
    <rPh sb="0" eb="2">
      <t>ジャクネン</t>
    </rPh>
    <rPh sb="2" eb="4">
      <t>ハッショウ</t>
    </rPh>
    <rPh sb="4" eb="7">
      <t>セイジンガタ</t>
    </rPh>
    <rPh sb="7" eb="10">
      <t>トウニョウビョウ</t>
    </rPh>
    <phoneticPr fontId="3"/>
  </si>
  <si>
    <t>MODY</t>
  </si>
  <si>
    <t>新生児糖尿病</t>
    <rPh sb="0" eb="3">
      <t>シンセイジ</t>
    </rPh>
    <rPh sb="3" eb="6">
      <t>トウニョウビョウ</t>
    </rPh>
    <phoneticPr fontId="3"/>
  </si>
  <si>
    <t>インスリン受容体異常症</t>
    <rPh sb="5" eb="8">
      <t>ジュヨウタイ</t>
    </rPh>
    <rPh sb="8" eb="11">
      <t>イジョウショウ</t>
    </rPh>
    <phoneticPr fontId="3"/>
  </si>
  <si>
    <t>脂肪萎縮性糖尿病</t>
    <rPh sb="0" eb="2">
      <t>シボウ</t>
    </rPh>
    <rPh sb="2" eb="4">
      <t>イシュク</t>
    </rPh>
    <rPh sb="4" eb="5">
      <t>セイ</t>
    </rPh>
    <rPh sb="5" eb="8">
      <t>トウニョウビョウ</t>
    </rPh>
    <phoneticPr fontId="3"/>
  </si>
  <si>
    <t>短期精神病性障害</t>
  </si>
  <si>
    <t>精神障害</t>
    <rPh sb="0" eb="4">
      <t>セイシンショウガイ</t>
    </rPh>
    <phoneticPr fontId="4"/>
  </si>
  <si>
    <t>統合失調症様障害</t>
  </si>
  <si>
    <t>気分循環性障害</t>
  </si>
  <si>
    <t>重篤気分変調症</t>
  </si>
  <si>
    <t>持続性抑うつ障害</t>
  </si>
  <si>
    <t>双極Ⅰ型障害</t>
  </si>
  <si>
    <t>双極Ⅱ型障害</t>
  </si>
  <si>
    <t>社交不安症</t>
  </si>
  <si>
    <t>パニック症</t>
  </si>
  <si>
    <t>強迫症</t>
  </si>
  <si>
    <t>ためこみ症</t>
  </si>
  <si>
    <t>身体醜形障害</t>
  </si>
  <si>
    <t>急性ストレス障害</t>
  </si>
  <si>
    <t>解離性同一症</t>
  </si>
  <si>
    <t>離人感・現実感消失症</t>
  </si>
  <si>
    <t>離人感・現実感消失障害</t>
  </si>
  <si>
    <t>身体症状症</t>
  </si>
  <si>
    <t>神経性無食欲症</t>
  </si>
  <si>
    <t>神経性食欲不振症</t>
  </si>
  <si>
    <t>神経性過食症</t>
  </si>
  <si>
    <t>神経性大食症</t>
  </si>
  <si>
    <t>過食性障害</t>
  </si>
  <si>
    <t>回避制限性食物摂取症</t>
  </si>
  <si>
    <t>回避制限性食物摂取障害</t>
  </si>
  <si>
    <t>不眠障害</t>
  </si>
  <si>
    <t>過眠障害</t>
  </si>
  <si>
    <t>ディスレクシア</t>
  </si>
  <si>
    <t>読字障害</t>
  </si>
  <si>
    <t>発声障害</t>
  </si>
  <si>
    <t>更年期障害</t>
    <rPh sb="0" eb="5">
      <t>コウネンキショウガイ</t>
    </rPh>
    <phoneticPr fontId="4"/>
  </si>
  <si>
    <t>注意欠如・多動症</t>
    <rPh sb="0" eb="2">
      <t>チュウイ</t>
    </rPh>
    <rPh sb="2" eb="4">
      <t>ケツジョ</t>
    </rPh>
    <rPh sb="5" eb="8">
      <t>タドウショウ</t>
    </rPh>
    <phoneticPr fontId="2"/>
  </si>
  <si>
    <t>自閉スペクトラム症</t>
    <phoneticPr fontId="2"/>
  </si>
  <si>
    <t>人　Ａ．①のうち有償である支援学生の人数</t>
    <rPh sb="0" eb="1">
      <t>ニン</t>
    </rPh>
    <rPh sb="8" eb="10">
      <t>ユウショウ</t>
    </rPh>
    <rPh sb="13" eb="17">
      <t>シエンガクセイ</t>
    </rPh>
    <rPh sb="18" eb="20">
      <t>ニンズウ</t>
    </rPh>
    <phoneticPr fontId="2"/>
  </si>
  <si>
    <t>人　Ｂ．①のうち無償である支援学生の人数</t>
    <rPh sb="0" eb="1">
      <t>ニン</t>
    </rPh>
    <rPh sb="8" eb="10">
      <t>ムショウ</t>
    </rPh>
    <rPh sb="13" eb="17">
      <t>シエンガクセイ</t>
    </rPh>
    <rPh sb="18" eb="20">
      <t>ニンズウ</t>
    </rPh>
    <phoneticPr fontId="2"/>
  </si>
  <si>
    <t>④障害学生支援に関する学生向けセミナー（心のバリアフリー等）を実施している。</t>
    <rPh sb="1" eb="7">
      <t>ショウガイガクセイシエン</t>
    </rPh>
    <rPh sb="8" eb="9">
      <t>カン</t>
    </rPh>
    <rPh sb="11" eb="13">
      <t>ガクセイ</t>
    </rPh>
    <rPh sb="13" eb="14">
      <t>ム</t>
    </rPh>
    <rPh sb="28" eb="29">
      <t>トウ</t>
    </rPh>
    <rPh sb="31" eb="33">
      <t>ジッシ</t>
    </rPh>
    <phoneticPr fontId="2"/>
  </si>
  <si>
    <t>エ．就労支援機関・企業等との連携</t>
    <rPh sb="2" eb="8">
      <t>シュウロウシエンキカン</t>
    </rPh>
    <rPh sb="9" eb="11">
      <t>キギョウ</t>
    </rPh>
    <rPh sb="11" eb="12">
      <t>トウ</t>
    </rPh>
    <rPh sb="14" eb="16">
      <t>レンケイ</t>
    </rPh>
    <phoneticPr fontId="3"/>
  </si>
  <si>
    <t>具体的な支援内容（複数ある場合は、複数記入してください。）</t>
    <rPh sb="0" eb="3">
      <t>グタイテキ</t>
    </rPh>
    <rPh sb="4" eb="6">
      <t>シエン</t>
    </rPh>
    <rPh sb="6" eb="8">
      <t>ナイヨウ</t>
    </rPh>
    <rPh sb="9" eb="11">
      <t>フクスウ</t>
    </rPh>
    <rPh sb="13" eb="15">
      <t>バアイ</t>
    </rPh>
    <rPh sb="17" eb="19">
      <t>フクスウ</t>
    </rPh>
    <rPh sb="19" eb="21">
      <t>キニュウ</t>
    </rPh>
    <phoneticPr fontId="2"/>
  </si>
  <si>
    <t>（４） 障害学生支援の担当部署（者）
　　※障害学生支援の担当部署がない場合は、窓口となる部署の宛先を記入してください（総務課など）。
　　　　メールアドレスはできるだけ組織アドレスを記入してください。</t>
    <rPh sb="4" eb="6">
      <t>ショウガイ</t>
    </rPh>
    <rPh sb="6" eb="8">
      <t>ガクセイ</t>
    </rPh>
    <rPh sb="8" eb="10">
      <t>シエン</t>
    </rPh>
    <rPh sb="11" eb="13">
      <t>タントウ</t>
    </rPh>
    <rPh sb="13" eb="15">
      <t>ブショ</t>
    </rPh>
    <rPh sb="16" eb="17">
      <t>シャ</t>
    </rPh>
    <rPh sb="40" eb="42">
      <t>マドグチ</t>
    </rPh>
    <rPh sb="45" eb="47">
      <t>ブショ</t>
    </rPh>
    <rPh sb="85" eb="87">
      <t>ソシキ</t>
    </rPh>
    <rPh sb="92" eb="94">
      <t>キニュウ</t>
    </rPh>
    <phoneticPr fontId="3"/>
  </si>
  <si>
    <t>　　（Ａ及びＢの人数の合計と上記①の人数は同数になります。）</t>
    <rPh sb="21" eb="23">
      <t>ドウスウ</t>
    </rPh>
    <phoneticPr fontId="2"/>
  </si>
  <si>
    <t>（３） 調査の担当者　
　　　　※担当者が異動しても連絡が取れるよう、メールアドレスはできるだけ組織アドレスを記入してください。</t>
    <rPh sb="4" eb="6">
      <t>チョウサ</t>
    </rPh>
    <rPh sb="7" eb="9">
      <t>タントウ</t>
    </rPh>
    <rPh sb="9" eb="10">
      <t>シャ</t>
    </rPh>
    <rPh sb="17" eb="20">
      <t>タントウシャ</t>
    </rPh>
    <rPh sb="21" eb="23">
      <t>イドウ</t>
    </rPh>
    <rPh sb="26" eb="28">
      <t>レンラク</t>
    </rPh>
    <rPh sb="29" eb="30">
      <t>ト</t>
    </rPh>
    <rPh sb="48" eb="50">
      <t>ソシキ</t>
    </rPh>
    <rPh sb="55" eb="57">
      <t>キニュウ</t>
    </rPh>
    <phoneticPr fontId="3"/>
  </si>
  <si>
    <t>所属部課室名</t>
    <rPh sb="0" eb="2">
      <t>ショゾク</t>
    </rPh>
    <rPh sb="2" eb="5">
      <t>ブカシツ</t>
    </rPh>
    <rPh sb="5" eb="6">
      <t>メイ</t>
    </rPh>
    <phoneticPr fontId="3"/>
  </si>
  <si>
    <t>C 専任の担当者がいない。</t>
    <rPh sb="2" eb="4">
      <t>センニン</t>
    </rPh>
    <rPh sb="5" eb="8">
      <t>タントウシャ</t>
    </rPh>
    <phoneticPr fontId="2"/>
  </si>
  <si>
    <r>
      <t xml:space="preserve">（２） 学校全体の学生数 </t>
    </r>
    <r>
      <rPr>
        <sz val="10"/>
        <color theme="0" tint="-0.249977111117893"/>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</si>
  <si>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t>２．障害学生支援の体制</t>
    <rPh sb="2" eb="6">
      <t>ショウカ</t>
    </rPh>
    <rPh sb="6" eb="8">
      <t>シエン</t>
    </rPh>
    <rPh sb="9" eb="11">
      <t>タイセイ</t>
    </rPh>
    <phoneticPr fontId="3"/>
  </si>
  <si>
    <r>
      <rPr>
        <sz val="12"/>
        <color theme="0" tint="-0.34998626667073579"/>
        <rFont val="UD デジタル 教科書体 NK-R"/>
        <family val="1"/>
        <charset val="128"/>
      </rPr>
      <t>（1） 障害者差別解消法に関する対応要領等</t>
    </r>
    <r>
      <rPr>
        <sz val="11"/>
        <color theme="0" tint="-0.34998626667073579"/>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</si>
  <si>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専門委員会がある。</t>
    </r>
    <rPh sb="1" eb="3">
      <t>センモン</t>
    </rPh>
    <rPh sb="3" eb="6">
      <t>イインカイ</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</si>
  <si>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</si>
  <si>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</si>
  <si>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r>
      <t>（３） 障害学生支援担当部署（者）
　　　［１］障害学生支援</t>
    </r>
    <r>
      <rPr>
        <sz val="11"/>
        <color theme="0" tint="-0.34998626667073579"/>
        <rFont val="UD デジタル 教科書体 NK-R"/>
        <family val="1"/>
        <charset val="128"/>
      </rPr>
      <t>に関する業務を所掌する部署・機関について、該当する欄に「1」を記入してください。</t>
    </r>
    <rPh sb="4" eb="6">
      <t>ショウガイ</t>
    </rPh>
    <rPh sb="6" eb="8">
      <t>ガクセイ</t>
    </rPh>
    <rPh sb="8" eb="10">
      <t>シエン</t>
    </rPh>
    <rPh sb="15" eb="16">
      <t>シャ</t>
    </rPh>
    <rPh sb="24" eb="26">
      <t>ショウガイ</t>
    </rPh>
    <rPh sb="26" eb="28">
      <t>ガクセイ</t>
    </rPh>
    <rPh sb="28" eb="30">
      <t>シエン</t>
    </rPh>
    <rPh sb="31" eb="32">
      <t>カン</t>
    </rPh>
    <rPh sb="34" eb="36">
      <t>ギョウム</t>
    </rPh>
    <rPh sb="37" eb="39">
      <t>ショショウ</t>
    </rPh>
    <rPh sb="41" eb="43">
      <t>ブショ</t>
    </rPh>
    <rPh sb="44" eb="46">
      <t>キカン</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</si>
  <si>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</si>
  <si>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専門の部署・機関はないが他の部署・機関が対応している（学生課、保健管理施設等）</t>
    </r>
    <rPh sb="1" eb="3">
      <t>センモン</t>
    </rPh>
    <rPh sb="4" eb="6">
      <t>ブショ</t>
    </rPh>
    <rPh sb="7" eb="9">
      <t>キカン</t>
    </rPh>
    <rPh sb="13" eb="14">
      <t>タ</t>
    </rPh>
    <rPh sb="15" eb="17">
      <t>ブショ</t>
    </rPh>
    <rPh sb="18" eb="20">
      <t>キカン</t>
    </rPh>
    <rPh sb="21" eb="23">
      <t>タイオウ</t>
    </rPh>
    <rPh sb="34" eb="38">
      <t>カンリシセツ</t>
    </rPh>
    <phoneticPr fontId="3"/>
  </si>
  <si>
    <r>
      <t>　［２］障害学生支援</t>
    </r>
    <r>
      <rPr>
        <sz val="11"/>
        <color theme="0" tint="-0.34998626667073579"/>
        <rFont val="UD デジタル 教科書体 NK-R"/>
        <family val="1"/>
        <charset val="128"/>
      </rPr>
      <t>に関する業務に従事する担当者の有無と人数を記入してください。</t>
    </r>
    <rPh sb="11" eb="12">
      <t>カン</t>
    </rPh>
    <rPh sb="17" eb="19">
      <t>ジュウジ</t>
    </rPh>
    <rPh sb="25" eb="27">
      <t>ウム</t>
    </rPh>
    <rPh sb="28" eb="29">
      <t>ニン</t>
    </rPh>
    <rPh sb="29" eb="30">
      <t>スウ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</si>
  <si>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専任スタッフ
　</t>
    </r>
    <r>
      <rPr>
        <sz val="10"/>
        <color theme="0" tint="-0.34998626667073579"/>
        <rFont val="UD デジタル 教科書体 NK-R"/>
        <family val="1"/>
        <charset val="128"/>
      </rPr>
      <t>（専任スタッフがいる場合、左の欄に「1」を記入し、右の欄に人数を記入してください。いない場合は、「専任の担当者がいない。」の左の欄に「１」を記入してください。）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58" eb="60">
      <t>センニン</t>
    </rPh>
    <rPh sb="61" eb="64">
      <t>タントウシャ</t>
    </rPh>
    <rPh sb="71" eb="72">
      <t>ヒダリ</t>
    </rPh>
    <rPh sb="73" eb="74">
      <t>ラン</t>
    </rPh>
    <rPh sb="79" eb="81">
      <t>キニュウ</t>
    </rPh>
    <phoneticPr fontId="2"/>
  </si>
  <si>
    <r>
      <t>②専任スタッフの勤務形態
　</t>
    </r>
    <r>
      <rPr>
        <sz val="10"/>
        <color theme="0" tint="-0.34998626667073579"/>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</si>
  <si>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r>
      <t xml:space="preserve">③兼任スタッフ
</t>
    </r>
    <r>
      <rPr>
        <sz val="10"/>
        <color theme="0" tint="-0.34998626667073579"/>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</si>
  <si>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④外部委託
　</t>
    </r>
    <r>
      <rPr>
        <sz val="10"/>
        <color theme="0" tint="-0.34998626667073579"/>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</si>
  <si>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t>（４） 紛争解決のための第三者組織・機関
　障害学生支援に関する紛争の防止、解決等に関し、第三者的視点で調整をする学内の組織・機関について、該当する欄に「1」を記入してください。</t>
    <rPh sb="4" eb="6">
      <t>フンソウ</t>
    </rPh>
    <rPh sb="6" eb="8">
      <t>カイケツ</t>
    </rPh>
    <rPh sb="12" eb="13">
      <t>ダイ</t>
    </rPh>
    <rPh sb="13" eb="15">
      <t>サンシャ</t>
    </rPh>
    <rPh sb="15" eb="17">
      <t>ソシキ</t>
    </rPh>
    <rPh sb="18" eb="20">
      <t>キカン</t>
    </rPh>
    <rPh sb="22" eb="24">
      <t>ショウガイ</t>
    </rPh>
    <rPh sb="24" eb="26">
      <t>ガクセイ</t>
    </rPh>
    <rPh sb="26" eb="28">
      <t>シエン</t>
    </rPh>
    <rPh sb="29" eb="30">
      <t>カン</t>
    </rPh>
    <rPh sb="32" eb="34">
      <t>フンソウ</t>
    </rPh>
    <rPh sb="35" eb="37">
      <t>ボウシ</t>
    </rPh>
    <rPh sb="38" eb="41">
      <t>カイケツナド</t>
    </rPh>
    <rPh sb="42" eb="43">
      <t>カン</t>
    </rPh>
    <rPh sb="45" eb="47">
      <t>ダイサン</t>
    </rPh>
    <rPh sb="47" eb="48">
      <t>シャ</t>
    </rPh>
    <rPh sb="48" eb="49">
      <t>テキ</t>
    </rPh>
    <rPh sb="49" eb="51">
      <t>シテン</t>
    </rPh>
    <rPh sb="52" eb="54">
      <t>チョウセイ</t>
    </rPh>
    <rPh sb="57" eb="59">
      <t>ガクナイ</t>
    </rPh>
    <rPh sb="60" eb="62">
      <t>ソシキ</t>
    </rPh>
    <rPh sb="63" eb="65">
      <t>キカン</t>
    </rPh>
    <rPh sb="70" eb="72">
      <t>ガイトウ</t>
    </rPh>
    <rPh sb="74" eb="75">
      <t>ラン</t>
    </rPh>
    <rPh sb="80" eb="82">
      <t>キニュウ</t>
    </rPh>
    <phoneticPr fontId="3"/>
  </si>
  <si>
    <t>①第三者的視点で調整をする専門の組織・機関がある。</t>
    <rPh sb="1" eb="2">
      <t>ダイ</t>
    </rPh>
    <rPh sb="2" eb="4">
      <t>サンシャ</t>
    </rPh>
    <rPh sb="4" eb="5">
      <t>テキ</t>
    </rPh>
    <rPh sb="5" eb="7">
      <t>シテン</t>
    </rPh>
    <rPh sb="8" eb="10">
      <t>チョウセイ</t>
    </rPh>
    <rPh sb="13" eb="15">
      <t>センモン</t>
    </rPh>
    <rPh sb="16" eb="18">
      <t>ソシキ</t>
    </rPh>
    <rPh sb="19" eb="21">
      <t>キカン</t>
    </rPh>
    <phoneticPr fontId="3"/>
  </si>
  <si>
    <t>組織・機関名</t>
    <rPh sb="0" eb="2">
      <t>ソシキ</t>
    </rPh>
    <rPh sb="3" eb="6">
      <t>キカンメイ</t>
    </rPh>
    <phoneticPr fontId="2"/>
  </si>
  <si>
    <r>
      <rPr>
        <sz val="12"/>
        <color theme="0" tint="-0.34998626667073579"/>
        <rFont val="UD デジタル 教科書体 NK-R"/>
        <family val="1"/>
        <charset val="128"/>
      </rPr>
      <t>②</t>
    </r>
    <r>
      <rPr>
        <sz val="11"/>
        <color theme="0" tint="-0.34998626667073579"/>
        <rFont val="UD デジタル 教科書体 NK-R"/>
        <family val="1"/>
        <charset val="128"/>
      </rPr>
      <t>他の第三者組織・</t>
    </r>
    <r>
      <rPr>
        <sz val="12"/>
        <color theme="0" tint="-0.34998626667073579"/>
        <rFont val="UD デジタル 教科書体 NK-R"/>
        <family val="1"/>
        <charset val="128"/>
      </rPr>
      <t>機関（</t>
    </r>
    <r>
      <rPr>
        <sz val="11"/>
        <color theme="0" tint="-0.34998626667073579"/>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</si>
  <si>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④第三者的視点で調整をする組織・機関がない。</t>
    <rPh sb="1" eb="2">
      <t>ダイ</t>
    </rPh>
    <rPh sb="2" eb="4">
      <t>サンシャ</t>
    </rPh>
    <rPh sb="4" eb="5">
      <t>テキ</t>
    </rPh>
    <rPh sb="5" eb="7">
      <t>シテン</t>
    </rPh>
    <rPh sb="8" eb="10">
      <t>チョウセイ</t>
    </rPh>
    <rPh sb="13" eb="15">
      <t>ソシキ</t>
    </rPh>
    <rPh sb="16" eb="18">
      <t>キカン</t>
    </rPh>
    <phoneticPr fontId="3"/>
  </si>
  <si>
    <r>
      <rPr>
        <sz val="12"/>
        <color theme="0" tint="-0.34998626667073579"/>
        <rFont val="UD デジタル 教科書体 NK-R"/>
        <family val="1"/>
        <charset val="128"/>
      </rPr>
      <t>（５） 障害学生からの学生の支援の申出窓口</t>
    </r>
    <r>
      <rPr>
        <sz val="11"/>
        <color theme="0" tint="-0.34998626667073579"/>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ガクセイ</t>
    </rPh>
    <rPh sb="14" eb="16">
      <t>シエン</t>
    </rPh>
    <rPh sb="17" eb="19">
      <t>モウシデ</t>
    </rPh>
    <rPh sb="19" eb="21">
      <t>マドグチ</t>
    </rPh>
    <rPh sb="23" eb="25">
      <t>ショウガイ</t>
    </rPh>
    <rPh sb="25" eb="27">
      <t>ガクセイ</t>
    </rPh>
    <rPh sb="30" eb="32">
      <t>シエン</t>
    </rPh>
    <rPh sb="33" eb="34">
      <t>モウ</t>
    </rPh>
    <rPh sb="34" eb="35">
      <t>デ</t>
    </rPh>
    <rPh sb="36" eb="38">
      <t>タイオウ</t>
    </rPh>
    <rPh sb="40" eb="42">
      <t>マドグチ</t>
    </rPh>
    <rPh sb="43" eb="45">
      <t>ウム</t>
    </rPh>
    <rPh sb="45" eb="46">
      <t>オヨ</t>
    </rPh>
    <rPh sb="49" eb="51">
      <t>シュウチ</t>
    </rPh>
    <rPh sb="56" eb="58">
      <t>ガイトウ</t>
    </rPh>
    <rPh sb="60" eb="61">
      <t>ラン</t>
    </rPh>
    <rPh sb="66" eb="68">
      <t>キニュウ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</si>
  <si>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</si>
  <si>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color theme="0" tint="-0.34998626667073579"/>
        <rFont val="UD デジタル 教科書体 NK-R"/>
        <family val="1"/>
        <charset val="128"/>
      </rPr>
      <t>（６） 支援の申出等に関する対応手順</t>
    </r>
    <r>
      <rPr>
        <b/>
        <sz val="11"/>
        <color theme="0" tint="-0.34998626667073579"/>
        <rFont val="UD デジタル 教科書体 NK-R"/>
        <family val="1"/>
        <charset val="128"/>
      </rPr>
      <t xml:space="preserve">
　</t>
    </r>
    <r>
      <rPr>
        <sz val="11"/>
        <color theme="0" tint="-0.34998626667073579"/>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</si>
  <si>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対応手順を規定する文書がない。</t>
    </r>
    <rPh sb="1" eb="3">
      <t>タイオウ</t>
    </rPh>
    <rPh sb="3" eb="5">
      <t>テジュン</t>
    </rPh>
    <rPh sb="6" eb="8">
      <t>キテイ</t>
    </rPh>
    <rPh sb="10" eb="12">
      <t>ブンショ</t>
    </rPh>
    <phoneticPr fontId="3"/>
  </si>
  <si>
    <r>
      <rPr>
        <sz val="12"/>
        <color theme="0" tint="-0.34998626667073579"/>
        <rFont val="UD デジタル 教科書体 NK-R"/>
        <family val="1"/>
        <charset val="128"/>
      </rPr>
      <t>（７） 障害学生を受け入れるための施設の整備状況</t>
    </r>
    <r>
      <rPr>
        <b/>
        <sz val="11"/>
        <color theme="0" tint="-0.34998626667073579"/>
        <rFont val="UD デジタル 教科書体 NK-R"/>
        <family val="1"/>
        <charset val="128"/>
      </rPr>
      <t xml:space="preserve">
　</t>
    </r>
    <r>
      <rPr>
        <sz val="11"/>
        <color theme="0" tint="-0.34998626667073579"/>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</si>
  <si>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エ．点字ブロック、点字案内板等</t>
    <rPh sb="2" eb="4">
      <t>テンジ</t>
    </rPh>
    <rPh sb="9" eb="11">
      <t>テンジ</t>
    </rPh>
    <rPh sb="11" eb="14">
      <t>アンナイバン</t>
    </rPh>
    <rPh sb="14" eb="15">
      <t>トウ</t>
    </rPh>
    <phoneticPr fontId="3"/>
  </si>
  <si>
    <t>サ．バリアフリートイレ（多目的トイレ等を含む。）</t>
    <rPh sb="12" eb="15">
      <t>タモクテキ</t>
    </rPh>
    <rPh sb="18" eb="19">
      <t>トウ</t>
    </rPh>
    <rPh sb="20" eb="21">
      <t>フク</t>
    </rPh>
    <phoneticPr fontId="3"/>
  </si>
  <si>
    <t>　　（Ａ及びＢの人数の合計と上記①の人数と同数になります。）</t>
    <rPh sb="21" eb="23">
      <t>ドウスウ</t>
    </rPh>
    <phoneticPr fontId="2"/>
  </si>
  <si>
    <t>　以下の取組について、当てはまる欄に1を記入してください。
　なお、　内訳があるものは、それぞれ当てはまる内容の右の欄に「１」を記入し、「その他」を選択した場合は、その具体的な内容を記入してください。</t>
    <rPh sb="11" eb="12">
      <t>ア</t>
    </rPh>
    <rPh sb="16" eb="17">
      <t>ラン</t>
    </rPh>
    <rPh sb="35" eb="37">
      <t>ウチワケ</t>
    </rPh>
    <rPh sb="53" eb="55">
      <t>ナイヨウ</t>
    </rPh>
    <rPh sb="56" eb="57">
      <t>ミギ</t>
    </rPh>
    <rPh sb="58" eb="59">
      <t>ラン</t>
    </rPh>
    <rPh sb="64" eb="66">
      <t>キニュウ</t>
    </rPh>
    <rPh sb="92" eb="93">
      <t>ニュウ</t>
    </rPh>
    <phoneticPr fontId="3"/>
  </si>
  <si>
    <t>（１）研修等の実施</t>
    <rPh sb="3" eb="5">
      <t>ケンシュウ</t>
    </rPh>
    <rPh sb="5" eb="6">
      <t>トウ</t>
    </rPh>
    <rPh sb="7" eb="9">
      <t>ジッシ</t>
    </rPh>
    <phoneticPr fontId="2"/>
  </si>
  <si>
    <t>①障害学生に対するキャリア教育・就職支援を実施している。</t>
    <rPh sb="1" eb="3">
      <t>ショウガイ</t>
    </rPh>
    <rPh sb="3" eb="5">
      <t>ガクセイ</t>
    </rPh>
    <rPh sb="6" eb="7">
      <t>タイ</t>
    </rPh>
    <rPh sb="16" eb="18">
      <t>シュウショク</t>
    </rPh>
    <rPh sb="18" eb="20">
      <t>シエン</t>
    </rPh>
    <rPh sb="21" eb="23">
      <t>ジッシ</t>
    </rPh>
    <phoneticPr fontId="2"/>
  </si>
  <si>
    <t>ア．キャリア教育（自己理解・職業適性の把握等）</t>
    <rPh sb="6" eb="8">
      <t>キョウイク</t>
    </rPh>
    <rPh sb="9" eb="11">
      <t>ジコ</t>
    </rPh>
    <rPh sb="11" eb="13">
      <t>リカイ</t>
    </rPh>
    <rPh sb="14" eb="18">
      <t>ショクギョウテキセイ</t>
    </rPh>
    <rPh sb="19" eb="21">
      <t>ハアク</t>
    </rPh>
    <rPh sb="21" eb="22">
      <t>トウ</t>
    </rPh>
    <phoneticPr fontId="3"/>
  </si>
  <si>
    <t>エ．障害学生向け就職先の開拓、就職活動支援</t>
    <rPh sb="2" eb="7">
      <t>ショウガイガクセイム</t>
    </rPh>
    <rPh sb="8" eb="11">
      <t>シュウショクサキ</t>
    </rPh>
    <rPh sb="12" eb="14">
      <t>カイタク</t>
    </rPh>
    <rPh sb="15" eb="19">
      <t>シュウショクカツドウ</t>
    </rPh>
    <rPh sb="19" eb="21">
      <t>シエン</t>
    </rPh>
    <phoneticPr fontId="3"/>
  </si>
  <si>
    <t>オ．他の大学等との連携（地域の大学等間ネットワークへの参加等）</t>
    <rPh sb="2" eb="3">
      <t>タ</t>
    </rPh>
    <rPh sb="4" eb="6">
      <t>ダイガク</t>
    </rPh>
    <rPh sb="6" eb="7">
      <t>トウ</t>
    </rPh>
    <rPh sb="9" eb="11">
      <t>レンケイ</t>
    </rPh>
    <rPh sb="12" eb="14">
      <t>チイキ</t>
    </rPh>
    <rPh sb="15" eb="17">
      <t>ダイガク</t>
    </rPh>
    <rPh sb="17" eb="18">
      <t>トウ</t>
    </rPh>
    <rPh sb="18" eb="19">
      <t>カン</t>
    </rPh>
    <rPh sb="27" eb="29">
      <t>サンカ</t>
    </rPh>
    <rPh sb="29" eb="30">
      <t>トウ</t>
    </rPh>
    <phoneticPr fontId="3"/>
  </si>
  <si>
    <t>（５）発達障害・精神障害の傾向がある学生を把握するための取組</t>
    <rPh sb="3" eb="7">
      <t>ハッタツショウガイ</t>
    </rPh>
    <rPh sb="8" eb="12">
      <t>セイシンショウガイ</t>
    </rPh>
    <rPh sb="13" eb="15">
      <t>ケイコウ</t>
    </rPh>
    <rPh sb="18" eb="20">
      <t>ガクセイ</t>
    </rPh>
    <rPh sb="21" eb="23">
      <t>ハアク</t>
    </rPh>
    <rPh sb="28" eb="30">
      <t>トリクミ</t>
    </rPh>
    <phoneticPr fontId="2"/>
  </si>
  <si>
    <t>イ．教職員が発達障害等の可能性に気づいた場合、障害学生支援担当部署等に相談したり、情報共有したりすることができる。</t>
    <rPh sb="2" eb="5">
      <t>キョウショクイン</t>
    </rPh>
    <rPh sb="6" eb="8">
      <t>ハッタツ</t>
    </rPh>
    <rPh sb="8" eb="10">
      <t>ショウガイ</t>
    </rPh>
    <rPh sb="10" eb="11">
      <t>トウ</t>
    </rPh>
    <rPh sb="12" eb="14">
      <t>カノウ</t>
    </rPh>
    <rPh sb="14" eb="15">
      <t>セイ</t>
    </rPh>
    <rPh sb="16" eb="17">
      <t>キ</t>
    </rPh>
    <rPh sb="20" eb="22">
      <t>バアイ</t>
    </rPh>
    <rPh sb="23" eb="27">
      <t>ショウガイガクセイ</t>
    </rPh>
    <rPh sb="27" eb="29">
      <t>シエン</t>
    </rPh>
    <rPh sb="29" eb="31">
      <t>タントウ</t>
    </rPh>
    <rPh sb="31" eb="33">
      <t>ブショ</t>
    </rPh>
    <rPh sb="33" eb="34">
      <t>トウ</t>
    </rPh>
    <rPh sb="35" eb="37">
      <t>ソウダン</t>
    </rPh>
    <rPh sb="41" eb="43">
      <t>ジョウホウ</t>
    </rPh>
    <rPh sb="43" eb="45">
      <t>キョウユウ</t>
    </rPh>
    <phoneticPr fontId="3"/>
  </si>
  <si>
    <t>次に、「４．授業支援と授業以外の支援」シートを記入してください。</t>
    <rPh sb="0" eb="1">
      <t>ツギ</t>
    </rPh>
    <rPh sb="6" eb="8">
      <t>ジュギョウ</t>
    </rPh>
    <rPh sb="8" eb="10">
      <t>シエン</t>
    </rPh>
    <rPh sb="11" eb="13">
      <t>ジュギョウ</t>
    </rPh>
    <rPh sb="13" eb="15">
      <t>イガイ</t>
    </rPh>
    <rPh sb="16" eb="18">
      <t>シエン</t>
    </rPh>
    <rPh sb="23" eb="25">
      <t>キニュウ</t>
    </rPh>
    <phoneticPr fontId="3"/>
  </si>
  <si>
    <t>重複障害</t>
    <rPh sb="0" eb="2">
      <t>チョウフク</t>
    </rPh>
    <rPh sb="2" eb="4">
      <t>ショウガイ</t>
    </rPh>
    <phoneticPr fontId="3"/>
  </si>
  <si>
    <t>その他の肢体不自由</t>
    <rPh sb="2" eb="3">
      <t>タ</t>
    </rPh>
    <rPh sb="4" eb="9">
      <t>シタイフジユウ</t>
    </rPh>
    <phoneticPr fontId="3"/>
  </si>
  <si>
    <t>チューター等の活用</t>
    <rPh sb="5" eb="6">
      <t>トウ</t>
    </rPh>
    <rPh sb="7" eb="9">
      <t>カツヨウ</t>
    </rPh>
    <phoneticPr fontId="3"/>
  </si>
  <si>
    <t>社会的スキル
指導・助言</t>
    <rPh sb="0" eb="3">
      <t>シャカイテキ</t>
    </rPh>
    <rPh sb="7" eb="9">
      <t>シドウ</t>
    </rPh>
    <rPh sb="10" eb="12">
      <t>ジョゲン</t>
    </rPh>
    <phoneticPr fontId="2"/>
  </si>
  <si>
    <t>５．入学者選抜に関する配慮</t>
    <rPh sb="2" eb="7">
      <t>ニュウガクシャセンバツ</t>
    </rPh>
    <rPh sb="8" eb="9">
      <t>カン</t>
    </rPh>
    <rPh sb="11" eb="13">
      <t>ハイリョ</t>
    </rPh>
    <phoneticPr fontId="3"/>
  </si>
  <si>
    <t>（２） 入学者選抜における受験上の配慮の申請や決定</t>
    <rPh sb="4" eb="7">
      <t>ニュウガクシャ</t>
    </rPh>
    <rPh sb="7" eb="9">
      <t>センバツ</t>
    </rPh>
    <rPh sb="20" eb="22">
      <t>シンセイ</t>
    </rPh>
    <rPh sb="23" eb="25">
      <t>ケッテイ</t>
    </rPh>
    <phoneticPr fontId="3"/>
  </si>
  <si>
    <t>B　特に定めていない。申出があった場合に個別に内容を決定している。</t>
    <rPh sb="2" eb="3">
      <t>トク</t>
    </rPh>
    <rPh sb="4" eb="5">
      <t>サダ</t>
    </rPh>
    <rPh sb="11" eb="12">
      <t>モウ</t>
    </rPh>
    <rPh sb="12" eb="13">
      <t>デ</t>
    </rPh>
    <rPh sb="17" eb="19">
      <t>バアイ</t>
    </rPh>
    <rPh sb="20" eb="22">
      <t>コベツ</t>
    </rPh>
    <rPh sb="23" eb="25">
      <t>ナイヨウ</t>
    </rPh>
    <rPh sb="26" eb="28">
      <t>ケッテイ</t>
    </rPh>
    <phoneticPr fontId="3"/>
  </si>
  <si>
    <t>A　申出があれば実施可能な配慮がある。</t>
    <rPh sb="2" eb="3">
      <t>モウ</t>
    </rPh>
    <rPh sb="3" eb="4">
      <t>デ</t>
    </rPh>
    <rPh sb="8" eb="10">
      <t>ジッシ</t>
    </rPh>
    <rPh sb="10" eb="12">
      <t>カノウ</t>
    </rPh>
    <rPh sb="13" eb="15">
      <t>ハイリョ</t>
    </rPh>
    <phoneticPr fontId="2"/>
  </si>
  <si>
    <t>C　申出があっても対応していない。</t>
    <rPh sb="2" eb="3">
      <t>モウ</t>
    </rPh>
    <rPh sb="3" eb="4">
      <t>デ</t>
    </rPh>
    <rPh sb="9" eb="11">
      <t>タイオウ</t>
    </rPh>
    <phoneticPr fontId="3"/>
  </si>
  <si>
    <t>相談者数、志願者数、受験者数、合格者数は延べ数を記入してください。
入学者数は実数を記入してください。</t>
    <rPh sb="24" eb="26">
      <t>キニュウ</t>
    </rPh>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</si>
  <si>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</si>
  <si>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r>
      <rPr>
        <b/>
        <sz val="9"/>
        <color theme="0" tint="-0.34998626667073579"/>
        <rFont val="UD デジタル 教科書体 NK-R"/>
        <family val="1"/>
        <charset val="128"/>
      </rPr>
      <t>学部</t>
    </r>
    <r>
      <rPr>
        <sz val="9"/>
        <color theme="0" tint="-0.34998626667073579"/>
        <rFont val="UD デジタル 教科書体 NK-R"/>
        <family val="1"/>
        <charset val="128"/>
      </rPr>
      <t>（通学）</t>
    </r>
    <rPh sb="0" eb="2">
      <t>ガクブ</t>
    </rPh>
    <rPh sb="3" eb="5">
      <t>ツウガク</t>
    </rPh>
    <phoneticPr fontId="3"/>
  </si>
  <si>
    <r>
      <rPr>
        <b/>
        <sz val="9"/>
        <color theme="0" tint="-0.34998626667073579"/>
        <rFont val="UD デジタル 教科書体 NK-R"/>
        <family val="1"/>
        <charset val="128"/>
      </rPr>
      <t>学部</t>
    </r>
    <r>
      <rPr>
        <sz val="9"/>
        <color theme="0" tint="-0.34998626667073579"/>
        <rFont val="UD デジタル 教科書体 NK-R"/>
        <family val="1"/>
        <charset val="128"/>
      </rPr>
      <t xml:space="preserve">
（通信）</t>
    </r>
    <rPh sb="0" eb="2">
      <t>ガクブ</t>
    </rPh>
    <rPh sb="4" eb="6">
      <t>ツウシン</t>
    </rPh>
    <phoneticPr fontId="3"/>
  </si>
  <si>
    <r>
      <rPr>
        <b/>
        <sz val="9"/>
        <color theme="0" tint="-0.34998626667073579"/>
        <rFont val="UD デジタル 教科書体 NK-R"/>
        <family val="1"/>
        <charset val="128"/>
      </rPr>
      <t xml:space="preserve">大学院
</t>
    </r>
    <r>
      <rPr>
        <sz val="9"/>
        <color theme="0" tint="-0.34998626667073579"/>
        <rFont val="UD デジタル 教科書体 NK-R"/>
        <family val="1"/>
        <charset val="128"/>
      </rPr>
      <t>（通学）</t>
    </r>
    <rPh sb="0" eb="3">
      <t>ダイガクイン</t>
    </rPh>
    <rPh sb="5" eb="7">
      <t>ツウガク</t>
    </rPh>
    <phoneticPr fontId="3"/>
  </si>
  <si>
    <r>
      <rPr>
        <b/>
        <sz val="9"/>
        <color theme="0" tint="-0.34998626667073579"/>
        <rFont val="UD デジタル 教科書体 NK-R"/>
        <family val="1"/>
        <charset val="128"/>
      </rPr>
      <t xml:space="preserve">大学院
</t>
    </r>
    <r>
      <rPr>
        <sz val="9"/>
        <color theme="0" tint="-0.34998626667073579"/>
        <rFont val="UD デジタル 教科書体 NK-R"/>
        <family val="1"/>
        <charset val="128"/>
      </rPr>
      <t>（通信）</t>
    </r>
    <rPh sb="0" eb="3">
      <t>ダイガクイン</t>
    </rPh>
    <rPh sb="5" eb="7">
      <t>ツウシン</t>
    </rPh>
    <phoneticPr fontId="3"/>
  </si>
  <si>
    <t>その他の肢体不自由</t>
    <rPh sb="2" eb="3">
      <t>タ</t>
    </rPh>
    <rPh sb="4" eb="6">
      <t>シタイ</t>
    </rPh>
    <rPh sb="6" eb="9">
      <t>フジユウ</t>
    </rPh>
    <phoneticPr fontId="3"/>
  </si>
  <si>
    <t>就職者（進学者のうち就職している者（②）を除く。）</t>
    <phoneticPr fontId="3"/>
  </si>
  <si>
    <t>臨床研修医（予定者を含む。）</t>
    <phoneticPr fontId="3"/>
  </si>
  <si>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3"/>
  </si>
  <si>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3"/>
  </si>
  <si>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3"/>
  </si>
  <si>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3"/>
  </si>
  <si>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3"/>
  </si>
  <si>
    <t>９．精神障害（その他の精神障害）の内訳</t>
    <rPh sb="2" eb="4">
      <t>セイシン</t>
    </rPh>
    <rPh sb="4" eb="6">
      <t>ショウガイ</t>
    </rPh>
    <rPh sb="9" eb="10">
      <t>タ</t>
    </rPh>
    <rPh sb="11" eb="13">
      <t>セイシン</t>
    </rPh>
    <rPh sb="13" eb="15">
      <t>ショウガイ</t>
    </rPh>
    <rPh sb="17" eb="19">
      <t>ウチワケ</t>
    </rPh>
    <phoneticPr fontId="3"/>
  </si>
  <si>
    <t>人　Ａ．①のうち有償である支援学生の人数</t>
    <rPh sb="0" eb="1">
      <t>ヒト</t>
    </rPh>
    <rPh sb="8" eb="10">
      <t>ユウショウ</t>
    </rPh>
    <rPh sb="13" eb="15">
      <t>シエン</t>
    </rPh>
    <rPh sb="15" eb="17">
      <t>ガクセイ</t>
    </rPh>
    <rPh sb="18" eb="20">
      <t>ニンズウ</t>
    </rPh>
    <phoneticPr fontId="2"/>
  </si>
  <si>
    <t>人　Ｂ．①のうち無償である支援学生の人数</t>
    <rPh sb="0" eb="1">
      <t>ヒト</t>
    </rPh>
    <rPh sb="8" eb="10">
      <t>ムショウ</t>
    </rPh>
    <rPh sb="13" eb="15">
      <t>シエン</t>
    </rPh>
    <rPh sb="15" eb="17">
      <t>ガクセイ</t>
    </rPh>
    <rPh sb="18" eb="20">
      <t>ニンズウ</t>
    </rPh>
    <phoneticPr fontId="2"/>
  </si>
  <si>
    <t>（２） 障害学生支援に関する委員会
　障害学生支援に関して協議・検討する委員会（専門委員会）について、該当する欄に「1」を記入してください。</t>
    <phoneticPr fontId="3"/>
  </si>
  <si>
    <t>（３） 調査の担当者　
　　　　※担当者が異動しても連絡が取れるよう、メールアドレスはできるだけ組織アドレスを記入してください。</t>
    <phoneticPr fontId="3"/>
  </si>
  <si>
    <t>（４） 障害学生支援の担当部署（者）
　　※障害学生支援の担当部署がない場合は、窓口となる部署の宛先を記入してください（総務課など）。
　　　　メールアドレスはできるだけ組織アドレスを記入してください。</t>
    <rPh sb="85" eb="87">
      <t>ソシキ</t>
    </rPh>
    <rPh sb="92" eb="94">
      <t>キニュウ</t>
    </rPh>
    <phoneticPr fontId="3"/>
  </si>
  <si>
    <t>③障害学生支援業務を所掌する部署・機関がない。</t>
    <rPh sb="1" eb="3">
      <t>ショウガイ</t>
    </rPh>
    <rPh sb="3" eb="5">
      <t>ガクセイ</t>
    </rPh>
    <rPh sb="5" eb="7">
      <t>シエン</t>
    </rPh>
    <rPh sb="7" eb="9">
      <t>ギョウム</t>
    </rPh>
    <rPh sb="10" eb="12">
      <t>ショショウ</t>
    </rPh>
    <rPh sb="14" eb="16">
      <t>ブショ</t>
    </rPh>
    <rPh sb="17" eb="19">
      <t>キカン</t>
    </rPh>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</si>
  <si>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rPh sb="43" eb="45">
      <t>カイトウ</t>
    </rPh>
    <phoneticPr fontId="2"/>
  </si>
  <si>
    <t>③障害学生支援業務を所掌する部署・機関がない。</t>
    <rPh sb="1" eb="3">
      <t>ショウガイ</t>
    </rPh>
    <rPh sb="3" eb="5">
      <t>ガクセイ</t>
    </rPh>
    <rPh sb="5" eb="7">
      <t>シエン</t>
    </rPh>
    <rPh sb="7" eb="9">
      <t>ギョウム</t>
    </rPh>
    <rPh sb="14" eb="16">
      <t>ブショ</t>
    </rPh>
    <rPh sb="17" eb="19">
      <t>キカン</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</si>
  <si>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</si>
  <si>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phoneticPr fontId="2"/>
  </si>
  <si>
    <t>11．意見、要望</t>
    <rPh sb="3" eb="5">
      <t>イケン</t>
    </rPh>
    <rPh sb="6" eb="8">
      <t>ヨウボウ</t>
    </rPh>
    <phoneticPr fontId="3"/>
  </si>
  <si>
    <t>障害小区分</t>
    <phoneticPr fontId="2"/>
  </si>
  <si>
    <t>視覚障害</t>
  </si>
  <si>
    <t>聴覚障害</t>
  </si>
  <si>
    <t>肢体不自由</t>
  </si>
  <si>
    <t>病弱</t>
  </si>
  <si>
    <t>重複障害</t>
  </si>
  <si>
    <t>その他の障害</t>
  </si>
  <si>
    <t>弱視</t>
  </si>
  <si>
    <t>その他の視覚障害</t>
  </si>
  <si>
    <t>聾</t>
  </si>
  <si>
    <t>難聴</t>
  </si>
  <si>
    <t>その他の聴覚障害</t>
  </si>
  <si>
    <t>上肢不自由</t>
  </si>
  <si>
    <t>下肢不自由</t>
  </si>
  <si>
    <t>上下肢不自由</t>
  </si>
  <si>
    <t>その他の肢体不自由</t>
  </si>
  <si>
    <t>発達障害の重複</t>
  </si>
  <si>
    <t>その他の発達障害</t>
  </si>
  <si>
    <t>その他の精神障害</t>
  </si>
  <si>
    <t>身体障害の重複</t>
  </si>
  <si>
    <t>発達障害と精神障害の重複</t>
  </si>
  <si>
    <t>その他の
選抜</t>
    <rPh sb="2" eb="3">
      <t>タ</t>
    </rPh>
    <rPh sb="5" eb="7">
      <t>センバツ</t>
    </rPh>
    <phoneticPr fontId="3"/>
  </si>
  <si>
    <t>②に「１」を記入した場合は、以下の設問に回答してください。</t>
    <phoneticPr fontId="2"/>
  </si>
  <si>
    <t>その他の
選抜</t>
    <phoneticPr fontId="3"/>
  </si>
  <si>
    <t>該当する支援がない。</t>
    <rPh sb="0" eb="2">
      <t>ガイトウ</t>
    </rPh>
    <rPh sb="4" eb="6">
      <t>シエン</t>
    </rPh>
    <phoneticPr fontId="2"/>
  </si>
  <si>
    <t>該当する支援がない。</t>
    <phoneticPr fontId="2"/>
  </si>
  <si>
    <t>A ホームページ等に受験上の配慮に関する記載がある。</t>
    <rPh sb="8" eb="9">
      <t>トウ</t>
    </rPh>
    <rPh sb="10" eb="13">
      <t>ジュケンジョウ</t>
    </rPh>
    <rPh sb="14" eb="16">
      <t>ハイリョ</t>
    </rPh>
    <rPh sb="17" eb="18">
      <t>カン</t>
    </rPh>
    <rPh sb="20" eb="22">
      <t>キサイ</t>
    </rPh>
    <phoneticPr fontId="2"/>
  </si>
  <si>
    <t>表A-1</t>
    <rPh sb="0" eb="1">
      <t>ヒョウ</t>
    </rPh>
    <phoneticPr fontId="2"/>
  </si>
  <si>
    <t>実施可能な支援</t>
    <rPh sb="0" eb="2">
      <t>ジッシ</t>
    </rPh>
    <rPh sb="2" eb="4">
      <t>カノウ</t>
    </rPh>
    <rPh sb="5" eb="7">
      <t>シエン</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</si>
  <si>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</si>
  <si>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</si>
  <si>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r>
      <t xml:space="preserve">（２） 学校全体の学生数 </t>
    </r>
    <r>
      <rPr>
        <sz val="10"/>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</si>
  <si>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r>
      <rPr>
        <sz val="12"/>
        <rFont val="UD デジタル 教科書体 NK-R"/>
        <family val="1"/>
        <charset val="128"/>
      </rPr>
      <t>（1） 障害者差別解消法に関する対応要領等</t>
    </r>
    <r>
      <rPr>
        <sz val="11"/>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</si>
  <si>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r>
      <rPr>
        <sz val="12"/>
        <rFont val="UD デジタル 教科書体 NK-R"/>
        <family val="1"/>
        <charset val="128"/>
      </rPr>
      <t>（２） 障害学生支援に関する委員会</t>
    </r>
    <r>
      <rPr>
        <b/>
        <sz val="11"/>
        <rFont val="UD デジタル 教科書体 NK-R"/>
        <family val="1"/>
        <charset val="128"/>
      </rPr>
      <t xml:space="preserve">
　</t>
    </r>
    <r>
      <rPr>
        <sz val="11"/>
        <rFont val="UD デジタル 教科書体 NK-R"/>
        <family val="1"/>
        <charset val="128"/>
      </rPr>
      <t>障害学生支援に関して協議・検討する委員会（専門委員会）について、該当する欄に「1」を記入してください。</t>
    </r>
    <rPh sb="4" eb="6">
      <t>ショウガイ</t>
    </rPh>
    <rPh sb="6" eb="8">
      <t>ガクセイ</t>
    </rPh>
    <rPh sb="8" eb="10">
      <t>シエン</t>
    </rPh>
    <rPh sb="11" eb="12">
      <t>カン</t>
    </rPh>
    <rPh sb="14" eb="17">
      <t>イインカイ</t>
    </rPh>
    <rPh sb="19" eb="21">
      <t>ショウガイ</t>
    </rPh>
    <rPh sb="21" eb="23">
      <t>ガクセイ</t>
    </rPh>
    <rPh sb="23" eb="25">
      <t>シエン</t>
    </rPh>
    <rPh sb="26" eb="27">
      <t>カン</t>
    </rPh>
    <rPh sb="29" eb="31">
      <t>キョウギ</t>
    </rPh>
    <rPh sb="32" eb="34">
      <t>ケントウ</t>
    </rPh>
    <rPh sb="36" eb="39">
      <t>イインカイ</t>
    </rPh>
    <rPh sb="40" eb="42">
      <t>センモン</t>
    </rPh>
    <rPh sb="42" eb="45">
      <t>イインカイ</t>
    </rPh>
    <phoneticPr fontId="3"/>
  </si>
  <si>
    <r>
      <rPr>
        <sz val="12"/>
        <rFont val="UD デジタル 教科書体 NK-R"/>
        <family val="1"/>
        <charset val="128"/>
      </rPr>
      <t>①</t>
    </r>
    <r>
      <rPr>
        <sz val="11"/>
        <rFont val="UD デジタル 教科書体 NK-R"/>
        <family val="1"/>
        <charset val="128"/>
      </rPr>
      <t>専門委員会がある。</t>
    </r>
    <rPh sb="1" eb="3">
      <t>センモン</t>
    </rPh>
    <rPh sb="3" eb="6">
      <t>イインカイ</t>
    </rPh>
    <phoneticPr fontId="3"/>
  </si>
  <si>
    <r>
      <rPr>
        <sz val="12"/>
        <rFont val="UD デジタル 教科書体 NK-R"/>
        <family val="1"/>
        <charset val="128"/>
      </rPr>
      <t>②</t>
    </r>
    <r>
      <rPr>
        <sz val="11"/>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</si>
  <si>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rFont val="UD デジタル 教科書体 NK-R"/>
        <family val="1"/>
        <charset val="128"/>
      </rPr>
      <t>②</t>
    </r>
    <r>
      <rPr>
        <sz val="11"/>
        <rFont val="UD デジタル 教科書体 NK-R"/>
        <family val="1"/>
        <charset val="128"/>
      </rPr>
      <t>専門部署・機関はないが他の部署・機関が対応している（学生課、保健管理施設等）。</t>
    </r>
    <rPh sb="1" eb="3">
      <t>センモン</t>
    </rPh>
    <rPh sb="3" eb="5">
      <t>ブショ</t>
    </rPh>
    <rPh sb="6" eb="8">
      <t>キカン</t>
    </rPh>
    <rPh sb="12" eb="13">
      <t>タ</t>
    </rPh>
    <rPh sb="14" eb="16">
      <t>ブショ</t>
    </rPh>
    <rPh sb="17" eb="19">
      <t>キカン</t>
    </rPh>
    <rPh sb="20" eb="22">
      <t>タイオウ</t>
    </rPh>
    <rPh sb="31" eb="35">
      <t>ホケンカンリ</t>
    </rPh>
    <rPh sb="35" eb="37">
      <t>シセツ</t>
    </rPh>
    <phoneticPr fontId="3"/>
  </si>
  <si>
    <t>　［２］障害学生支援に関する業務に従事する担当者の有無と人数を記入してください。</t>
    <rPh sb="11" eb="12">
      <t>カン</t>
    </rPh>
    <rPh sb="17" eb="19">
      <t>ジュウジ</t>
    </rPh>
    <rPh sb="25" eb="27">
      <t>ウム</t>
    </rPh>
    <rPh sb="28" eb="29">
      <t>ニン</t>
    </rPh>
    <rPh sb="29" eb="30">
      <t>スウ</t>
    </rPh>
    <phoneticPr fontId="3"/>
  </si>
  <si>
    <r>
      <t>②専任スタッフの勤務形態
　</t>
    </r>
    <r>
      <rPr>
        <sz val="10"/>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</si>
  <si>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r>
      <t xml:space="preserve">③兼任スタッフ
</t>
    </r>
    <r>
      <rPr>
        <sz val="10"/>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</si>
  <si>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④外部委託
　</t>
    </r>
    <r>
      <rPr>
        <sz val="10"/>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</si>
  <si>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t>（４） 紛争解決のための第三者組織・機関
　障害学生支援に関する紛争の防止、解決等に関し、第三者的視点で調整する学内の組織・機関について、該当する欄に「1」を記入してください。</t>
    <rPh sb="4" eb="6">
      <t>フンソウ</t>
    </rPh>
    <rPh sb="6" eb="8">
      <t>カイケツ</t>
    </rPh>
    <rPh sb="12" eb="13">
      <t>ダイ</t>
    </rPh>
    <rPh sb="13" eb="15">
      <t>サンシャ</t>
    </rPh>
    <rPh sb="15" eb="17">
      <t>ソシキ</t>
    </rPh>
    <rPh sb="18" eb="20">
      <t>キカン</t>
    </rPh>
    <rPh sb="22" eb="24">
      <t>ショウガイ</t>
    </rPh>
    <rPh sb="24" eb="26">
      <t>ガクセイ</t>
    </rPh>
    <rPh sb="26" eb="28">
      <t>シエン</t>
    </rPh>
    <rPh sb="29" eb="30">
      <t>カン</t>
    </rPh>
    <rPh sb="32" eb="34">
      <t>フンソウ</t>
    </rPh>
    <rPh sb="35" eb="37">
      <t>ボウシ</t>
    </rPh>
    <rPh sb="38" eb="41">
      <t>カイケツナド</t>
    </rPh>
    <rPh sb="42" eb="43">
      <t>カン</t>
    </rPh>
    <rPh sb="45" eb="47">
      <t>ダイサン</t>
    </rPh>
    <rPh sb="47" eb="48">
      <t>シャ</t>
    </rPh>
    <rPh sb="48" eb="49">
      <t>テキ</t>
    </rPh>
    <rPh sb="49" eb="51">
      <t>シテン</t>
    </rPh>
    <rPh sb="52" eb="54">
      <t>チョウセイ</t>
    </rPh>
    <rPh sb="56" eb="58">
      <t>ガクナイ</t>
    </rPh>
    <rPh sb="59" eb="61">
      <t>ソシキ</t>
    </rPh>
    <rPh sb="62" eb="64">
      <t>キカン</t>
    </rPh>
    <rPh sb="69" eb="71">
      <t>ガイトウ</t>
    </rPh>
    <rPh sb="73" eb="74">
      <t>ラン</t>
    </rPh>
    <rPh sb="79" eb="81">
      <t>キニュウ</t>
    </rPh>
    <phoneticPr fontId="3"/>
  </si>
  <si>
    <t>①第三者的視点で調整する専門の組織・機関がある。</t>
    <rPh sb="1" eb="2">
      <t>ダイ</t>
    </rPh>
    <rPh sb="2" eb="4">
      <t>サンシャ</t>
    </rPh>
    <rPh sb="4" eb="5">
      <t>テキ</t>
    </rPh>
    <rPh sb="5" eb="7">
      <t>シテン</t>
    </rPh>
    <rPh sb="8" eb="10">
      <t>チョウセイ</t>
    </rPh>
    <rPh sb="12" eb="14">
      <t>センモン</t>
    </rPh>
    <rPh sb="15" eb="17">
      <t>ソシキ</t>
    </rPh>
    <rPh sb="18" eb="20">
      <t>キカン</t>
    </rPh>
    <phoneticPr fontId="3"/>
  </si>
  <si>
    <r>
      <rPr>
        <sz val="12"/>
        <rFont val="UD デジタル 教科書体 NK-R"/>
        <family val="1"/>
        <charset val="128"/>
      </rPr>
      <t>②</t>
    </r>
    <r>
      <rPr>
        <sz val="11"/>
        <rFont val="UD デジタル 教科書体 NK-R"/>
        <family val="1"/>
        <charset val="128"/>
      </rPr>
      <t>他の第三者組織・</t>
    </r>
    <r>
      <rPr>
        <sz val="12"/>
        <rFont val="UD デジタル 教科書体 NK-R"/>
        <family val="1"/>
        <charset val="128"/>
      </rPr>
      <t>機関（</t>
    </r>
    <r>
      <rPr>
        <sz val="11"/>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</si>
  <si>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④第三者的視点で調整する組織・機関がない。</t>
    <rPh sb="1" eb="2">
      <t>ダイ</t>
    </rPh>
    <rPh sb="2" eb="4">
      <t>サンシャ</t>
    </rPh>
    <rPh sb="4" eb="5">
      <t>テキ</t>
    </rPh>
    <rPh sb="5" eb="7">
      <t>シテン</t>
    </rPh>
    <rPh sb="8" eb="10">
      <t>チョウセイ</t>
    </rPh>
    <rPh sb="12" eb="14">
      <t>ソシキ</t>
    </rPh>
    <rPh sb="15" eb="17">
      <t>キカン</t>
    </rPh>
    <phoneticPr fontId="3"/>
  </si>
  <si>
    <r>
      <rPr>
        <sz val="12"/>
        <rFont val="UD デジタル 教科書体 NK-R"/>
        <family val="1"/>
        <charset val="128"/>
      </rPr>
      <t>①</t>
    </r>
    <r>
      <rPr>
        <sz val="11"/>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</si>
  <si>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rFont val="UD デジタル 教科書体 NK-R"/>
        <family val="1"/>
        <charset val="128"/>
      </rPr>
      <t>②</t>
    </r>
    <r>
      <rPr>
        <sz val="11"/>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rPh sb="27" eb="29">
      <t>キニュウ</t>
    </rPh>
    <rPh sb="31" eb="33">
      <t>バアイ</t>
    </rPh>
    <rPh sb="34" eb="36">
      <t>カイトウ</t>
    </rPh>
    <phoneticPr fontId="3"/>
  </si>
  <si>
    <r>
      <rPr>
        <sz val="12"/>
        <rFont val="UD デジタル 教科書体 NK-R"/>
        <family val="1"/>
        <charset val="128"/>
      </rPr>
      <t>（６） 支援の申出等に関する対応手順</t>
    </r>
    <r>
      <rPr>
        <b/>
        <sz val="11"/>
        <rFont val="UD デジタル 教科書体 NK-R"/>
        <family val="1"/>
        <charset val="128"/>
      </rPr>
      <t xml:space="preserve">
　</t>
    </r>
    <r>
      <rPr>
        <sz val="11"/>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</si>
  <si>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r>
      <rPr>
        <sz val="12"/>
        <rFont val="UD デジタル 教科書体 NK-R"/>
        <family val="1"/>
        <charset val="128"/>
      </rPr>
      <t>（７） 障害学生を受け入れるための施設の整備状況</t>
    </r>
    <r>
      <rPr>
        <b/>
        <sz val="11"/>
        <rFont val="UD デジタル 教科書体 NK-R"/>
        <family val="1"/>
        <charset val="128"/>
      </rPr>
      <t xml:space="preserve">
　</t>
    </r>
    <r>
      <rPr>
        <sz val="11"/>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</si>
  <si>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①入試要項（募集要項）に受験上の配慮に関する記載がある。</t>
    <rPh sb="12" eb="14">
      <t>ジュケン</t>
    </rPh>
    <rPh sb="14" eb="15">
      <t>ジョウ</t>
    </rPh>
    <rPh sb="16" eb="18">
      <t>ハイリョ</t>
    </rPh>
    <rPh sb="19" eb="20">
      <t>カン</t>
    </rPh>
    <rPh sb="22" eb="24">
      <t>キサイ</t>
    </rPh>
    <phoneticPr fontId="3"/>
  </si>
  <si>
    <t xml:space="preserve">②入試要項（募集要項）に受験上の配慮に関する記載がない。
</t>
    <rPh sb="12" eb="14">
      <t>ジュケン</t>
    </rPh>
    <rPh sb="14" eb="15">
      <t>ジョウ</t>
    </rPh>
    <rPh sb="16" eb="18">
      <t>ハイリョ</t>
    </rPh>
    <rPh sb="19" eb="20">
      <t>カン</t>
    </rPh>
    <rPh sb="22" eb="24">
      <t>キサイ</t>
    </rPh>
    <phoneticPr fontId="3"/>
  </si>
  <si>
    <t>B いずれにも受験上の配慮に関する記載がない。</t>
    <rPh sb="17" eb="19">
      <t>キサイ</t>
    </rPh>
    <phoneticPr fontId="2"/>
  </si>
  <si>
    <t>相談者数、志願者数、受験者数、合格者数は延べ数を記入してください。
入学者数は実数を記入してください。
実際に配慮を行なっていない場合は⑥の計上は不要です。</t>
    <rPh sb="24" eb="26">
      <t>キニュウ</t>
    </rPh>
    <rPh sb="52" eb="54">
      <t>ジッサイ</t>
    </rPh>
    <rPh sb="55" eb="57">
      <t>ハイリョ</t>
    </rPh>
    <rPh sb="58" eb="59">
      <t>オコ</t>
    </rPh>
    <rPh sb="65" eb="67">
      <t>バアイ</t>
    </rPh>
    <rPh sb="70" eb="72">
      <t>ケイジョウ</t>
    </rPh>
    <rPh sb="73" eb="75">
      <t>フヨウ</t>
    </rPh>
    <phoneticPr fontId="2"/>
  </si>
  <si>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</si>
  <si>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r>
      <rPr>
        <sz val="12"/>
        <rFont val="UD デジタル 教科書体 NK-R"/>
        <family val="1"/>
        <charset val="128"/>
      </rPr>
      <t>（５） 障害学生からの支援の申出窓口</t>
    </r>
    <r>
      <rPr>
        <sz val="11"/>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シエン</t>
    </rPh>
    <rPh sb="14" eb="16">
      <t>モウシデ</t>
    </rPh>
    <rPh sb="16" eb="18">
      <t>マドグチ</t>
    </rPh>
    <rPh sb="20" eb="22">
      <t>ショウガイ</t>
    </rPh>
    <rPh sb="22" eb="24">
      <t>ガクセイ</t>
    </rPh>
    <rPh sb="27" eb="29">
      <t>シエン</t>
    </rPh>
    <rPh sb="30" eb="31">
      <t>モウ</t>
    </rPh>
    <rPh sb="31" eb="32">
      <t>デ</t>
    </rPh>
    <rPh sb="33" eb="35">
      <t>タイオウ</t>
    </rPh>
    <rPh sb="37" eb="39">
      <t>マドグチ</t>
    </rPh>
    <rPh sb="40" eb="42">
      <t>ウム</t>
    </rPh>
    <rPh sb="42" eb="43">
      <t>オヨ</t>
    </rPh>
    <rPh sb="46" eb="48">
      <t>シュウチ</t>
    </rPh>
    <rPh sb="53" eb="55">
      <t>ガイトウ</t>
    </rPh>
    <rPh sb="57" eb="58">
      <t>ラン</t>
    </rPh>
    <rPh sb="63" eb="65">
      <t>キニュウ</t>
    </rPh>
    <phoneticPr fontId="3"/>
  </si>
  <si>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</si>
  <si>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シート8　（シート9～10には記入しない）</t>
  </si>
  <si>
    <t>片目の盲</t>
    <rPh sb="0" eb="2">
      <t>カタメ</t>
    </rPh>
    <rPh sb="3" eb="4">
      <t>モウ</t>
    </rPh>
    <phoneticPr fontId="2"/>
  </si>
  <si>
    <t>視覚障害</t>
    <rPh sb="0" eb="4">
      <t>シカクショウガイ</t>
    </rPh>
    <phoneticPr fontId="2"/>
  </si>
  <si>
    <t>片目の弱視</t>
    <rPh sb="0" eb="2">
      <t>カタメ</t>
    </rPh>
    <rPh sb="3" eb="5">
      <t>ジャクシ</t>
    </rPh>
    <phoneticPr fontId="2"/>
  </si>
  <si>
    <t>片目の失明</t>
    <rPh sb="0" eb="2">
      <t>カタメ</t>
    </rPh>
    <rPh sb="3" eb="5">
      <t>シツメイ</t>
    </rPh>
    <phoneticPr fontId="2"/>
  </si>
  <si>
    <t>聴覚障害</t>
    <rPh sb="0" eb="2">
      <t>チョウカク</t>
    </rPh>
    <rPh sb="2" eb="4">
      <t>ショウガイ</t>
    </rPh>
    <phoneticPr fontId="11"/>
  </si>
  <si>
    <t>聴覚障害</t>
    <rPh sb="0" eb="2">
      <t>チョウカク</t>
    </rPh>
    <rPh sb="2" eb="4">
      <t>ショウガイ</t>
    </rPh>
    <phoneticPr fontId="8"/>
  </si>
  <si>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</si>
  <si>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</si>
  <si>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</si>
  <si>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</si>
  <si>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</si>
  <si>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</si>
  <si>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上肢不自由</t>
    <rPh sb="0" eb="2">
      <t>ジョウシ</t>
    </rPh>
    <rPh sb="2" eb="5">
      <t>フジユウ</t>
    </rPh>
    <phoneticPr fontId="11"/>
  </si>
  <si>
    <t>下肢不自由</t>
    <rPh sb="0" eb="2">
      <t>カシ</t>
    </rPh>
    <rPh sb="2" eb="5">
      <t>フジユウ</t>
    </rPh>
    <phoneticPr fontId="11"/>
  </si>
  <si>
    <t>上下肢不自由</t>
    <rPh sb="0" eb="3">
      <t>ジョウカシ</t>
    </rPh>
    <rPh sb="3" eb="6">
      <t>フジユウ</t>
    </rPh>
    <phoneticPr fontId="11"/>
  </si>
  <si>
    <t>上下肢不自由</t>
    <rPh sb="0" eb="3">
      <t>ジョウカシ</t>
    </rPh>
    <rPh sb="3" eb="6">
      <t>フジユウ</t>
    </rPh>
    <phoneticPr fontId="8"/>
  </si>
  <si>
    <t>その他の肢体不自由</t>
    <rPh sb="2" eb="3">
      <t>タ</t>
    </rPh>
    <rPh sb="4" eb="6">
      <t>シタイ</t>
    </rPh>
    <rPh sb="6" eb="9">
      <t>フジユウ</t>
    </rPh>
    <phoneticPr fontId="11"/>
  </si>
  <si>
    <t>その他の肢体不自由</t>
    <rPh sb="2" eb="3">
      <t>タ</t>
    </rPh>
    <rPh sb="4" eb="6">
      <t>シタイ</t>
    </rPh>
    <rPh sb="6" eb="9">
      <t>フジユウ</t>
    </rPh>
    <phoneticPr fontId="8"/>
  </si>
  <si>
    <t>IgA腎症</t>
    <phoneticPr fontId="2"/>
  </si>
  <si>
    <t>WPW症候群</t>
    <phoneticPr fontId="2"/>
  </si>
  <si>
    <t>QT延長症候群</t>
    <phoneticPr fontId="2"/>
  </si>
  <si>
    <t>先天性三尖弁狭窄症</t>
  </si>
  <si>
    <t>先天性僧帽弁狭窄症</t>
  </si>
  <si>
    <t>先天性肺静脈狭窄症</t>
  </si>
  <si>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</si>
  <si>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</si>
  <si>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</si>
  <si>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</si>
  <si>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</si>
  <si>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</si>
  <si>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高尿酸血症</t>
    <rPh sb="0" eb="1">
      <t>こう</t>
    </rPh>
    <rPh sb="1" eb="3">
      <t>にょうさん</t>
    </rPh>
    <rPh sb="3" eb="4">
      <t>ち</t>
    </rPh>
    <rPh sb="4" eb="5">
      <t>しょう</t>
    </rPh>
    <phoneticPr fontId="10" type="Hiragana"/>
  </si>
  <si>
    <t>線維性骨異形成症</t>
    <rPh sb="0" eb="2">
      <t>センイ</t>
    </rPh>
    <phoneticPr fontId="2"/>
  </si>
  <si>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</si>
  <si>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</si>
  <si>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</si>
  <si>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</si>
  <si>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発達性協調運動症</t>
    <rPh sb="0" eb="3">
      <t>ハッタツセイ</t>
    </rPh>
    <rPh sb="3" eb="5">
      <t>キョウチョウ</t>
    </rPh>
    <rPh sb="5" eb="7">
      <t>ウンドウ</t>
    </rPh>
    <rPh sb="7" eb="8">
      <t>ショウ</t>
    </rPh>
    <phoneticPr fontId="48"/>
  </si>
  <si>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</si>
  <si>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48"/>
  </si>
  <si>
    <t>DCD</t>
  </si>
  <si>
    <t>感覚過敏</t>
    <rPh sb="0" eb="4">
      <t>カンカクカビン</t>
    </rPh>
    <phoneticPr fontId="48"/>
  </si>
  <si>
    <t>統合失調症等</t>
    <rPh sb="0" eb="6">
      <t>トウゴウシッチョウショウトウ</t>
    </rPh>
    <phoneticPr fontId="4"/>
  </si>
  <si>
    <t>急性一過性精神病性障害</t>
    <rPh sb="2" eb="5">
      <t>イッカセイ</t>
    </rPh>
    <phoneticPr fontId="2"/>
  </si>
  <si>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</si>
  <si>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</si>
  <si>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神経症性障害等</t>
    <rPh sb="0" eb="6">
      <t>シンケイショウセイショウガイ</t>
    </rPh>
    <rPh sb="6" eb="7">
      <t>ナド</t>
    </rPh>
    <phoneticPr fontId="4"/>
  </si>
  <si>
    <t>社交不安障害</t>
    <rPh sb="1" eb="2">
      <t>マジ</t>
    </rPh>
    <phoneticPr fontId="3"/>
  </si>
  <si>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</si>
  <si>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</si>
  <si>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</si>
  <si>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</si>
  <si>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</si>
  <si>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</si>
  <si>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</si>
  <si>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</si>
  <si>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</si>
  <si>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</si>
  <si>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</si>
  <si>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砂嵐症候群</t>
    <rPh sb="0" eb="2">
      <t>スナアラシ</t>
    </rPh>
    <rPh sb="2" eb="5">
      <t>ショウコウグン</t>
    </rPh>
    <phoneticPr fontId="2"/>
  </si>
  <si>
    <t>知的障害</t>
    <rPh sb="0" eb="4">
      <t>チテキショウガイ</t>
    </rPh>
    <phoneticPr fontId="4"/>
  </si>
  <si>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</si>
  <si>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</si>
  <si>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</si>
  <si>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</si>
  <si>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</si>
  <si>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継続的に日常生活又は社会生活に相当な制限を受ける場合に限って、シート８とシート10</t>
  </si>
  <si>
    <t>線維筋痛症</t>
    <rPh sb="0" eb="2">
      <t>センイ</t>
    </rPh>
    <rPh sb="2" eb="5">
      <t>キンツウショウ</t>
    </rPh>
    <phoneticPr fontId="11"/>
  </si>
  <si>
    <t>境界知能</t>
    <rPh sb="0" eb="4">
      <t>キョウカイチノウ</t>
    </rPh>
    <phoneticPr fontId="2"/>
  </si>
  <si>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
  </si>
  <si>
    <t>発達障害又はその他の障害</t>
    <rPh sb="0" eb="4">
      <t>ハッタツショウガイ</t>
    </rPh>
    <rPh sb="4" eb="5">
      <t>マタ</t>
    </rPh>
    <rPh sb="8" eb="9">
      <t>タ</t>
    </rPh>
    <rPh sb="10" eb="12">
      <t>ショウガイ</t>
    </rPh>
    <phoneticPr fontId="11"/>
  </si>
  <si>
    <t>（発達障害の場合）その他の発達障害</t>
    <rPh sb="1" eb="5">
      <t>ハッタツショウガイ</t>
    </rPh>
    <rPh sb="6" eb="8">
      <t>バアイ</t>
    </rPh>
    <rPh sb="11" eb="12">
      <t>タ</t>
    </rPh>
    <rPh sb="13" eb="17">
      <t>ハッタツショウガイ</t>
    </rPh>
    <phoneticPr fontId="11"/>
  </si>
  <si>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</si>
  <si>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8"/>
  </si>
  <si>
    <t>症状の出現部位によってシート８で肢体不自由のいずれかに計上。</t>
    <rPh sb="16" eb="18">
      <t>シタイ</t>
    </rPh>
    <rPh sb="18" eb="21">
      <t>フジユウ</t>
    </rPh>
    <rPh sb="27" eb="29">
      <t>ケイジョウ</t>
    </rPh>
    <phoneticPr fontId="8"/>
  </si>
  <si>
    <t>F113310103389</t>
  </si>
  <si>
    <t>F113310103390</t>
  </si>
  <si>
    <t>F101310100383</t>
  </si>
  <si>
    <t>F104310100996</t>
  </si>
  <si>
    <t>F106210101209</t>
  </si>
  <si>
    <t>F110310102843</t>
  </si>
  <si>
    <t>F111310102860</t>
  </si>
  <si>
    <t>F113310104198</t>
  </si>
  <si>
    <t>F123310112016</t>
  </si>
  <si>
    <t>F139310110556</t>
  </si>
  <si>
    <t>③入学後のガイダンス等において、障害学生支援の手続などに関する規程や支援事例等を周知している。</t>
    <rPh sb="1" eb="4">
      <t>ニュウガクゴ</t>
    </rPh>
    <rPh sb="10" eb="11">
      <t>トウ</t>
    </rPh>
    <rPh sb="16" eb="20">
      <t>ショウガイガクセイ</t>
    </rPh>
    <rPh sb="20" eb="22">
      <t>シエン</t>
    </rPh>
    <rPh sb="23" eb="25">
      <t>テツヅ</t>
    </rPh>
    <rPh sb="28" eb="29">
      <t>カン</t>
    </rPh>
    <rPh sb="31" eb="33">
      <t>キテイ</t>
    </rPh>
    <rPh sb="34" eb="36">
      <t>シエン</t>
    </rPh>
    <rPh sb="36" eb="38">
      <t>ジレイ</t>
    </rPh>
    <rPh sb="38" eb="39">
      <t>トウ</t>
    </rPh>
    <rPh sb="40" eb="42">
      <t>シュウチ</t>
    </rPh>
    <phoneticPr fontId="2"/>
  </si>
  <si>
    <t>④配慮内容の決定方法（配慮内容を決定する際の規程や手順）</t>
    <rPh sb="1" eb="3">
      <t>ハイリョ</t>
    </rPh>
    <rPh sb="3" eb="5">
      <t>ナイヨウ</t>
    </rPh>
    <rPh sb="6" eb="8">
      <t>ケッテイ</t>
    </rPh>
    <rPh sb="8" eb="10">
      <t>ホウホウ</t>
    </rPh>
    <phoneticPr fontId="2"/>
  </si>
  <si>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</si>
  <si>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7" eb="29">
      <t>フキン</t>
    </rPh>
    <rPh sb="35" eb="36">
      <t>トウ</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</si>
  <si>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</si>
  <si>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</si>
  <si>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</si>
  <si>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オ.試験会場への自動車での入構許可、駐車場使用許可等</t>
    <rPh sb="2" eb="6">
      <t>シケンカイジョウ</t>
    </rPh>
    <rPh sb="8" eb="10">
      <t>ジドウ</t>
    </rPh>
    <rPh sb="10" eb="11">
      <t>クルマ</t>
    </rPh>
    <rPh sb="13" eb="15">
      <t>ニュウコウ</t>
    </rPh>
    <rPh sb="15" eb="17">
      <t>キョカ</t>
    </rPh>
    <rPh sb="18" eb="21">
      <t>チュウシャジョウ</t>
    </rPh>
    <rPh sb="21" eb="25">
      <t>シヨウキョカ</t>
    </rPh>
    <rPh sb="25" eb="26">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</si>
  <si>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</si>
  <si>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</si>
  <si>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</si>
  <si>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</si>
  <si>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</si>
  <si>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</si>
  <si>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</si>
  <si>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7" eb="9">
      <t>コウトウ</t>
    </rPh>
    <rPh sb="9" eb="11">
      <t>シモン</t>
    </rPh>
    <rPh sb="21" eb="22">
      <t>トウ</t>
    </rPh>
    <rPh sb="23" eb="24">
      <t>フク</t>
    </rPh>
    <rPh sb="29" eb="31">
      <t>モジ</t>
    </rPh>
    <rPh sb="34" eb="36">
      <t>カイトウ</t>
    </rPh>
    <phoneticPr fontId="2"/>
  </si>
  <si>
    <t>ク.口述試験（口頭試問やスピーキングテスト等を含む。）での順番の調整等の配慮</t>
    <rPh sb="2" eb="6">
      <t>コウジュツシケン</t>
    </rPh>
    <rPh sb="7" eb="11">
      <t>コウトウシモン</t>
    </rPh>
    <rPh sb="21" eb="22">
      <t>トウ</t>
    </rPh>
    <rPh sb="23" eb="24">
      <t>フク</t>
    </rPh>
    <rPh sb="29" eb="31">
      <t>ジュンバン</t>
    </rPh>
    <rPh sb="32" eb="34">
      <t>チョウセイ</t>
    </rPh>
    <rPh sb="34" eb="35">
      <t>トウ</t>
    </rPh>
    <rPh sb="35" eb="36">
      <t>ユウトウ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</si>
  <si>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</si>
  <si>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</si>
  <si>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</si>
  <si>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</si>
  <si>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</si>
  <si>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</si>
  <si>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6">
      <t>ホチョウ</t>
    </rPh>
    <rPh sb="26" eb="28">
      <t>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</si>
  <si>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</si>
  <si>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</si>
  <si>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</si>
  <si>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</si>
  <si>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3">
      <t>ジサンシヨウ</t>
    </rPh>
    <rPh sb="13" eb="14">
      <t>マタ</t>
    </rPh>
    <rPh sb="15" eb="19">
      <t>シケンカイジョウ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</si>
  <si>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</si>
  <si>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5">
      <t>スイブン</t>
    </rPh>
    <rPh sb="15" eb="17">
      <t>ホキュウ</t>
    </rPh>
    <rPh sb="19" eb="21">
      <t>キョカ</t>
    </rPh>
    <phoneticPr fontId="2"/>
  </si>
  <si>
    <t>ウ.その他要望に応じた配慮</t>
    <rPh sb="4" eb="5">
      <t>タ</t>
    </rPh>
    <rPh sb="5" eb="7">
      <t>ヨウボウ</t>
    </rPh>
    <rPh sb="8" eb="9">
      <t>オウ</t>
    </rPh>
    <rPh sb="11" eb="13">
      <t>ハイリョ</t>
    </rPh>
    <phoneticPr fontId="2"/>
  </si>
  <si>
    <r>
      <rPr>
        <sz val="12"/>
        <color theme="0" tint="-0.249977111117893"/>
        <rFont val="UD デジタル 教科書体 NK-R"/>
        <family val="1"/>
        <charset val="128"/>
      </rPr>
      <t>（２）入学者選抜において実施した受験上の配慮の内容</t>
    </r>
    <r>
      <rPr>
        <b/>
        <sz val="11"/>
        <color theme="0" tint="-0.249977111117893"/>
        <rFont val="UD デジタル 教科書体 NK-R"/>
        <family val="1"/>
        <charset val="128"/>
      </rPr>
      <t xml:space="preserve">
　　</t>
    </r>
    <r>
      <rPr>
        <sz val="10"/>
        <color theme="0" tint="-0.249977111117893"/>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</si>
  <si>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</si>
  <si>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</si>
  <si>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</si>
  <si>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</si>
  <si>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</si>
  <si>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</si>
  <si>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rFont val="UD デジタル 教科書体 NK-R"/>
        <family val="1"/>
        <charset val="128"/>
      </rPr>
      <t>（※）</t>
    </r>
    <rPh sb="4" eb="5">
      <t>タ</t>
    </rPh>
    <rPh sb="5" eb="7">
      <t>ヨウボウ</t>
    </rPh>
    <rPh sb="8" eb="9">
      <t>オウ</t>
    </rPh>
    <rPh sb="11" eb="13">
      <t>ハイリョ</t>
    </rPh>
    <phoneticPr fontId="2"/>
  </si>
  <si>
    <t>イ. 車椅子や杖の持参使用</t>
    <rPh sb="3" eb="6">
      <t>クルマイス</t>
    </rPh>
    <rPh sb="7" eb="8">
      <t>ツエ</t>
    </rPh>
    <rPh sb="9" eb="11">
      <t>ジサン</t>
    </rPh>
    <rPh sb="11" eb="13">
      <t>シヨウ</t>
    </rPh>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</si>
  <si>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</si>
  <si>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</si>
  <si>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</si>
  <si>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</si>
  <si>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</si>
  <si>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</si>
  <si>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</si>
  <si>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t>ARMS</t>
  </si>
  <si>
    <t>オ.その他希望する装具（義手、義足、コルセット等）の持参使用</t>
    <rPh sb="4" eb="7">
      <t>タキボウ</t>
    </rPh>
    <rPh sb="9" eb="11">
      <t>ソウグ</t>
    </rPh>
    <rPh sb="12" eb="14">
      <t>ギシュ</t>
    </rPh>
    <rPh sb="15" eb="17">
      <t>ギソク</t>
    </rPh>
    <rPh sb="23" eb="24">
      <t>ナド</t>
    </rPh>
    <rPh sb="26" eb="28">
      <t>ジサン</t>
    </rPh>
    <rPh sb="28" eb="30">
      <t>シヨウ</t>
    </rPh>
    <phoneticPr fontId="2"/>
  </si>
  <si>
    <t>対象外</t>
    <rPh sb="0" eb="3">
      <t>タイショウガイ</t>
    </rPh>
    <phoneticPr fontId="2"/>
  </si>
  <si>
    <t>（診断名により区分）</t>
    <rPh sb="1" eb="4">
      <t>シンダンメイ</t>
    </rPh>
    <rPh sb="7" eb="9">
      <t>クブン</t>
    </rPh>
    <phoneticPr fontId="2"/>
  </si>
  <si>
    <t>（症状により区分）</t>
    <rPh sb="1" eb="3">
      <t>ショウジョウ</t>
    </rPh>
    <rPh sb="6" eb="8">
      <t>クブン</t>
    </rPh>
    <phoneticPr fontId="2"/>
  </si>
  <si>
    <t>（術後障害の内容によって区分。）</t>
    <rPh sb="1" eb="3">
      <t>ジュツゴ</t>
    </rPh>
    <rPh sb="3" eb="5">
      <t>ショウガイ</t>
    </rPh>
    <rPh sb="6" eb="8">
      <t>ナイヨウ</t>
    </rPh>
    <rPh sb="12" eb="14">
      <t>クブン</t>
    </rPh>
    <phoneticPr fontId="8"/>
  </si>
  <si>
    <t>（診断名によって区分）</t>
    <rPh sb="1" eb="4">
      <t>シンダンメイ</t>
    </rPh>
    <rPh sb="8" eb="10">
      <t>クブン</t>
    </rPh>
    <phoneticPr fontId="2"/>
  </si>
  <si>
    <t>（骨折箇所によって計上）</t>
    <rPh sb="1" eb="3">
      <t>コッセツ</t>
    </rPh>
    <rPh sb="3" eb="5">
      <t>カショ</t>
    </rPh>
    <rPh sb="9" eb="11">
      <t>ケイジョウ</t>
    </rPh>
    <phoneticPr fontId="2"/>
  </si>
  <si>
    <t>（症状の出現部位によって計上）</t>
    <rPh sb="1" eb="3">
      <t>ショウジョウ</t>
    </rPh>
    <rPh sb="4" eb="6">
      <t>シュツゲン</t>
    </rPh>
    <rPh sb="6" eb="8">
      <t>ブイ</t>
    </rPh>
    <rPh sb="12" eb="14">
      <t>ケイジョウ</t>
    </rPh>
    <phoneticPr fontId="2"/>
  </si>
  <si>
    <t>（後遺症により区分）</t>
    <rPh sb="1" eb="4">
      <t>コウイショウ</t>
    </rPh>
    <rPh sb="7" eb="9">
      <t>クブン</t>
    </rPh>
    <phoneticPr fontId="2"/>
  </si>
  <si>
    <t>授業支援</t>
    <rPh sb="0" eb="4">
      <t>ジュギョウシエン</t>
    </rPh>
    <phoneticPr fontId="2"/>
  </si>
  <si>
    <t>支援内容</t>
    <rPh sb="0" eb="4">
      <t>シエンナイヨウ</t>
    </rPh>
    <phoneticPr fontId="2"/>
  </si>
  <si>
    <t>肢体不自由</t>
    <rPh sb="0" eb="5">
      <t>シタイフジユウ</t>
    </rPh>
    <phoneticPr fontId="2"/>
  </si>
  <si>
    <t xml:space="preserve">1点訳・墨訳 </t>
  </si>
  <si>
    <t xml:space="preserve">2テキストデータ </t>
  </si>
  <si>
    <t xml:space="preserve">3教材拡大 </t>
  </si>
  <si>
    <t xml:space="preserve">4ガイドヘルプ </t>
  </si>
  <si>
    <t xml:space="preserve">5リーディング </t>
  </si>
  <si>
    <t xml:space="preserve">6手話・触手話 </t>
  </si>
  <si>
    <t xml:space="preserve">7ノート・PCテイク </t>
  </si>
  <si>
    <t xml:space="preserve">8字幕付け </t>
  </si>
  <si>
    <t xml:space="preserve">9補聴援助システム </t>
  </si>
  <si>
    <t xml:space="preserve">10PC持込 </t>
  </si>
  <si>
    <t xml:space="preserve">11読み上げソフト </t>
  </si>
  <si>
    <t xml:space="preserve">12音声認識ソフト </t>
  </si>
  <si>
    <t xml:space="preserve">13ノイズキャンセリングイヤホン </t>
  </si>
  <si>
    <t xml:space="preserve">14講義録音、板書撮影 </t>
  </si>
  <si>
    <t xml:space="preserve">15オンライン授業（情報保障） </t>
  </si>
  <si>
    <t xml:space="preserve">16グループワーク配慮 </t>
  </si>
  <si>
    <t xml:space="preserve">17実技実習 </t>
  </si>
  <si>
    <t xml:space="preserve">18授業内容代替 </t>
  </si>
  <si>
    <t xml:space="preserve">19対面授業の代替 </t>
  </si>
  <si>
    <t xml:space="preserve">20学修指導 </t>
  </si>
  <si>
    <t xml:space="preserve">21履修登録支援 </t>
  </si>
  <si>
    <t>1点訳・墨訳 視覚</t>
    <rPh sb="7" eb="9">
      <t>シカク</t>
    </rPh>
    <phoneticPr fontId="2"/>
  </si>
  <si>
    <t>2テキストデータ 視覚</t>
    <rPh sb="9" eb="11">
      <t>シカク</t>
    </rPh>
    <phoneticPr fontId="2"/>
  </si>
  <si>
    <t>3教材拡大 視覚</t>
    <rPh sb="6" eb="8">
      <t>シカク</t>
    </rPh>
    <phoneticPr fontId="2"/>
  </si>
  <si>
    <t>4ガイドヘルプ 視覚</t>
    <rPh sb="8" eb="10">
      <t>シカク</t>
    </rPh>
    <phoneticPr fontId="2"/>
  </si>
  <si>
    <t>5リーディング 視覚</t>
    <rPh sb="8" eb="10">
      <t>シカク</t>
    </rPh>
    <phoneticPr fontId="2"/>
  </si>
  <si>
    <t>6手話・触手話 視覚</t>
    <rPh sb="8" eb="10">
      <t>シカク</t>
    </rPh>
    <phoneticPr fontId="2"/>
  </si>
  <si>
    <t>7ノート・PCテイク 視覚</t>
    <rPh sb="11" eb="13">
      <t>シカク</t>
    </rPh>
    <phoneticPr fontId="2"/>
  </si>
  <si>
    <t>8字幕付け 視覚</t>
    <rPh sb="6" eb="8">
      <t>シカク</t>
    </rPh>
    <phoneticPr fontId="2"/>
  </si>
  <si>
    <t>9補聴援助システム 視覚</t>
    <rPh sb="10" eb="12">
      <t>シカク</t>
    </rPh>
    <phoneticPr fontId="2"/>
  </si>
  <si>
    <t>10PC持込 視覚</t>
    <rPh sb="7" eb="9">
      <t>シカク</t>
    </rPh>
    <phoneticPr fontId="2"/>
  </si>
  <si>
    <t>11読み上げソフト 視覚</t>
    <rPh sb="10" eb="12">
      <t>シカク</t>
    </rPh>
    <phoneticPr fontId="2"/>
  </si>
  <si>
    <t>12音声認識ソフト 視覚</t>
    <rPh sb="10" eb="12">
      <t>シカク</t>
    </rPh>
    <phoneticPr fontId="2"/>
  </si>
  <si>
    <t>13ノイズキャンセリングイヤホン 視覚</t>
    <rPh sb="17" eb="19">
      <t>シカク</t>
    </rPh>
    <phoneticPr fontId="2"/>
  </si>
  <si>
    <t>14講義録音、板書撮影 視覚</t>
    <rPh sb="12" eb="14">
      <t>シカク</t>
    </rPh>
    <phoneticPr fontId="2"/>
  </si>
  <si>
    <t>15オンライン授業（情報保障） 視覚</t>
    <rPh sb="16" eb="18">
      <t>シカク</t>
    </rPh>
    <phoneticPr fontId="2"/>
  </si>
  <si>
    <t>16グループワーク配慮 視覚</t>
    <rPh sb="12" eb="14">
      <t>シカク</t>
    </rPh>
    <phoneticPr fontId="2"/>
  </si>
  <si>
    <t>17実技実習 視覚</t>
    <rPh sb="7" eb="9">
      <t>シカク</t>
    </rPh>
    <phoneticPr fontId="2"/>
  </si>
  <si>
    <t>18授業内容代替 視覚</t>
    <rPh sb="9" eb="11">
      <t>シカク</t>
    </rPh>
    <phoneticPr fontId="2"/>
  </si>
  <si>
    <t>19対面授業の代替 視覚</t>
    <rPh sb="10" eb="12">
      <t>シカク</t>
    </rPh>
    <phoneticPr fontId="2"/>
  </si>
  <si>
    <t>20学修指導 視覚</t>
    <rPh sb="7" eb="9">
      <t>シカク</t>
    </rPh>
    <phoneticPr fontId="2"/>
  </si>
  <si>
    <t>21履修登録支援 視覚</t>
    <rPh sb="9" eb="11">
      <t>シカク</t>
    </rPh>
    <phoneticPr fontId="2"/>
  </si>
  <si>
    <t>1点訳・墨訳 聴覚</t>
  </si>
  <si>
    <t>2テキストデータ 聴覚</t>
  </si>
  <si>
    <t>3教材拡大 聴覚</t>
  </si>
  <si>
    <t>4ガイドヘルプ 聴覚</t>
  </si>
  <si>
    <t>5リーディング 聴覚</t>
  </si>
  <si>
    <t>6手話・触手話 聴覚</t>
  </si>
  <si>
    <t>7ノート・PCテイク 聴覚</t>
  </si>
  <si>
    <t>8字幕付け 聴覚</t>
  </si>
  <si>
    <t>9補聴援助システム 聴覚</t>
  </si>
  <si>
    <t>10PC持込 聴覚</t>
  </si>
  <si>
    <t>11読み上げソフト 聴覚</t>
  </si>
  <si>
    <t>12音声認識ソフト 聴覚</t>
  </si>
  <si>
    <t>13ノイズキャンセリングイヤホン 聴覚</t>
  </si>
  <si>
    <t>14講義録音、板書撮影 聴覚</t>
  </si>
  <si>
    <t>15オンライン授業（情報保障） 聴覚</t>
  </si>
  <si>
    <t>16グループワーク配慮 聴覚</t>
  </si>
  <si>
    <t>17実技実習 聴覚</t>
  </si>
  <si>
    <t>18授業内容代替 聴覚</t>
  </si>
  <si>
    <t>19対面授業の代替 聴覚</t>
  </si>
  <si>
    <t>20学修指導 聴覚</t>
  </si>
  <si>
    <t>21履修登録支援 聴覚</t>
  </si>
  <si>
    <t>1点訳・墨訳 肢体</t>
  </si>
  <si>
    <t>2テキストデータ 肢体</t>
  </si>
  <si>
    <t>3教材拡大 肢体</t>
  </si>
  <si>
    <t>4ガイドヘルプ 肢体</t>
  </si>
  <si>
    <t>5リーディング 肢体</t>
  </si>
  <si>
    <t>6手話・触手話 肢体</t>
  </si>
  <si>
    <t>7ノート・PCテイク 肢体</t>
  </si>
  <si>
    <t>8字幕付け 肢体</t>
  </si>
  <si>
    <t>9補聴援助システム 肢体</t>
  </si>
  <si>
    <t>10PC持込 肢体</t>
  </si>
  <si>
    <t>11読み上げソフト 肢体</t>
  </si>
  <si>
    <t>12音声認識ソフト 肢体</t>
  </si>
  <si>
    <t>13ノイズキャンセリングイヤホン 肢体</t>
  </si>
  <si>
    <t>14講義録音、板書撮影 肢体</t>
  </si>
  <si>
    <t>15オンライン授業（情報保障） 肢体</t>
  </si>
  <si>
    <t>16グループワーク配慮 肢体</t>
  </si>
  <si>
    <t>17実技実習 肢体</t>
  </si>
  <si>
    <t>18授業内容代替 肢体</t>
  </si>
  <si>
    <t>19対面授業の代替 肢体</t>
  </si>
  <si>
    <t>20学修指導 肢体</t>
  </si>
  <si>
    <t>21履修登録支援 肢体</t>
  </si>
  <si>
    <t>1点訳・墨訳 病弱</t>
  </si>
  <si>
    <t>2テキストデータ 病弱</t>
  </si>
  <si>
    <t>3教材拡大 病弱</t>
  </si>
  <si>
    <t>4ガイドヘルプ 病弱</t>
  </si>
  <si>
    <t>5リーディング 病弱</t>
  </si>
  <si>
    <t>6手話・触手話 病弱</t>
  </si>
  <si>
    <t>7ノート・PCテイク 病弱</t>
  </si>
  <si>
    <t>8字幕付け 病弱</t>
  </si>
  <si>
    <t>9補聴援助システム 病弱</t>
  </si>
  <si>
    <t>10PC持込 病弱</t>
  </si>
  <si>
    <t>11読み上げソフト 病弱</t>
  </si>
  <si>
    <t>12音声認識ソフト 病弱</t>
  </si>
  <si>
    <t>13ノイズキャンセリングイヤホン 病弱</t>
  </si>
  <si>
    <t>14講義録音、板書撮影 病弱</t>
  </si>
  <si>
    <t>15オンライン授業（情報保障） 病弱</t>
  </si>
  <si>
    <t>16グループワーク配慮 病弱</t>
  </si>
  <si>
    <t>17実技実習 病弱</t>
  </si>
  <si>
    <t>18授業内容代替 病弱</t>
  </si>
  <si>
    <t>19対面授業の代替 病弱</t>
  </si>
  <si>
    <t>20学修指導 病弱</t>
  </si>
  <si>
    <t>21履修登録支援 病弱</t>
  </si>
  <si>
    <t>1点訳・墨訳 発達</t>
  </si>
  <si>
    <t>2テキストデータ 発達</t>
  </si>
  <si>
    <t>3教材拡大 発達</t>
  </si>
  <si>
    <t>4ガイドヘルプ 発達</t>
  </si>
  <si>
    <t>5リーディング 発達</t>
  </si>
  <si>
    <t>6手話・触手話 発達</t>
  </si>
  <si>
    <t>7ノート・PCテイク 発達</t>
  </si>
  <si>
    <t>8字幕付け 発達</t>
  </si>
  <si>
    <t>9補聴援助システム 発達</t>
  </si>
  <si>
    <t>10PC持込 発達</t>
  </si>
  <si>
    <t>11読み上げソフト 発達</t>
  </si>
  <si>
    <t>12音声認識ソフト 発達</t>
  </si>
  <si>
    <t>13ノイズキャンセリングイヤホン 発達</t>
  </si>
  <si>
    <t>14講義録音、板書撮影 発達</t>
  </si>
  <si>
    <t>15オンライン授業（情報保障） 発達</t>
  </si>
  <si>
    <t>16グループワーク配慮 発達</t>
  </si>
  <si>
    <t>17実技実習 発達</t>
  </si>
  <si>
    <t>18授業内容代替 発達</t>
  </si>
  <si>
    <t>19対面授業の代替 発達</t>
  </si>
  <si>
    <t>20学修指導 発達</t>
  </si>
  <si>
    <t>21履修登録支援 発達</t>
  </si>
  <si>
    <t>1点訳・墨訳 精神</t>
  </si>
  <si>
    <t>2テキストデータ 精神</t>
  </si>
  <si>
    <t>3教材拡大 精神</t>
  </si>
  <si>
    <t>4ガイドヘルプ 精神</t>
  </si>
  <si>
    <t>5リーディング 精神</t>
  </si>
  <si>
    <t>6手話・触手話 精神</t>
  </si>
  <si>
    <t>7ノート・PCテイク 精神</t>
  </si>
  <si>
    <t>8字幕付け 精神</t>
  </si>
  <si>
    <t>9補聴援助システム 精神</t>
  </si>
  <si>
    <t>10PC持込 精神</t>
  </si>
  <si>
    <t>11読み上げソフト 精神</t>
  </si>
  <si>
    <t>12音声認識ソフト 精神</t>
  </si>
  <si>
    <t>13ノイズキャンセリングイヤホン 精神</t>
  </si>
  <si>
    <t>14講義録音、板書撮影 精神</t>
  </si>
  <si>
    <t>15オンライン授業（情報保障） 精神</t>
  </si>
  <si>
    <t>16グループワーク配慮 精神</t>
  </si>
  <si>
    <t>17実技実習 精神</t>
  </si>
  <si>
    <t>18授業内容代替 精神</t>
  </si>
  <si>
    <t>19対面授業の代替 精神</t>
  </si>
  <si>
    <t>20学修指導 精神</t>
  </si>
  <si>
    <t>21履修登録支援 精神</t>
  </si>
  <si>
    <t>1点訳・墨訳 重複</t>
  </si>
  <si>
    <t>2テキストデータ 重複</t>
  </si>
  <si>
    <t>3教材拡大 重複</t>
  </si>
  <si>
    <t>4ガイドヘルプ 重複</t>
  </si>
  <si>
    <t>5リーディング 重複</t>
  </si>
  <si>
    <t>6手話・触手話 重複</t>
  </si>
  <si>
    <t>7ノート・PCテイク 重複</t>
  </si>
  <si>
    <t>8字幕付け 重複</t>
  </si>
  <si>
    <t>9補聴援助システム 重複</t>
  </si>
  <si>
    <t>10PC持込 重複</t>
  </si>
  <si>
    <t>11読み上げソフト 重複</t>
  </si>
  <si>
    <t>12音声認識ソフト 重複</t>
  </si>
  <si>
    <t>13ノイズキャンセリングイヤホン 重複</t>
  </si>
  <si>
    <t>14講義録音、板書撮影 重複</t>
  </si>
  <si>
    <t>15オンライン授業（情報保障） 重複</t>
  </si>
  <si>
    <t>16グループワーク配慮 重複</t>
  </si>
  <si>
    <t>17実技実習 重複</t>
  </si>
  <si>
    <t>18授業内容代替 重複</t>
  </si>
  <si>
    <t>19対面授業の代替 重複</t>
  </si>
  <si>
    <t>20学修指導 重複</t>
  </si>
  <si>
    <t>21履修登録支援 重複</t>
  </si>
  <si>
    <t>1点訳・墨訳 その他</t>
  </si>
  <si>
    <t>2テキストデータ その他</t>
  </si>
  <si>
    <t>3教材拡大 その他</t>
  </si>
  <si>
    <t>4ガイドヘルプ その他</t>
  </si>
  <si>
    <t>5リーディング その他</t>
  </si>
  <si>
    <t>6手話・触手話 その他</t>
  </si>
  <si>
    <t>7ノート・PCテイク その他</t>
  </si>
  <si>
    <t>8字幕付け その他</t>
  </si>
  <si>
    <t>9補聴援助システム その他</t>
  </si>
  <si>
    <t>10PC持込 その他</t>
  </si>
  <si>
    <t>11読み上げソフト その他</t>
  </si>
  <si>
    <t>12音声認識ソフト その他</t>
  </si>
  <si>
    <t>13ノイズキャンセリングイヤホン その他</t>
  </si>
  <si>
    <t>14講義録音、板書撮影 その他</t>
  </si>
  <si>
    <t>15オンライン授業（情報保障） その他</t>
  </si>
  <si>
    <t>16グループワーク配慮 その他</t>
  </si>
  <si>
    <t>17実技実習 その他</t>
  </si>
  <si>
    <t>18授業内容代替 その他</t>
  </si>
  <si>
    <t>19対面授業の代替 その他</t>
  </si>
  <si>
    <t>20学修指導 その他</t>
  </si>
  <si>
    <t>21履修登録支援 その他</t>
  </si>
  <si>
    <t>1専有スペース確保</t>
  </si>
  <si>
    <t>2通学支援</t>
  </si>
  <si>
    <t>3個別情報</t>
  </si>
  <si>
    <t>4情報取得</t>
  </si>
  <si>
    <t>5定期面談</t>
  </si>
  <si>
    <t>6自己管理</t>
  </si>
  <si>
    <t>7対人関係</t>
  </si>
  <si>
    <t>8日常生活</t>
  </si>
  <si>
    <t>9カウンセリング</t>
  </si>
  <si>
    <t>10薬剤保管</t>
  </si>
  <si>
    <t>11休憩室</t>
  </si>
  <si>
    <t>12生活介助</t>
  </si>
  <si>
    <t>13介助者入構</t>
  </si>
  <si>
    <t>14その他</t>
  </si>
  <si>
    <t>1専有スペース確保 視覚</t>
    <rPh sb="10" eb="12">
      <t>シカク</t>
    </rPh>
    <phoneticPr fontId="2"/>
  </si>
  <si>
    <t>2通学支援　視覚</t>
    <rPh sb="6" eb="8">
      <t>シカク</t>
    </rPh>
    <phoneticPr fontId="2"/>
  </si>
  <si>
    <t>3個別情報　視覚</t>
    <rPh sb="6" eb="8">
      <t>シカク</t>
    </rPh>
    <phoneticPr fontId="2"/>
  </si>
  <si>
    <t>4情報取得　視覚</t>
    <rPh sb="6" eb="8">
      <t>シカク</t>
    </rPh>
    <phoneticPr fontId="2"/>
  </si>
  <si>
    <t>5定期面談　視覚</t>
    <rPh sb="6" eb="8">
      <t>シカク</t>
    </rPh>
    <phoneticPr fontId="2"/>
  </si>
  <si>
    <t>6自己管理　視覚</t>
    <rPh sb="6" eb="8">
      <t>シカク</t>
    </rPh>
    <phoneticPr fontId="2"/>
  </si>
  <si>
    <t>7対人関係　視覚</t>
    <rPh sb="6" eb="8">
      <t>シカク</t>
    </rPh>
    <phoneticPr fontId="2"/>
  </si>
  <si>
    <t>8日常生活　視覚</t>
    <rPh sb="6" eb="8">
      <t>シカク</t>
    </rPh>
    <phoneticPr fontId="2"/>
  </si>
  <si>
    <t>9カウンセリング　視覚</t>
    <rPh sb="9" eb="11">
      <t>シカク</t>
    </rPh>
    <phoneticPr fontId="2"/>
  </si>
  <si>
    <t>10薬剤保管　視覚</t>
    <rPh sb="7" eb="9">
      <t>シカク</t>
    </rPh>
    <phoneticPr fontId="2"/>
  </si>
  <si>
    <t>11休憩室　視覚</t>
    <rPh sb="6" eb="8">
      <t>シカク</t>
    </rPh>
    <phoneticPr fontId="2"/>
  </si>
  <si>
    <t>12生活介助　視覚</t>
    <rPh sb="7" eb="9">
      <t>シカク</t>
    </rPh>
    <phoneticPr fontId="2"/>
  </si>
  <si>
    <t>13介助者入構　視覚</t>
    <rPh sb="8" eb="10">
      <t>シカク</t>
    </rPh>
    <phoneticPr fontId="2"/>
  </si>
  <si>
    <t>14その他　視覚</t>
    <rPh sb="6" eb="8">
      <t>シカク</t>
    </rPh>
    <phoneticPr fontId="2"/>
  </si>
  <si>
    <t>1専有スペース確保 聴覚</t>
  </si>
  <si>
    <t>2通学支援　聴覚</t>
  </si>
  <si>
    <t>3個別情報　聴覚</t>
  </si>
  <si>
    <t>4情報取得　聴覚</t>
  </si>
  <si>
    <t>5定期面談　聴覚</t>
  </si>
  <si>
    <t>6自己管理　聴覚</t>
  </si>
  <si>
    <t>7対人関係　聴覚</t>
  </si>
  <si>
    <t>8日常生活　聴覚</t>
  </si>
  <si>
    <t>9カウンセリング　聴覚</t>
  </si>
  <si>
    <t>10薬剤保管　聴覚</t>
  </si>
  <si>
    <t>11休憩室　聴覚</t>
  </si>
  <si>
    <t>12生活介助　聴覚</t>
  </si>
  <si>
    <t>13介助者入構　聴覚</t>
  </si>
  <si>
    <t>14その他　聴覚</t>
  </si>
  <si>
    <t>1専有スペース確保 肢体</t>
  </si>
  <si>
    <t>2通学支援　肢体</t>
  </si>
  <si>
    <t>3個別情報　肢体</t>
  </si>
  <si>
    <t>4情報取得　肢体</t>
  </si>
  <si>
    <t>5定期面談　肢体</t>
  </si>
  <si>
    <t>6自己管理　肢体</t>
  </si>
  <si>
    <t>7対人関係　肢体</t>
  </si>
  <si>
    <t>8日常生活　肢体</t>
  </si>
  <si>
    <t>9カウンセリング　肢体</t>
  </si>
  <si>
    <t>10薬剤保管　肢体</t>
  </si>
  <si>
    <t>11休憩室　肢体</t>
  </si>
  <si>
    <t>12生活介助　肢体</t>
  </si>
  <si>
    <t>13介助者入構　肢体</t>
  </si>
  <si>
    <t>14その他　肢体</t>
  </si>
  <si>
    <t>1専有スペース確保 病弱</t>
  </si>
  <si>
    <t>2通学支援　病弱</t>
  </si>
  <si>
    <t>3個別情報　病弱</t>
  </si>
  <si>
    <t>4情報取得　病弱</t>
  </si>
  <si>
    <t>5定期面談　病弱</t>
  </si>
  <si>
    <t>6自己管理　病弱</t>
  </si>
  <si>
    <t>7対人関係　病弱</t>
  </si>
  <si>
    <t>8日常生活　病弱</t>
  </si>
  <si>
    <t>9カウンセリング　病弱</t>
  </si>
  <si>
    <t>10薬剤保管　病弱</t>
  </si>
  <si>
    <t>11休憩室　病弱</t>
  </si>
  <si>
    <t>12生活介助　病弱</t>
  </si>
  <si>
    <t>13介助者入構　病弱</t>
  </si>
  <si>
    <t>14その他　病弱</t>
  </si>
  <si>
    <t>1専有スペース確保 発達</t>
  </si>
  <si>
    <t>2通学支援　発達</t>
  </si>
  <si>
    <t>3個別情報　発達</t>
  </si>
  <si>
    <t>4情報取得　発達</t>
  </si>
  <si>
    <t>5定期面談　発達</t>
  </si>
  <si>
    <t>6自己管理　発達</t>
  </si>
  <si>
    <t>7対人関係　発達</t>
  </si>
  <si>
    <t>8日常生活　発達</t>
  </si>
  <si>
    <t>9カウンセリング　発達</t>
  </si>
  <si>
    <t>10薬剤保管　発達</t>
  </si>
  <si>
    <t>11休憩室　発達</t>
  </si>
  <si>
    <t>12生活介助　発達</t>
  </si>
  <si>
    <t>13介助者入構　発達</t>
  </si>
  <si>
    <t>14その他　発達</t>
  </si>
  <si>
    <t>1専有スペース確保 精神</t>
  </si>
  <si>
    <t>2通学支援　精神</t>
  </si>
  <si>
    <t>3個別情報　精神</t>
  </si>
  <si>
    <t>4情報取得　精神</t>
  </si>
  <si>
    <t>5定期面談　精神</t>
  </si>
  <si>
    <t>6自己管理　精神</t>
  </si>
  <si>
    <t>7対人関係　精神</t>
  </si>
  <si>
    <t>8日常生活　精神</t>
  </si>
  <si>
    <t>9カウンセリング　精神</t>
  </si>
  <si>
    <t>10薬剤保管　精神</t>
  </si>
  <si>
    <t>11休憩室　精神</t>
  </si>
  <si>
    <t>12生活介助　精神</t>
  </si>
  <si>
    <t>13介助者入構　精神</t>
  </si>
  <si>
    <t>14その他　精神</t>
  </si>
  <si>
    <t>1専有スペース確保 重複</t>
  </si>
  <si>
    <t>2通学支援　重複</t>
  </si>
  <si>
    <t>3個別情報　重複</t>
  </si>
  <si>
    <t>4情報取得　重複</t>
  </si>
  <si>
    <t>5定期面談　重複</t>
  </si>
  <si>
    <t>6自己管理　重複</t>
  </si>
  <si>
    <t>7対人関係　重複</t>
  </si>
  <si>
    <t>8日常生活　重複</t>
  </si>
  <si>
    <t>9カウンセリング　重複</t>
  </si>
  <si>
    <t>10薬剤保管　重複</t>
  </si>
  <si>
    <t>11休憩室　重複</t>
  </si>
  <si>
    <t>12生活介助　重複</t>
  </si>
  <si>
    <t>13介助者入構　重複</t>
  </si>
  <si>
    <t>14その他　重複</t>
  </si>
  <si>
    <t>1専有スペース確保 その他</t>
  </si>
  <si>
    <t>2通学支援　その他</t>
  </si>
  <si>
    <t>3個別情報　その他</t>
  </si>
  <si>
    <t>4情報取得　その他</t>
  </si>
  <si>
    <t>5定期面談　その他</t>
  </si>
  <si>
    <t>6自己管理　その他</t>
  </si>
  <si>
    <t>7対人関係　その他</t>
  </si>
  <si>
    <t>8日常生活　その他</t>
  </si>
  <si>
    <t>9カウンセリング　その他</t>
  </si>
  <si>
    <t>10薬剤保管　その他</t>
  </si>
  <si>
    <t>11休憩室　その他</t>
  </si>
  <si>
    <t>12生活介助　その他</t>
  </si>
  <si>
    <t>13介助者入構　その他</t>
  </si>
  <si>
    <t>14その他　その他</t>
  </si>
  <si>
    <t>計
（学部・通学～専攻科）</t>
    <phoneticPr fontId="2"/>
  </si>
  <si>
    <t>500～999人</t>
    <phoneticPr fontId="2"/>
  </si>
  <si>
    <t>1,000～1,999人</t>
    <rPh sb="11" eb="12">
      <t>ニン</t>
    </rPh>
    <phoneticPr fontId="2"/>
  </si>
  <si>
    <t>2,000～4,999人</t>
    <rPh sb="11" eb="12">
      <t>ニン</t>
    </rPh>
    <phoneticPr fontId="2"/>
  </si>
  <si>
    <t>5,000～9,999人</t>
    <rPh sb="11" eb="12">
      <t>ニン</t>
    </rPh>
    <phoneticPr fontId="2"/>
  </si>
  <si>
    <t>10,000人以上</t>
    <rPh sb="6" eb="7">
      <t>ニン</t>
    </rPh>
    <rPh sb="7" eb="9">
      <t>イジョウ</t>
    </rPh>
    <phoneticPr fontId="2"/>
  </si>
  <si>
    <t>学校規模</t>
    <rPh sb="0" eb="4">
      <t>ガッコウキボ</t>
    </rPh>
    <phoneticPr fontId="2"/>
  </si>
  <si>
    <t>設置区分</t>
    <rPh sb="0" eb="2">
      <t>セッチ</t>
    </rPh>
    <rPh sb="2" eb="4">
      <t>クブン</t>
    </rPh>
    <phoneticPr fontId="2"/>
  </si>
  <si>
    <t>学校種</t>
    <rPh sb="0" eb="3">
      <t>ガッコウシュ</t>
    </rPh>
    <phoneticPr fontId="2"/>
  </si>
  <si>
    <t>国立</t>
    <rPh sb="0" eb="2">
      <t>コクリツ</t>
    </rPh>
    <phoneticPr fontId="2"/>
  </si>
  <si>
    <t>公立</t>
    <rPh sb="0" eb="2">
      <t>コウリツ</t>
    </rPh>
    <phoneticPr fontId="2"/>
  </si>
  <si>
    <t>私立</t>
    <rPh sb="0" eb="2">
      <t>シリツ</t>
    </rPh>
    <phoneticPr fontId="2"/>
  </si>
  <si>
    <t>大学</t>
    <rPh sb="0" eb="2">
      <t>ダイガク</t>
    </rPh>
    <phoneticPr fontId="2"/>
  </si>
  <si>
    <t>うつ状態</t>
    <rPh sb="2" eb="4">
      <t>ジョウタイ</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</si>
  <si>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</si>
  <si>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ｼｰﾄ9,10確認</t>
    <rPh sb="7" eb="9">
      <t>カクニン</t>
    </rPh>
    <phoneticPr fontId="2"/>
  </si>
  <si>
    <t>ペリー病</t>
    <rPh sb="3" eb="4">
      <t>ビョウ</t>
    </rPh>
    <phoneticPr fontId="7"/>
  </si>
  <si>
    <t>脳内鉄沈着神経変性症</t>
    <rPh sb="0" eb="2">
      <t>ノウナイ</t>
    </rPh>
    <rPh sb="2" eb="3">
      <t>テツ</t>
    </rPh>
    <rPh sb="3" eb="10">
      <t>チンチャクシンケイヘンセイショウ</t>
    </rPh>
    <phoneticPr fontId="2"/>
  </si>
  <si>
    <t>成人発症スチル病</t>
    <rPh sb="2" eb="4">
      <t>ハッショウ</t>
    </rPh>
    <rPh sb="7" eb="8">
      <t>ビョウ</t>
    </rPh>
    <phoneticPr fontId="2"/>
  </si>
  <si>
    <t>HTRA1関連脳小血管病</t>
    <rPh sb="5" eb="7">
      <t>カンレン</t>
    </rPh>
    <rPh sb="7" eb="8">
      <t>ノウ</t>
    </rPh>
    <rPh sb="8" eb="11">
      <t>ショウケッカン</t>
    </rPh>
    <rPh sb="11" eb="12">
      <t>ビョウ</t>
    </rPh>
    <phoneticPr fontId="2"/>
  </si>
  <si>
    <t>空気嚥下症</t>
    <rPh sb="0" eb="5">
      <t>クウキエンゲショウ</t>
    </rPh>
    <phoneticPr fontId="2"/>
  </si>
  <si>
    <t>吞気症</t>
    <rPh sb="0" eb="3">
      <t>ノンキショウ</t>
    </rPh>
    <phoneticPr fontId="2"/>
  </si>
  <si>
    <t>神経性やせ症</t>
    <phoneticPr fontId="2"/>
  </si>
  <si>
    <t>神経性痩せ症</t>
    <rPh sb="3" eb="4">
      <t>ヤ</t>
    </rPh>
    <phoneticPr fontId="2"/>
  </si>
  <si>
    <t>月経前不快気分障害</t>
    <phoneticPr fontId="2"/>
  </si>
  <si>
    <t>卵巣未熟奇形腫</t>
    <phoneticPr fontId="2"/>
  </si>
  <si>
    <t>成熟嚢胞性奇形腫</t>
    <phoneticPr fontId="2"/>
  </si>
  <si>
    <t>幽門狭窄症</t>
    <phoneticPr fontId="2"/>
  </si>
  <si>
    <t>非表示</t>
    <rPh sb="0" eb="3">
      <t>ヒヒョウジ</t>
    </rPh>
    <phoneticPr fontId="2"/>
  </si>
  <si>
    <t>学部（通学課程）</t>
  </si>
  <si>
    <t>人文科学</t>
  </si>
  <si>
    <t>術後</t>
    <rPh sb="0" eb="2">
      <t>ジュツゴ</t>
    </rPh>
    <phoneticPr fontId="2"/>
  </si>
  <si>
    <t>在籍者</t>
  </si>
  <si>
    <t>過敏性腸症候群</t>
    <rPh sb="0" eb="7">
      <t>カビンセイチョウショウコウグン</t>
    </rPh>
    <phoneticPr fontId="2"/>
  </si>
  <si>
    <t>注意事項等の文字媒体による伝達</t>
    <rPh sb="0" eb="2">
      <t>チュウイ</t>
    </rPh>
    <rPh sb="2" eb="4">
      <t>ジコウ</t>
    </rPh>
    <rPh sb="4" eb="5">
      <t>ナド</t>
    </rPh>
    <rPh sb="6" eb="10">
      <t>モジバイタイ</t>
    </rPh>
    <rPh sb="13" eb="15">
      <t>デンタツ</t>
    </rPh>
    <phoneticPr fontId="3"/>
  </si>
  <si>
    <t>支援内容　×　視覚障害</t>
    <rPh sb="0" eb="4">
      <t>シエンナイヨウ</t>
    </rPh>
    <rPh sb="7" eb="11">
      <t>シカクショウガイ</t>
    </rPh>
    <phoneticPr fontId="2"/>
  </si>
  <si>
    <t>支援内容　×　聴覚障害</t>
    <rPh sb="0" eb="4">
      <t>シエンナイヨウ</t>
    </rPh>
    <rPh sb="7" eb="11">
      <t>チョウカクショウガイ</t>
    </rPh>
    <phoneticPr fontId="2"/>
  </si>
  <si>
    <t>支援内容　×　肢体不自由</t>
    <rPh sb="0" eb="4">
      <t>シエンナイヨウ</t>
    </rPh>
    <rPh sb="7" eb="12">
      <t>シタイフジユウ</t>
    </rPh>
    <phoneticPr fontId="2"/>
  </si>
  <si>
    <t>支援内容　×　病弱</t>
    <rPh sb="0" eb="4">
      <t>シエンナイヨウ</t>
    </rPh>
    <rPh sb="7" eb="9">
      <t>ビョウジャク</t>
    </rPh>
    <phoneticPr fontId="2"/>
  </si>
  <si>
    <t>支援内容　×　精神障害</t>
    <rPh sb="0" eb="4">
      <t>シエンナイヨウ</t>
    </rPh>
    <rPh sb="7" eb="11">
      <t>セイシンショウガイ</t>
    </rPh>
    <phoneticPr fontId="2"/>
  </si>
  <si>
    <t>支援内容　×　発達障害</t>
    <rPh sb="0" eb="4">
      <t>シエンナイヨウ</t>
    </rPh>
    <rPh sb="7" eb="11">
      <t>ハッタツショウガイ</t>
    </rPh>
    <phoneticPr fontId="2"/>
  </si>
  <si>
    <t>支援内容　×　発達障害</t>
    <rPh sb="0" eb="4">
      <t>シエンナイヨウ</t>
    </rPh>
    <rPh sb="7" eb="9">
      <t>ハッタツ</t>
    </rPh>
    <rPh sb="9" eb="11">
      <t>ショウガイ</t>
    </rPh>
    <phoneticPr fontId="2"/>
  </si>
  <si>
    <t>支援内容　×　肢体不自由</t>
    <rPh sb="0" eb="4">
      <t>シエンナイヨウ</t>
    </rPh>
    <rPh sb="7" eb="9">
      <t>シタイ</t>
    </rPh>
    <rPh sb="9" eb="12">
      <t>フジユウ</t>
    </rPh>
    <phoneticPr fontId="2"/>
  </si>
  <si>
    <t>支援内容　×　精神障害</t>
    <rPh sb="0" eb="4">
      <t>シエンナイヨウ</t>
    </rPh>
    <rPh sb="7" eb="9">
      <t>セイシン</t>
    </rPh>
    <rPh sb="9" eb="11">
      <t>ショウガイ</t>
    </rPh>
    <phoneticPr fontId="2"/>
  </si>
  <si>
    <t>入学者選抜　配慮</t>
    <rPh sb="0" eb="3">
      <t>ニュウガクシャ</t>
    </rPh>
    <rPh sb="3" eb="5">
      <t>センバツ</t>
    </rPh>
    <rPh sb="6" eb="8">
      <t>ハイリョ</t>
    </rPh>
    <phoneticPr fontId="2"/>
  </si>
  <si>
    <t>②ア．要望の試験室</t>
    <rPh sb="3" eb="5">
      <t>ヨウボウ</t>
    </rPh>
    <rPh sb="6" eb="9">
      <t>シケンシツ</t>
    </rPh>
    <phoneticPr fontId="2"/>
  </si>
  <si>
    <t>②ウ．要望の座席</t>
    <rPh sb="3" eb="5">
      <t>ヨウボウ</t>
    </rPh>
    <rPh sb="6" eb="8">
      <t>ザセキ</t>
    </rPh>
    <phoneticPr fontId="2"/>
  </si>
  <si>
    <t>②エ．照明器具</t>
    <rPh sb="3" eb="7">
      <t>ショウメイキグ</t>
    </rPh>
    <phoneticPr fontId="2"/>
  </si>
  <si>
    <t>②オ．車入構許可</t>
    <rPh sb="3" eb="6">
      <t>クルマニュウコウ</t>
    </rPh>
    <rPh sb="6" eb="8">
      <t>キョカ</t>
    </rPh>
    <phoneticPr fontId="2"/>
  </si>
  <si>
    <t>②カ．移動補助</t>
    <rPh sb="3" eb="7">
      <t>イドウホジョ</t>
    </rPh>
    <phoneticPr fontId="2"/>
  </si>
  <si>
    <t>③ア．試験時間延長</t>
    <rPh sb="3" eb="9">
      <t>シケンジカンエンチョウ</t>
    </rPh>
    <phoneticPr fontId="2"/>
  </si>
  <si>
    <t>③イ．点字での出題</t>
    <rPh sb="3" eb="5">
      <t>テンジ</t>
    </rPh>
    <rPh sb="7" eb="9">
      <t>シュツダイ</t>
    </rPh>
    <phoneticPr fontId="2"/>
  </si>
  <si>
    <t>③ウ．拡大用紙</t>
    <rPh sb="3" eb="5">
      <t>カクダイ</t>
    </rPh>
    <rPh sb="5" eb="7">
      <t>ヨウシ</t>
    </rPh>
    <phoneticPr fontId="2"/>
  </si>
  <si>
    <t>③エ．チェック解答</t>
    <rPh sb="7" eb="9">
      <t>カイトウ</t>
    </rPh>
    <phoneticPr fontId="2"/>
  </si>
  <si>
    <t>③オ．パソコン利用</t>
    <rPh sb="7" eb="9">
      <t>リヨウ</t>
    </rPh>
    <phoneticPr fontId="2"/>
  </si>
  <si>
    <t>③カ．読み上げ</t>
    <rPh sb="3" eb="4">
      <t>ヨ</t>
    </rPh>
    <rPh sb="5" eb="6">
      <t>ア</t>
    </rPh>
    <phoneticPr fontId="2"/>
  </si>
  <si>
    <t>③キ．文字解答（口述試験）</t>
    <rPh sb="3" eb="7">
      <t>モジカイトウ</t>
    </rPh>
    <rPh sb="8" eb="12">
      <t>コウジュツシケン</t>
    </rPh>
    <phoneticPr fontId="2"/>
  </si>
  <si>
    <t>③ク．順番調整（口述試験）</t>
    <rPh sb="3" eb="5">
      <t>ジュンバン</t>
    </rPh>
    <rPh sb="5" eb="7">
      <t>チョウセイ</t>
    </rPh>
    <rPh sb="8" eb="10">
      <t>コウジュツ</t>
    </rPh>
    <rPh sb="10" eb="12">
      <t>シケン</t>
    </rPh>
    <phoneticPr fontId="2"/>
  </si>
  <si>
    <t>③ケ．ルビふり</t>
    <phoneticPr fontId="2"/>
  </si>
  <si>
    <t>③コ．リスニング免除</t>
    <rPh sb="8" eb="10">
      <t>メンジョ</t>
    </rPh>
    <phoneticPr fontId="2"/>
  </si>
  <si>
    <t>③サ．文字解答（オンライン入試）</t>
    <rPh sb="3" eb="7">
      <t>モジカイトウ</t>
    </rPh>
    <rPh sb="13" eb="15">
      <t>ニュウシ</t>
    </rPh>
    <phoneticPr fontId="2"/>
  </si>
  <si>
    <t>④ア．手話通訳</t>
    <rPh sb="3" eb="5">
      <t>シュワ</t>
    </rPh>
    <rPh sb="5" eb="7">
      <t>ツウヤク</t>
    </rPh>
    <phoneticPr fontId="2"/>
  </si>
  <si>
    <t>④イ．介助者入室の許可</t>
    <rPh sb="3" eb="6">
      <t>カイジョシャ</t>
    </rPh>
    <rPh sb="6" eb="8">
      <t>ニュウシツ</t>
    </rPh>
    <rPh sb="9" eb="11">
      <t>キョカ</t>
    </rPh>
    <phoneticPr fontId="2"/>
  </si>
  <si>
    <t>④ウ．介助者控室の提供</t>
    <rPh sb="3" eb="6">
      <t>カイジョシャ</t>
    </rPh>
    <rPh sb="6" eb="8">
      <t>ヒカエシツ</t>
    </rPh>
    <rPh sb="9" eb="11">
      <t>テイキョウ</t>
    </rPh>
    <phoneticPr fontId="2"/>
  </si>
  <si>
    <t>⑤ア．補聴援助システム</t>
    <rPh sb="3" eb="7">
      <t>ホチョウエンジョ</t>
    </rPh>
    <phoneticPr fontId="2"/>
  </si>
  <si>
    <t>⑤イ．車椅子</t>
    <rPh sb="3" eb="6">
      <t>クルマイス</t>
    </rPh>
    <phoneticPr fontId="2"/>
  </si>
  <si>
    <t>⑤ウ．拡大鏡</t>
    <rPh sb="3" eb="6">
      <t>カクダイキョウ</t>
    </rPh>
    <phoneticPr fontId="2"/>
  </si>
  <si>
    <t>⑤エ．吸入器</t>
    <rPh sb="3" eb="6">
      <t>キュウニュウキ</t>
    </rPh>
    <phoneticPr fontId="2"/>
  </si>
  <si>
    <t>⑤オ．希望の装具</t>
    <rPh sb="3" eb="5">
      <t>キボウ</t>
    </rPh>
    <rPh sb="6" eb="8">
      <t>ソウグ</t>
    </rPh>
    <phoneticPr fontId="2"/>
  </si>
  <si>
    <t>⑤カ．希望の用具</t>
    <rPh sb="3" eb="5">
      <t>キボウ</t>
    </rPh>
    <rPh sb="6" eb="8">
      <t>ヨウグ</t>
    </rPh>
    <phoneticPr fontId="2"/>
  </si>
  <si>
    <t>⑥ア．注意事項</t>
    <rPh sb="3" eb="7">
      <t>チュウイジコウ</t>
    </rPh>
    <phoneticPr fontId="2"/>
  </si>
  <si>
    <t>⑥イ．服薬</t>
    <rPh sb="3" eb="5">
      <t>フクヤク</t>
    </rPh>
    <phoneticPr fontId="2"/>
  </si>
  <si>
    <t>⑥ウ．希望の配慮</t>
    <rPh sb="3" eb="5">
      <t>キボウ</t>
    </rPh>
    <rPh sb="6" eb="8">
      <t>ハイリョ</t>
    </rPh>
    <phoneticPr fontId="2"/>
  </si>
  <si>
    <t>配慮内容</t>
    <rPh sb="0" eb="4">
      <t>ハイリョナイヨウ</t>
    </rPh>
    <phoneticPr fontId="2"/>
  </si>
  <si>
    <t>配慮内容　×　視覚障害</t>
    <rPh sb="0" eb="4">
      <t>ハイリョナイヨウ</t>
    </rPh>
    <rPh sb="7" eb="11">
      <t>シカクショウガイ</t>
    </rPh>
    <phoneticPr fontId="2"/>
  </si>
  <si>
    <t>②ア．要望の試験室　視覚</t>
    <rPh sb="3" eb="5">
      <t>ヨウボウ</t>
    </rPh>
    <rPh sb="6" eb="9">
      <t>シケンシツ</t>
    </rPh>
    <rPh sb="10" eb="12">
      <t>シカク</t>
    </rPh>
    <phoneticPr fontId="2"/>
  </si>
  <si>
    <t>②ウ．要望の座席　視覚</t>
    <rPh sb="3" eb="5">
      <t>ヨウボウ</t>
    </rPh>
    <rPh sb="6" eb="8">
      <t>ザセキ</t>
    </rPh>
    <rPh sb="9" eb="11">
      <t>シカク</t>
    </rPh>
    <phoneticPr fontId="2"/>
  </si>
  <si>
    <t>②エ．照明器具　視覚</t>
    <rPh sb="3" eb="7">
      <t>ショウメイキグ</t>
    </rPh>
    <rPh sb="8" eb="10">
      <t>シカク</t>
    </rPh>
    <phoneticPr fontId="2"/>
  </si>
  <si>
    <t>②オ．車入構許可　視覚</t>
    <rPh sb="3" eb="6">
      <t>クルマニュウコウ</t>
    </rPh>
    <rPh sb="6" eb="8">
      <t>キョカ</t>
    </rPh>
    <rPh sb="9" eb="11">
      <t>シカク</t>
    </rPh>
    <phoneticPr fontId="2"/>
  </si>
  <si>
    <t>②カ．移動補助　視覚</t>
    <rPh sb="3" eb="7">
      <t>イドウホジョ</t>
    </rPh>
    <rPh sb="8" eb="10">
      <t>シカク</t>
    </rPh>
    <phoneticPr fontId="2"/>
  </si>
  <si>
    <t>③ア．試験時間延長　視覚</t>
    <rPh sb="3" eb="9">
      <t>シケンジカンエンチョウ</t>
    </rPh>
    <rPh sb="10" eb="12">
      <t>シカク</t>
    </rPh>
    <phoneticPr fontId="2"/>
  </si>
  <si>
    <t>③イ．点字での出題　視覚</t>
    <rPh sb="3" eb="5">
      <t>テンジ</t>
    </rPh>
    <rPh sb="7" eb="9">
      <t>シュツダイ</t>
    </rPh>
    <rPh sb="10" eb="12">
      <t>シカク</t>
    </rPh>
    <phoneticPr fontId="2"/>
  </si>
  <si>
    <t>③ウ．拡大用紙　視覚</t>
    <rPh sb="3" eb="5">
      <t>カクダイ</t>
    </rPh>
    <rPh sb="5" eb="7">
      <t>ヨウシ</t>
    </rPh>
    <rPh sb="8" eb="10">
      <t>シカク</t>
    </rPh>
    <phoneticPr fontId="2"/>
  </si>
  <si>
    <t>③エ．チェック解答　視覚</t>
    <rPh sb="7" eb="9">
      <t>カイトウ</t>
    </rPh>
    <rPh sb="10" eb="12">
      <t>シカク</t>
    </rPh>
    <phoneticPr fontId="2"/>
  </si>
  <si>
    <t>③オ．パソコン利用　視覚</t>
    <rPh sb="7" eb="9">
      <t>リヨウ</t>
    </rPh>
    <rPh sb="10" eb="12">
      <t>シカク</t>
    </rPh>
    <phoneticPr fontId="2"/>
  </si>
  <si>
    <t>③カ．読み上げ　視覚</t>
    <rPh sb="3" eb="4">
      <t>ヨ</t>
    </rPh>
    <rPh sb="5" eb="6">
      <t>ア</t>
    </rPh>
    <rPh sb="8" eb="10">
      <t>シカク</t>
    </rPh>
    <phoneticPr fontId="2"/>
  </si>
  <si>
    <t>③キ．文字解答（口述試験）　視覚</t>
    <rPh sb="3" eb="7">
      <t>モジカイトウ</t>
    </rPh>
    <rPh sb="8" eb="12">
      <t>コウジュツシケン</t>
    </rPh>
    <rPh sb="14" eb="16">
      <t>シカク</t>
    </rPh>
    <phoneticPr fontId="2"/>
  </si>
  <si>
    <t>③ク．順番調整（口述試験）　視覚</t>
    <rPh sb="3" eb="5">
      <t>ジュンバン</t>
    </rPh>
    <rPh sb="5" eb="7">
      <t>チョウセイ</t>
    </rPh>
    <rPh sb="8" eb="10">
      <t>コウジュツ</t>
    </rPh>
    <rPh sb="10" eb="12">
      <t>シケン</t>
    </rPh>
    <rPh sb="14" eb="16">
      <t>シカク</t>
    </rPh>
    <phoneticPr fontId="2"/>
  </si>
  <si>
    <t>③ケ．ルビふり　視覚</t>
    <rPh sb="8" eb="10">
      <t>シカク</t>
    </rPh>
    <phoneticPr fontId="2"/>
  </si>
  <si>
    <t>③コ．リスニング免除　視覚</t>
    <rPh sb="8" eb="10">
      <t>メンジョ</t>
    </rPh>
    <rPh sb="11" eb="13">
      <t>シカク</t>
    </rPh>
    <phoneticPr fontId="2"/>
  </si>
  <si>
    <t>③サ．文字解答（オンライン入試）　視覚</t>
    <rPh sb="3" eb="7">
      <t>モジカイトウ</t>
    </rPh>
    <rPh sb="13" eb="15">
      <t>ニュウシ</t>
    </rPh>
    <rPh sb="17" eb="19">
      <t>シカク</t>
    </rPh>
    <phoneticPr fontId="2"/>
  </si>
  <si>
    <t>④ア．手話通訳　視覚</t>
    <rPh sb="3" eb="5">
      <t>シュワ</t>
    </rPh>
    <rPh sb="5" eb="7">
      <t>ツウヤク</t>
    </rPh>
    <rPh sb="8" eb="10">
      <t>シカク</t>
    </rPh>
    <phoneticPr fontId="2"/>
  </si>
  <si>
    <t>④イ．介助者入室の許可　視覚</t>
    <rPh sb="3" eb="6">
      <t>カイジョシャ</t>
    </rPh>
    <rPh sb="6" eb="8">
      <t>ニュウシツ</t>
    </rPh>
    <rPh sb="9" eb="11">
      <t>キョカ</t>
    </rPh>
    <rPh sb="12" eb="14">
      <t>シカク</t>
    </rPh>
    <phoneticPr fontId="2"/>
  </si>
  <si>
    <t>④ウ．介助者控室の提供　視覚</t>
    <rPh sb="3" eb="6">
      <t>カイジョシャ</t>
    </rPh>
    <rPh sb="6" eb="8">
      <t>ヒカエシツ</t>
    </rPh>
    <rPh sb="9" eb="11">
      <t>テイキョウ</t>
    </rPh>
    <rPh sb="12" eb="14">
      <t>シカク</t>
    </rPh>
    <phoneticPr fontId="2"/>
  </si>
  <si>
    <t>⑤ア．補聴援助システム　視覚</t>
    <rPh sb="3" eb="7">
      <t>ホチョウエンジョ</t>
    </rPh>
    <rPh sb="12" eb="14">
      <t>シカク</t>
    </rPh>
    <phoneticPr fontId="2"/>
  </si>
  <si>
    <t>⑤イ．車椅子　視覚</t>
    <rPh sb="3" eb="6">
      <t>クルマイス</t>
    </rPh>
    <rPh sb="7" eb="9">
      <t>シカク</t>
    </rPh>
    <phoneticPr fontId="2"/>
  </si>
  <si>
    <t>⑤ウ．拡大鏡　　視覚</t>
    <rPh sb="3" eb="6">
      <t>カクダイキョウ</t>
    </rPh>
    <rPh sb="8" eb="10">
      <t>シカク</t>
    </rPh>
    <phoneticPr fontId="2"/>
  </si>
  <si>
    <t>⑤エ．吸入器　視覚</t>
    <rPh sb="3" eb="6">
      <t>キュウニュウキ</t>
    </rPh>
    <rPh sb="7" eb="9">
      <t>シカク</t>
    </rPh>
    <phoneticPr fontId="2"/>
  </si>
  <si>
    <t>⑤オ．希望の装具　視覚</t>
    <rPh sb="3" eb="5">
      <t>キボウ</t>
    </rPh>
    <rPh sb="6" eb="8">
      <t>ソウグ</t>
    </rPh>
    <rPh sb="9" eb="11">
      <t>シカク</t>
    </rPh>
    <phoneticPr fontId="2"/>
  </si>
  <si>
    <t>⑤カ．希望の用具　視覚</t>
    <rPh sb="3" eb="5">
      <t>キボウ</t>
    </rPh>
    <rPh sb="6" eb="8">
      <t>ヨウグ</t>
    </rPh>
    <rPh sb="9" eb="11">
      <t>シカク</t>
    </rPh>
    <phoneticPr fontId="2"/>
  </si>
  <si>
    <t>⑥ア．注意事項　視覚</t>
    <rPh sb="3" eb="7">
      <t>チュウイジコウ</t>
    </rPh>
    <rPh sb="8" eb="10">
      <t>シカク</t>
    </rPh>
    <phoneticPr fontId="2"/>
  </si>
  <si>
    <t>⑥イ．服薬　視覚</t>
    <rPh sb="3" eb="5">
      <t>フクヤク</t>
    </rPh>
    <rPh sb="6" eb="8">
      <t>シカク</t>
    </rPh>
    <phoneticPr fontId="2"/>
  </si>
  <si>
    <t>⑥ウ．希望の配慮　視覚</t>
    <rPh sb="3" eb="5">
      <t>キボウ</t>
    </rPh>
    <rPh sb="6" eb="8">
      <t>ハイリョ</t>
    </rPh>
    <rPh sb="9" eb="11">
      <t>シカク</t>
    </rPh>
    <phoneticPr fontId="2"/>
  </si>
  <si>
    <t>配慮内容　×　聴覚障害</t>
    <rPh sb="0" eb="4">
      <t>ハイリョナイヨウ</t>
    </rPh>
    <rPh sb="7" eb="9">
      <t>チョウカク</t>
    </rPh>
    <rPh sb="9" eb="11">
      <t>ショウガイ</t>
    </rPh>
    <phoneticPr fontId="2"/>
  </si>
  <si>
    <t>②ア．要望の試験室　聴覚</t>
    <rPh sb="3" eb="5">
      <t>ヨウボウ</t>
    </rPh>
    <rPh sb="6" eb="9">
      <t>シケンシツ</t>
    </rPh>
    <phoneticPr fontId="2"/>
  </si>
  <si>
    <t>②ウ．要望の座席　聴覚</t>
    <rPh sb="3" eb="5">
      <t>ヨウボウ</t>
    </rPh>
    <rPh sb="6" eb="8">
      <t>ザセキ</t>
    </rPh>
    <phoneticPr fontId="2"/>
  </si>
  <si>
    <t>②エ．照明器具　聴覚</t>
    <rPh sb="3" eb="7">
      <t>ショウメイキグ</t>
    </rPh>
    <phoneticPr fontId="2"/>
  </si>
  <si>
    <t>②オ．車入構許可　聴覚</t>
    <rPh sb="3" eb="6">
      <t>クルマニュウコウ</t>
    </rPh>
    <rPh sb="6" eb="8">
      <t>キョカ</t>
    </rPh>
    <phoneticPr fontId="2"/>
  </si>
  <si>
    <t>②カ．移動補助　聴覚</t>
    <rPh sb="3" eb="7">
      <t>イドウホジョ</t>
    </rPh>
    <phoneticPr fontId="2"/>
  </si>
  <si>
    <t>③ア．試験時間延長　聴覚</t>
    <rPh sb="3" eb="9">
      <t>シケンジカンエンチョウ</t>
    </rPh>
    <phoneticPr fontId="2"/>
  </si>
  <si>
    <t>③イ．点字での出題　聴覚</t>
    <rPh sb="3" eb="5">
      <t>テンジ</t>
    </rPh>
    <rPh sb="7" eb="9">
      <t>シュツダイ</t>
    </rPh>
    <phoneticPr fontId="2"/>
  </si>
  <si>
    <t>③ウ．拡大用紙　聴覚</t>
    <rPh sb="3" eb="5">
      <t>カクダイ</t>
    </rPh>
    <rPh sb="5" eb="7">
      <t>ヨウシ</t>
    </rPh>
    <phoneticPr fontId="2"/>
  </si>
  <si>
    <t>③エ．チェック解答　聴覚</t>
    <rPh sb="7" eb="9">
      <t>カイトウ</t>
    </rPh>
    <phoneticPr fontId="2"/>
  </si>
  <si>
    <t>③オ．パソコン利用　聴覚</t>
    <rPh sb="7" eb="9">
      <t>リヨウ</t>
    </rPh>
    <phoneticPr fontId="2"/>
  </si>
  <si>
    <t>③カ．読み上げ　聴覚</t>
    <rPh sb="3" eb="4">
      <t>ヨ</t>
    </rPh>
    <rPh sb="5" eb="6">
      <t>ア</t>
    </rPh>
    <phoneticPr fontId="2"/>
  </si>
  <si>
    <t>③キ．文字解答（口述試験）　聴覚</t>
    <rPh sb="3" eb="7">
      <t>モジカイトウ</t>
    </rPh>
    <rPh sb="8" eb="12">
      <t>コウジュツシケン</t>
    </rPh>
    <phoneticPr fontId="2"/>
  </si>
  <si>
    <t>③ク．順番調整（口述試験）　聴覚</t>
    <rPh sb="3" eb="5">
      <t>ジュンバン</t>
    </rPh>
    <rPh sb="5" eb="7">
      <t>チョウセイ</t>
    </rPh>
    <rPh sb="8" eb="10">
      <t>コウジュツ</t>
    </rPh>
    <rPh sb="10" eb="12">
      <t>シケン</t>
    </rPh>
    <phoneticPr fontId="2"/>
  </si>
  <si>
    <t>③ケ．ルビふり　聴覚</t>
    <phoneticPr fontId="2"/>
  </si>
  <si>
    <t>③コ．リスニング免除　聴覚</t>
    <rPh sb="8" eb="10">
      <t>メンジョ</t>
    </rPh>
    <phoneticPr fontId="2"/>
  </si>
  <si>
    <t>③サ．文字解答（オンライン入試）　聴覚</t>
    <rPh sb="3" eb="7">
      <t>モジカイトウ</t>
    </rPh>
    <rPh sb="13" eb="15">
      <t>ニュウシ</t>
    </rPh>
    <phoneticPr fontId="2"/>
  </si>
  <si>
    <t>④ア．手話通訳　聴覚</t>
    <rPh sb="3" eb="5">
      <t>シュワ</t>
    </rPh>
    <rPh sb="5" eb="7">
      <t>ツウヤク</t>
    </rPh>
    <phoneticPr fontId="2"/>
  </si>
  <si>
    <t>④イ．介助者入室の許可　聴覚</t>
    <rPh sb="3" eb="6">
      <t>カイジョシャ</t>
    </rPh>
    <rPh sb="6" eb="8">
      <t>ニュウシツ</t>
    </rPh>
    <rPh sb="9" eb="11">
      <t>キョカ</t>
    </rPh>
    <phoneticPr fontId="2"/>
  </si>
  <si>
    <t>④ウ．介助者控室の提供　聴覚</t>
    <rPh sb="3" eb="6">
      <t>カイジョシャ</t>
    </rPh>
    <rPh sb="6" eb="8">
      <t>ヒカエシツ</t>
    </rPh>
    <rPh sb="9" eb="11">
      <t>テイキョウ</t>
    </rPh>
    <phoneticPr fontId="2"/>
  </si>
  <si>
    <t>⑤ア．補聴援助システム　聴覚</t>
    <rPh sb="3" eb="7">
      <t>ホチョウエンジョ</t>
    </rPh>
    <phoneticPr fontId="2"/>
  </si>
  <si>
    <t>⑤イ．車椅子　聴覚</t>
    <rPh sb="3" eb="6">
      <t>クルマイス</t>
    </rPh>
    <phoneticPr fontId="2"/>
  </si>
  <si>
    <t>⑤ウ．拡大鏡　　聴覚</t>
    <rPh sb="3" eb="6">
      <t>カクダイキョウ</t>
    </rPh>
    <phoneticPr fontId="2"/>
  </si>
  <si>
    <t>⑤エ．吸入器　聴覚</t>
    <rPh sb="3" eb="6">
      <t>キュウニュウキ</t>
    </rPh>
    <phoneticPr fontId="2"/>
  </si>
  <si>
    <t>⑤オ．希望の装具　聴覚</t>
    <rPh sb="3" eb="5">
      <t>キボウ</t>
    </rPh>
    <rPh sb="6" eb="8">
      <t>ソウグ</t>
    </rPh>
    <phoneticPr fontId="2"/>
  </si>
  <si>
    <t>⑤カ．希望の用具　聴覚</t>
    <rPh sb="3" eb="5">
      <t>キボウ</t>
    </rPh>
    <rPh sb="6" eb="8">
      <t>ヨウグ</t>
    </rPh>
    <phoneticPr fontId="2"/>
  </si>
  <si>
    <t>⑥ア．注意事項　聴覚</t>
    <rPh sb="3" eb="7">
      <t>チュウイジコウ</t>
    </rPh>
    <phoneticPr fontId="2"/>
  </si>
  <si>
    <t>⑥イ．服薬　聴覚</t>
    <rPh sb="3" eb="5">
      <t>フクヤク</t>
    </rPh>
    <phoneticPr fontId="2"/>
  </si>
  <si>
    <t>⑥ウ．希望の配慮　聴覚</t>
    <rPh sb="3" eb="5">
      <t>キボウ</t>
    </rPh>
    <rPh sb="6" eb="8">
      <t>ハイリョ</t>
    </rPh>
    <phoneticPr fontId="2"/>
  </si>
  <si>
    <t>配慮内容　×　肢体不自由</t>
    <rPh sb="0" eb="4">
      <t>ハイリョナイヨウ</t>
    </rPh>
    <rPh sb="7" eb="12">
      <t>シタイフジユウ</t>
    </rPh>
    <phoneticPr fontId="2"/>
  </si>
  <si>
    <t>②ア．要望の試験室　肢体</t>
    <rPh sb="3" eb="5">
      <t>ヨウボウ</t>
    </rPh>
    <rPh sb="6" eb="9">
      <t>シケンシツ</t>
    </rPh>
    <phoneticPr fontId="2"/>
  </si>
  <si>
    <t>②ウ．要望の座席　肢体</t>
    <rPh sb="3" eb="5">
      <t>ヨウボウ</t>
    </rPh>
    <rPh sb="6" eb="8">
      <t>ザセキ</t>
    </rPh>
    <phoneticPr fontId="2"/>
  </si>
  <si>
    <t>②エ．照明器具　肢体</t>
    <rPh sb="3" eb="7">
      <t>ショウメイキグ</t>
    </rPh>
    <phoneticPr fontId="2"/>
  </si>
  <si>
    <t>②オ．車入構許可　肢体</t>
    <rPh sb="3" eb="6">
      <t>クルマニュウコウ</t>
    </rPh>
    <rPh sb="6" eb="8">
      <t>キョカ</t>
    </rPh>
    <phoneticPr fontId="2"/>
  </si>
  <si>
    <t>②カ．移動補助　肢体</t>
    <rPh sb="3" eb="7">
      <t>イドウホジョ</t>
    </rPh>
    <phoneticPr fontId="2"/>
  </si>
  <si>
    <t>③ア．試験時間延長　肢体</t>
    <rPh sb="3" eb="9">
      <t>シケンジカンエンチョウ</t>
    </rPh>
    <phoneticPr fontId="2"/>
  </si>
  <si>
    <t>③イ．点字での出題　肢体</t>
    <rPh sb="3" eb="5">
      <t>テンジ</t>
    </rPh>
    <rPh sb="7" eb="9">
      <t>シュツダイ</t>
    </rPh>
    <phoneticPr fontId="2"/>
  </si>
  <si>
    <t>③ウ．拡大用紙　肢体</t>
    <rPh sb="3" eb="5">
      <t>カクダイ</t>
    </rPh>
    <rPh sb="5" eb="7">
      <t>ヨウシ</t>
    </rPh>
    <phoneticPr fontId="2"/>
  </si>
  <si>
    <t>③エ．チェック解答　肢体</t>
    <rPh sb="7" eb="9">
      <t>カイトウ</t>
    </rPh>
    <phoneticPr fontId="2"/>
  </si>
  <si>
    <t>③オ．パソコン利用　肢体</t>
    <rPh sb="7" eb="9">
      <t>リヨウ</t>
    </rPh>
    <phoneticPr fontId="2"/>
  </si>
  <si>
    <t>③カ．読み上げ　肢体</t>
    <rPh sb="3" eb="4">
      <t>ヨ</t>
    </rPh>
    <rPh sb="5" eb="6">
      <t>ア</t>
    </rPh>
    <phoneticPr fontId="2"/>
  </si>
  <si>
    <t>③キ．文字解答（口述試験）　肢体</t>
    <rPh sb="3" eb="7">
      <t>モジカイトウ</t>
    </rPh>
    <rPh sb="8" eb="12">
      <t>コウジュツシケン</t>
    </rPh>
    <phoneticPr fontId="2"/>
  </si>
  <si>
    <t>③ク．順番調整（口述試験）　肢体</t>
    <rPh sb="3" eb="5">
      <t>ジュンバン</t>
    </rPh>
    <rPh sb="5" eb="7">
      <t>チョウセイ</t>
    </rPh>
    <rPh sb="8" eb="10">
      <t>コウジュツ</t>
    </rPh>
    <rPh sb="10" eb="12">
      <t>シケン</t>
    </rPh>
    <phoneticPr fontId="2"/>
  </si>
  <si>
    <t>③ケ．ルビふり　肢体</t>
  </si>
  <si>
    <t>③コ．リスニング免除　肢体</t>
    <rPh sb="8" eb="10">
      <t>メンジョ</t>
    </rPh>
    <phoneticPr fontId="2"/>
  </si>
  <si>
    <t>③サ．文字解答（オンライン入試）　肢体</t>
    <rPh sb="3" eb="7">
      <t>モジカイトウ</t>
    </rPh>
    <rPh sb="13" eb="15">
      <t>ニュウシ</t>
    </rPh>
    <phoneticPr fontId="2"/>
  </si>
  <si>
    <t>④ア．手話通訳　肢体</t>
    <rPh sb="3" eb="5">
      <t>シュワ</t>
    </rPh>
    <rPh sb="5" eb="7">
      <t>ツウヤク</t>
    </rPh>
    <phoneticPr fontId="2"/>
  </si>
  <si>
    <t>④イ．介助者入室の許可　肢体</t>
    <rPh sb="3" eb="6">
      <t>カイジョシャ</t>
    </rPh>
    <rPh sb="6" eb="8">
      <t>ニュウシツ</t>
    </rPh>
    <rPh sb="9" eb="11">
      <t>キョカ</t>
    </rPh>
    <phoneticPr fontId="2"/>
  </si>
  <si>
    <t>④ウ．介助者控室の提供　肢体</t>
    <rPh sb="3" eb="6">
      <t>カイジョシャ</t>
    </rPh>
    <rPh sb="6" eb="8">
      <t>ヒカエシツ</t>
    </rPh>
    <rPh sb="9" eb="11">
      <t>テイキョウ</t>
    </rPh>
    <phoneticPr fontId="2"/>
  </si>
  <si>
    <t>⑤ア．補聴援助システム　肢体</t>
    <rPh sb="3" eb="7">
      <t>ホチョウエンジョ</t>
    </rPh>
    <phoneticPr fontId="2"/>
  </si>
  <si>
    <t>⑤イ．車椅子　肢体</t>
    <rPh sb="3" eb="6">
      <t>クルマイス</t>
    </rPh>
    <phoneticPr fontId="2"/>
  </si>
  <si>
    <t>⑤ウ．拡大鏡　　肢体</t>
    <rPh sb="3" eb="6">
      <t>カクダイキョウ</t>
    </rPh>
    <phoneticPr fontId="2"/>
  </si>
  <si>
    <t>⑤エ．吸入器　肢体</t>
    <rPh sb="3" eb="6">
      <t>キュウニュウキ</t>
    </rPh>
    <phoneticPr fontId="2"/>
  </si>
  <si>
    <t>⑤オ．希望の装具　肢体</t>
    <rPh sb="3" eb="5">
      <t>キボウ</t>
    </rPh>
    <rPh sb="6" eb="8">
      <t>ソウグ</t>
    </rPh>
    <phoneticPr fontId="2"/>
  </si>
  <si>
    <t>⑤カ．希望の用具　肢体</t>
    <rPh sb="3" eb="5">
      <t>キボウ</t>
    </rPh>
    <rPh sb="6" eb="8">
      <t>ヨウグ</t>
    </rPh>
    <phoneticPr fontId="2"/>
  </si>
  <si>
    <t>⑥ア．注意事項　肢体</t>
    <rPh sb="3" eb="7">
      <t>チュウイジコウ</t>
    </rPh>
    <phoneticPr fontId="2"/>
  </si>
  <si>
    <t>⑥イ．服薬　肢体</t>
    <rPh sb="3" eb="5">
      <t>フクヤク</t>
    </rPh>
    <phoneticPr fontId="2"/>
  </si>
  <si>
    <t>⑥ウ．希望の配慮　肢体</t>
    <rPh sb="3" eb="5">
      <t>キボウ</t>
    </rPh>
    <rPh sb="6" eb="8">
      <t>ハイリョ</t>
    </rPh>
    <phoneticPr fontId="2"/>
  </si>
  <si>
    <t>配慮内容　×　病弱</t>
    <rPh sb="0" eb="4">
      <t>ハイリョナイヨウ</t>
    </rPh>
    <rPh sb="7" eb="9">
      <t>ビョウジャク</t>
    </rPh>
    <phoneticPr fontId="2"/>
  </si>
  <si>
    <t>②ア．要望の試験室　病弱</t>
    <rPh sb="3" eb="5">
      <t>ヨウボウ</t>
    </rPh>
    <rPh sb="6" eb="9">
      <t>シケンシツ</t>
    </rPh>
    <phoneticPr fontId="2"/>
  </si>
  <si>
    <t>②ウ．要望の座席　病弱</t>
    <rPh sb="3" eb="5">
      <t>ヨウボウ</t>
    </rPh>
    <rPh sb="6" eb="8">
      <t>ザセキ</t>
    </rPh>
    <phoneticPr fontId="2"/>
  </si>
  <si>
    <t>②エ．照明器具　病弱</t>
    <rPh sb="3" eb="7">
      <t>ショウメイキグ</t>
    </rPh>
    <phoneticPr fontId="2"/>
  </si>
  <si>
    <t>②オ．車入構許可　病弱</t>
    <rPh sb="3" eb="6">
      <t>クルマニュウコウ</t>
    </rPh>
    <rPh sb="6" eb="8">
      <t>キョカ</t>
    </rPh>
    <phoneticPr fontId="2"/>
  </si>
  <si>
    <t>②カ．移動補助　病弱</t>
    <rPh sb="3" eb="7">
      <t>イドウホジョ</t>
    </rPh>
    <phoneticPr fontId="2"/>
  </si>
  <si>
    <t>③ア．試験時間延長　病弱</t>
    <rPh sb="3" eb="9">
      <t>シケンジカンエンチョウ</t>
    </rPh>
    <phoneticPr fontId="2"/>
  </si>
  <si>
    <t>③イ．点字での出題　病弱</t>
    <rPh sb="3" eb="5">
      <t>テンジ</t>
    </rPh>
    <rPh sb="7" eb="9">
      <t>シュツダイ</t>
    </rPh>
    <phoneticPr fontId="2"/>
  </si>
  <si>
    <t>③ウ．拡大用紙　病弱</t>
    <rPh sb="3" eb="5">
      <t>カクダイ</t>
    </rPh>
    <rPh sb="5" eb="7">
      <t>ヨウシ</t>
    </rPh>
    <phoneticPr fontId="2"/>
  </si>
  <si>
    <t>③エ．チェック解答　病弱</t>
    <rPh sb="7" eb="9">
      <t>カイトウ</t>
    </rPh>
    <phoneticPr fontId="2"/>
  </si>
  <si>
    <t>③オ．パソコン利用　病弱</t>
    <rPh sb="7" eb="9">
      <t>リヨウ</t>
    </rPh>
    <phoneticPr fontId="2"/>
  </si>
  <si>
    <t>③カ．読み上げ　病弱</t>
    <rPh sb="3" eb="4">
      <t>ヨ</t>
    </rPh>
    <rPh sb="5" eb="6">
      <t>ア</t>
    </rPh>
    <phoneticPr fontId="2"/>
  </si>
  <si>
    <t>③キ．文字解答（口述試験）　病弱</t>
    <rPh sb="3" eb="7">
      <t>モジカイトウ</t>
    </rPh>
    <rPh sb="8" eb="12">
      <t>コウジュツシケン</t>
    </rPh>
    <phoneticPr fontId="2"/>
  </si>
  <si>
    <t>③ク．順番調整（口述試験）　病弱</t>
    <rPh sb="3" eb="5">
      <t>ジュンバン</t>
    </rPh>
    <rPh sb="5" eb="7">
      <t>チョウセイ</t>
    </rPh>
    <rPh sb="8" eb="10">
      <t>コウジュツ</t>
    </rPh>
    <rPh sb="10" eb="12">
      <t>シケン</t>
    </rPh>
    <phoneticPr fontId="2"/>
  </si>
  <si>
    <t>③ケ．ルビふり　病弱</t>
  </si>
  <si>
    <t>③コ．リスニング免除　病弱</t>
    <rPh sb="8" eb="10">
      <t>メンジョ</t>
    </rPh>
    <phoneticPr fontId="2"/>
  </si>
  <si>
    <t>③サ．文字解答（オンライン入試）　病弱</t>
    <rPh sb="3" eb="7">
      <t>モジカイトウ</t>
    </rPh>
    <rPh sb="13" eb="15">
      <t>ニュウシ</t>
    </rPh>
    <phoneticPr fontId="2"/>
  </si>
  <si>
    <t>④ア．手話通訳　病弱</t>
    <rPh sb="3" eb="5">
      <t>シュワ</t>
    </rPh>
    <rPh sb="5" eb="7">
      <t>ツウヤク</t>
    </rPh>
    <phoneticPr fontId="2"/>
  </si>
  <si>
    <t>④イ．介助者入室の許可　病弱</t>
    <rPh sb="3" eb="6">
      <t>カイジョシャ</t>
    </rPh>
    <rPh sb="6" eb="8">
      <t>ニュウシツ</t>
    </rPh>
    <rPh sb="9" eb="11">
      <t>キョカ</t>
    </rPh>
    <phoneticPr fontId="2"/>
  </si>
  <si>
    <t>④ウ．介助者控室の提供　病弱</t>
    <rPh sb="3" eb="6">
      <t>カイジョシャ</t>
    </rPh>
    <rPh sb="6" eb="8">
      <t>ヒカエシツ</t>
    </rPh>
    <rPh sb="9" eb="11">
      <t>テイキョウ</t>
    </rPh>
    <phoneticPr fontId="2"/>
  </si>
  <si>
    <t>⑤ア．補聴援助システム　病弱</t>
    <rPh sb="3" eb="7">
      <t>ホチョウエンジョ</t>
    </rPh>
    <phoneticPr fontId="2"/>
  </si>
  <si>
    <t>⑤イ．車椅子　病弱</t>
    <rPh sb="3" eb="6">
      <t>クルマイス</t>
    </rPh>
    <phoneticPr fontId="2"/>
  </si>
  <si>
    <t>⑤ウ．拡大鏡　　病弱</t>
    <rPh sb="3" eb="6">
      <t>カクダイキョウ</t>
    </rPh>
    <phoneticPr fontId="2"/>
  </si>
  <si>
    <t>⑤エ．吸入器　病弱</t>
    <rPh sb="3" eb="6">
      <t>キュウニュウキ</t>
    </rPh>
    <phoneticPr fontId="2"/>
  </si>
  <si>
    <t>⑤オ．希望の装具　病弱</t>
    <rPh sb="3" eb="5">
      <t>キボウ</t>
    </rPh>
    <rPh sb="6" eb="8">
      <t>ソウグ</t>
    </rPh>
    <phoneticPr fontId="2"/>
  </si>
  <si>
    <t>⑤カ．希望の用具　病弱</t>
    <rPh sb="3" eb="5">
      <t>キボウ</t>
    </rPh>
    <rPh sb="6" eb="8">
      <t>ヨウグ</t>
    </rPh>
    <phoneticPr fontId="2"/>
  </si>
  <si>
    <t>⑥ア．注意事項　病弱</t>
    <rPh sb="3" eb="7">
      <t>チュウイジコウ</t>
    </rPh>
    <phoneticPr fontId="2"/>
  </si>
  <si>
    <t>⑥イ．服薬　病弱</t>
    <rPh sb="3" eb="5">
      <t>フクヤク</t>
    </rPh>
    <phoneticPr fontId="2"/>
  </si>
  <si>
    <t>⑥ウ．希望の配慮　病弱</t>
    <rPh sb="3" eb="5">
      <t>キボウ</t>
    </rPh>
    <rPh sb="6" eb="8">
      <t>ハイリョ</t>
    </rPh>
    <phoneticPr fontId="2"/>
  </si>
  <si>
    <t>配慮内容　×　発達障害</t>
    <rPh sb="0" eb="4">
      <t>ハイリョナイヨウ</t>
    </rPh>
    <rPh sb="7" eb="11">
      <t>ハッタツショウガイ</t>
    </rPh>
    <phoneticPr fontId="2"/>
  </si>
  <si>
    <t>②ア．要望の試験室　発達</t>
    <rPh sb="3" eb="5">
      <t>ヨウボウ</t>
    </rPh>
    <rPh sb="6" eb="9">
      <t>シケンシツ</t>
    </rPh>
    <phoneticPr fontId="2"/>
  </si>
  <si>
    <t>②ウ．要望の座席　発達</t>
    <rPh sb="3" eb="5">
      <t>ヨウボウ</t>
    </rPh>
    <rPh sb="6" eb="8">
      <t>ザセキ</t>
    </rPh>
    <phoneticPr fontId="2"/>
  </si>
  <si>
    <t>②エ．照明器具　発達</t>
    <rPh sb="3" eb="7">
      <t>ショウメイキグ</t>
    </rPh>
    <phoneticPr fontId="2"/>
  </si>
  <si>
    <t>②オ．車入構許可　発達</t>
    <rPh sb="3" eb="6">
      <t>クルマニュウコウ</t>
    </rPh>
    <rPh sb="6" eb="8">
      <t>キョカ</t>
    </rPh>
    <phoneticPr fontId="2"/>
  </si>
  <si>
    <t>②カ．移動補助　発達</t>
    <rPh sb="3" eb="7">
      <t>イドウホジョ</t>
    </rPh>
    <phoneticPr fontId="2"/>
  </si>
  <si>
    <t>③ア．試験時間延長　発達</t>
    <rPh sb="3" eb="9">
      <t>シケンジカンエンチョウ</t>
    </rPh>
    <phoneticPr fontId="2"/>
  </si>
  <si>
    <t>③イ．点字での出題　発達</t>
    <rPh sb="3" eb="5">
      <t>テンジ</t>
    </rPh>
    <rPh sb="7" eb="9">
      <t>シュツダイ</t>
    </rPh>
    <phoneticPr fontId="2"/>
  </si>
  <si>
    <t>③ウ．拡大用紙　発達</t>
    <rPh sb="3" eb="5">
      <t>カクダイ</t>
    </rPh>
    <rPh sb="5" eb="7">
      <t>ヨウシ</t>
    </rPh>
    <phoneticPr fontId="2"/>
  </si>
  <si>
    <t>③エ．チェック解答　発達</t>
    <rPh sb="7" eb="9">
      <t>カイトウ</t>
    </rPh>
    <phoneticPr fontId="2"/>
  </si>
  <si>
    <t>③オ．パソコン利用　発達</t>
    <rPh sb="7" eb="9">
      <t>リヨウ</t>
    </rPh>
    <phoneticPr fontId="2"/>
  </si>
  <si>
    <t>③カ．読み上げ　発達</t>
    <rPh sb="3" eb="4">
      <t>ヨ</t>
    </rPh>
    <rPh sb="5" eb="6">
      <t>ア</t>
    </rPh>
    <phoneticPr fontId="2"/>
  </si>
  <si>
    <t>③キ．文字解答（口述試験）　発達</t>
    <rPh sb="3" eb="7">
      <t>モジカイトウ</t>
    </rPh>
    <rPh sb="8" eb="12">
      <t>コウジュツシケン</t>
    </rPh>
    <phoneticPr fontId="2"/>
  </si>
  <si>
    <t>③ク．順番調整（口述試験）　発達</t>
    <rPh sb="3" eb="5">
      <t>ジュンバン</t>
    </rPh>
    <rPh sb="5" eb="7">
      <t>チョウセイ</t>
    </rPh>
    <rPh sb="8" eb="10">
      <t>コウジュツ</t>
    </rPh>
    <rPh sb="10" eb="12">
      <t>シケン</t>
    </rPh>
    <phoneticPr fontId="2"/>
  </si>
  <si>
    <t>③ケ．ルビふり　発達</t>
  </si>
  <si>
    <t>③コ．リスニング免除　発達</t>
    <rPh sb="8" eb="10">
      <t>メンジョ</t>
    </rPh>
    <phoneticPr fontId="2"/>
  </si>
  <si>
    <t>③サ．文字解答（オンライン入試）　発達</t>
    <rPh sb="3" eb="7">
      <t>モジカイトウ</t>
    </rPh>
    <rPh sb="13" eb="15">
      <t>ニュウシ</t>
    </rPh>
    <phoneticPr fontId="2"/>
  </si>
  <si>
    <t>④ア．手話通訳　発達</t>
    <rPh sb="3" eb="5">
      <t>シュワ</t>
    </rPh>
    <rPh sb="5" eb="7">
      <t>ツウヤク</t>
    </rPh>
    <phoneticPr fontId="2"/>
  </si>
  <si>
    <t>④イ．介助者入室の許可　発達</t>
    <rPh sb="3" eb="6">
      <t>カイジョシャ</t>
    </rPh>
    <rPh sb="6" eb="8">
      <t>ニュウシツ</t>
    </rPh>
    <rPh sb="9" eb="11">
      <t>キョカ</t>
    </rPh>
    <phoneticPr fontId="2"/>
  </si>
  <si>
    <t>④ウ．介助者控室の提供　発達</t>
    <rPh sb="3" eb="6">
      <t>カイジョシャ</t>
    </rPh>
    <rPh sb="6" eb="8">
      <t>ヒカエシツ</t>
    </rPh>
    <rPh sb="9" eb="11">
      <t>テイキョウ</t>
    </rPh>
    <phoneticPr fontId="2"/>
  </si>
  <si>
    <t>⑤ア．補聴援助システム　発達</t>
    <rPh sb="3" eb="7">
      <t>ホチョウエンジョ</t>
    </rPh>
    <phoneticPr fontId="2"/>
  </si>
  <si>
    <t>⑤イ．車椅子　発達</t>
    <rPh sb="3" eb="6">
      <t>クルマイス</t>
    </rPh>
    <phoneticPr fontId="2"/>
  </si>
  <si>
    <t>⑤ウ．拡大鏡　　発達</t>
    <rPh sb="3" eb="6">
      <t>カクダイキョウ</t>
    </rPh>
    <phoneticPr fontId="2"/>
  </si>
  <si>
    <t>⑤エ．吸入器　発達</t>
    <rPh sb="3" eb="6">
      <t>キュウニュウキ</t>
    </rPh>
    <phoneticPr fontId="2"/>
  </si>
  <si>
    <t>⑤オ．希望の装具　発達</t>
    <rPh sb="3" eb="5">
      <t>キボウ</t>
    </rPh>
    <rPh sb="6" eb="8">
      <t>ソウグ</t>
    </rPh>
    <phoneticPr fontId="2"/>
  </si>
  <si>
    <t>⑤カ．希望の用具　発達</t>
    <rPh sb="3" eb="5">
      <t>キボウ</t>
    </rPh>
    <rPh sb="6" eb="8">
      <t>ヨウグ</t>
    </rPh>
    <phoneticPr fontId="2"/>
  </si>
  <si>
    <t>⑥ア．注意事項　発達</t>
    <rPh sb="3" eb="7">
      <t>チュウイジコウ</t>
    </rPh>
    <phoneticPr fontId="2"/>
  </si>
  <si>
    <t>⑥イ．服薬　発達</t>
    <rPh sb="3" eb="5">
      <t>フクヤク</t>
    </rPh>
    <phoneticPr fontId="2"/>
  </si>
  <si>
    <t>⑥ウ．希望の配慮　発達</t>
    <rPh sb="3" eb="5">
      <t>キボウ</t>
    </rPh>
    <rPh sb="6" eb="8">
      <t>ハイリョ</t>
    </rPh>
    <phoneticPr fontId="2"/>
  </si>
  <si>
    <t>配慮内容　×　精神障害</t>
    <rPh sb="0" eb="4">
      <t>ハイリョナイヨウ</t>
    </rPh>
    <rPh sb="7" eb="9">
      <t>セイシン</t>
    </rPh>
    <rPh sb="9" eb="11">
      <t>ショウガイ</t>
    </rPh>
    <phoneticPr fontId="2"/>
  </si>
  <si>
    <t>②ア．要望の試験室　精神</t>
    <rPh sb="3" eb="5">
      <t>ヨウボウ</t>
    </rPh>
    <rPh sb="6" eb="9">
      <t>シケンシツ</t>
    </rPh>
    <phoneticPr fontId="2"/>
  </si>
  <si>
    <t>②ウ．要望の座席　精神</t>
    <rPh sb="3" eb="5">
      <t>ヨウボウ</t>
    </rPh>
    <rPh sb="6" eb="8">
      <t>ザセキ</t>
    </rPh>
    <phoneticPr fontId="2"/>
  </si>
  <si>
    <t>②エ．照明器具　精神</t>
    <rPh sb="3" eb="7">
      <t>ショウメイキグ</t>
    </rPh>
    <phoneticPr fontId="2"/>
  </si>
  <si>
    <t>②オ．車入構許可　精神</t>
    <rPh sb="3" eb="6">
      <t>クルマニュウコウ</t>
    </rPh>
    <rPh sb="6" eb="8">
      <t>キョカ</t>
    </rPh>
    <phoneticPr fontId="2"/>
  </si>
  <si>
    <t>②カ．移動補助　精神</t>
    <rPh sb="3" eb="7">
      <t>イドウホジョ</t>
    </rPh>
    <phoneticPr fontId="2"/>
  </si>
  <si>
    <t>③ア．試験時間延長　精神</t>
    <rPh sb="3" eb="9">
      <t>シケンジカンエンチョウ</t>
    </rPh>
    <phoneticPr fontId="2"/>
  </si>
  <si>
    <t>③イ．点字での出題　精神</t>
    <rPh sb="3" eb="5">
      <t>テンジ</t>
    </rPh>
    <rPh sb="7" eb="9">
      <t>シュツダイ</t>
    </rPh>
    <phoneticPr fontId="2"/>
  </si>
  <si>
    <t>③ウ．拡大用紙　精神</t>
    <rPh sb="3" eb="5">
      <t>カクダイ</t>
    </rPh>
    <rPh sb="5" eb="7">
      <t>ヨウシ</t>
    </rPh>
    <phoneticPr fontId="2"/>
  </si>
  <si>
    <t>③エ．チェック解答　精神</t>
    <rPh sb="7" eb="9">
      <t>カイトウ</t>
    </rPh>
    <phoneticPr fontId="2"/>
  </si>
  <si>
    <t>③オ．パソコン利用　精神</t>
    <rPh sb="7" eb="9">
      <t>リヨウ</t>
    </rPh>
    <phoneticPr fontId="2"/>
  </si>
  <si>
    <t>③カ．読み上げ　精神</t>
    <rPh sb="3" eb="4">
      <t>ヨ</t>
    </rPh>
    <rPh sb="5" eb="6">
      <t>ア</t>
    </rPh>
    <phoneticPr fontId="2"/>
  </si>
  <si>
    <t>③キ．文字解答（口述試験）　精神</t>
    <rPh sb="3" eb="7">
      <t>モジカイトウ</t>
    </rPh>
    <rPh sb="8" eb="12">
      <t>コウジュツシケン</t>
    </rPh>
    <phoneticPr fontId="2"/>
  </si>
  <si>
    <t>③ク．順番調整（口述試験）　精神</t>
    <rPh sb="3" eb="5">
      <t>ジュンバン</t>
    </rPh>
    <rPh sb="5" eb="7">
      <t>チョウセイ</t>
    </rPh>
    <rPh sb="8" eb="10">
      <t>コウジュツ</t>
    </rPh>
    <rPh sb="10" eb="12">
      <t>シケン</t>
    </rPh>
    <phoneticPr fontId="2"/>
  </si>
  <si>
    <t>③ケ．ルビふり　精神</t>
  </si>
  <si>
    <t>③コ．リスニング免除　精神</t>
    <rPh sb="8" eb="10">
      <t>メンジョ</t>
    </rPh>
    <phoneticPr fontId="2"/>
  </si>
  <si>
    <t>③サ．文字解答（オンライン入試）　精神</t>
    <rPh sb="3" eb="7">
      <t>モジカイトウ</t>
    </rPh>
    <rPh sb="13" eb="15">
      <t>ニュウシ</t>
    </rPh>
    <phoneticPr fontId="2"/>
  </si>
  <si>
    <t>④ア．手話通訳　精神</t>
    <rPh sb="3" eb="5">
      <t>シュワ</t>
    </rPh>
    <rPh sb="5" eb="7">
      <t>ツウヤク</t>
    </rPh>
    <phoneticPr fontId="2"/>
  </si>
  <si>
    <t>④イ．介助者入室の許可　精神</t>
    <rPh sb="3" eb="6">
      <t>カイジョシャ</t>
    </rPh>
    <rPh sb="6" eb="8">
      <t>ニュウシツ</t>
    </rPh>
    <rPh sb="9" eb="11">
      <t>キョカ</t>
    </rPh>
    <phoneticPr fontId="2"/>
  </si>
  <si>
    <t>④ウ．介助者控室の提供　精神</t>
    <rPh sb="3" eb="6">
      <t>カイジョシャ</t>
    </rPh>
    <rPh sb="6" eb="8">
      <t>ヒカエシツ</t>
    </rPh>
    <rPh sb="9" eb="11">
      <t>テイキョウ</t>
    </rPh>
    <phoneticPr fontId="2"/>
  </si>
  <si>
    <t>⑤ア．補聴援助システム　精神</t>
    <rPh sb="3" eb="7">
      <t>ホチョウエンジョ</t>
    </rPh>
    <phoneticPr fontId="2"/>
  </si>
  <si>
    <t>⑤イ．車椅子　精神</t>
    <rPh sb="3" eb="6">
      <t>クルマイス</t>
    </rPh>
    <phoneticPr fontId="2"/>
  </si>
  <si>
    <t>⑤ウ．拡大鏡　　精神</t>
    <rPh sb="3" eb="6">
      <t>カクダイキョウ</t>
    </rPh>
    <phoneticPr fontId="2"/>
  </si>
  <si>
    <t>⑤エ．吸入器　精神</t>
    <rPh sb="3" eb="6">
      <t>キュウニュウキ</t>
    </rPh>
    <phoneticPr fontId="2"/>
  </si>
  <si>
    <t>⑤オ．希望の装具　精神</t>
    <rPh sb="3" eb="5">
      <t>キボウ</t>
    </rPh>
    <rPh sb="6" eb="8">
      <t>ソウグ</t>
    </rPh>
    <phoneticPr fontId="2"/>
  </si>
  <si>
    <t>⑤カ．希望の用具　精神</t>
    <rPh sb="3" eb="5">
      <t>キボウ</t>
    </rPh>
    <rPh sb="6" eb="8">
      <t>ヨウグ</t>
    </rPh>
    <phoneticPr fontId="2"/>
  </si>
  <si>
    <t>⑥ア．注意事項　精神</t>
    <rPh sb="3" eb="7">
      <t>チュウイジコウ</t>
    </rPh>
    <phoneticPr fontId="2"/>
  </si>
  <si>
    <t>⑥イ．服薬　精神</t>
    <rPh sb="3" eb="5">
      <t>フクヤク</t>
    </rPh>
    <phoneticPr fontId="2"/>
  </si>
  <si>
    <t>⑥ウ．希望の配慮　精神</t>
    <rPh sb="3" eb="5">
      <t>キボウ</t>
    </rPh>
    <rPh sb="6" eb="8">
      <t>ハイリョ</t>
    </rPh>
    <phoneticPr fontId="2"/>
  </si>
  <si>
    <t>②ア．要望の試験室　知的</t>
    <rPh sb="3" eb="5">
      <t>ヨウボウ</t>
    </rPh>
    <rPh sb="6" eb="9">
      <t>シケンシツ</t>
    </rPh>
    <phoneticPr fontId="2"/>
  </si>
  <si>
    <t>②ウ．要望の座席　知的</t>
    <rPh sb="3" eb="5">
      <t>ヨウボウ</t>
    </rPh>
    <rPh sb="6" eb="8">
      <t>ザセキ</t>
    </rPh>
    <phoneticPr fontId="2"/>
  </si>
  <si>
    <t>②エ．照明器具　知的</t>
    <rPh sb="3" eb="7">
      <t>ショウメイキグ</t>
    </rPh>
    <phoneticPr fontId="2"/>
  </si>
  <si>
    <t>②オ．車入構許可　知的</t>
    <rPh sb="3" eb="6">
      <t>クルマニュウコウ</t>
    </rPh>
    <rPh sb="6" eb="8">
      <t>キョカ</t>
    </rPh>
    <phoneticPr fontId="2"/>
  </si>
  <si>
    <t>②カ．移動補助　知的</t>
    <rPh sb="3" eb="7">
      <t>イドウホジョ</t>
    </rPh>
    <phoneticPr fontId="2"/>
  </si>
  <si>
    <t>③ア．試験時間延長　知的</t>
    <rPh sb="3" eb="9">
      <t>シケンジカンエンチョウ</t>
    </rPh>
    <phoneticPr fontId="2"/>
  </si>
  <si>
    <t>③イ．点字での出題　知的</t>
    <rPh sb="3" eb="5">
      <t>テンジ</t>
    </rPh>
    <rPh sb="7" eb="9">
      <t>シュツダイ</t>
    </rPh>
    <phoneticPr fontId="2"/>
  </si>
  <si>
    <t>③ウ．拡大用紙　知的</t>
    <rPh sb="3" eb="5">
      <t>カクダイ</t>
    </rPh>
    <rPh sb="5" eb="7">
      <t>ヨウシ</t>
    </rPh>
    <phoneticPr fontId="2"/>
  </si>
  <si>
    <t>③エ．チェック解答　知的</t>
    <rPh sb="7" eb="9">
      <t>カイトウ</t>
    </rPh>
    <phoneticPr fontId="2"/>
  </si>
  <si>
    <t>③オ．パソコン利用　知的</t>
    <rPh sb="7" eb="9">
      <t>リヨウ</t>
    </rPh>
    <phoneticPr fontId="2"/>
  </si>
  <si>
    <t>③カ．読み上げ　知的</t>
    <rPh sb="3" eb="4">
      <t>ヨ</t>
    </rPh>
    <rPh sb="5" eb="6">
      <t>ア</t>
    </rPh>
    <phoneticPr fontId="2"/>
  </si>
  <si>
    <t>③キ．文字解答（口述試験）　知的</t>
    <rPh sb="3" eb="7">
      <t>モジカイトウ</t>
    </rPh>
    <rPh sb="8" eb="12">
      <t>コウジュツシケン</t>
    </rPh>
    <phoneticPr fontId="2"/>
  </si>
  <si>
    <t>③ク．順番調整（口述試験）　知的</t>
    <rPh sb="3" eb="5">
      <t>ジュンバン</t>
    </rPh>
    <rPh sb="5" eb="7">
      <t>チョウセイ</t>
    </rPh>
    <rPh sb="8" eb="10">
      <t>コウジュツ</t>
    </rPh>
    <rPh sb="10" eb="12">
      <t>シケン</t>
    </rPh>
    <phoneticPr fontId="2"/>
  </si>
  <si>
    <t>③ケ．ルビふり　知的</t>
  </si>
  <si>
    <t>③コ．リスニング免除　知的</t>
    <rPh sb="8" eb="10">
      <t>メンジョ</t>
    </rPh>
    <phoneticPr fontId="2"/>
  </si>
  <si>
    <t>③サ．文字解答（オンライン入試）　知的</t>
    <rPh sb="3" eb="7">
      <t>モジカイトウ</t>
    </rPh>
    <rPh sb="13" eb="15">
      <t>ニュウシ</t>
    </rPh>
    <phoneticPr fontId="2"/>
  </si>
  <si>
    <t>④ア．手話通訳　知的</t>
    <rPh sb="3" eb="5">
      <t>シュワ</t>
    </rPh>
    <rPh sb="5" eb="7">
      <t>ツウヤク</t>
    </rPh>
    <phoneticPr fontId="2"/>
  </si>
  <si>
    <t>④イ．介助者入室の許可　知的</t>
    <rPh sb="3" eb="6">
      <t>カイジョシャ</t>
    </rPh>
    <rPh sb="6" eb="8">
      <t>ニュウシツ</t>
    </rPh>
    <rPh sb="9" eb="11">
      <t>キョカ</t>
    </rPh>
    <phoneticPr fontId="2"/>
  </si>
  <si>
    <t>④ウ．介助者控室の提供　知的</t>
    <rPh sb="3" eb="6">
      <t>カイジョシャ</t>
    </rPh>
    <rPh sb="6" eb="8">
      <t>ヒカエシツ</t>
    </rPh>
    <rPh sb="9" eb="11">
      <t>テイキョウ</t>
    </rPh>
    <phoneticPr fontId="2"/>
  </si>
  <si>
    <t>⑤ア．補聴援助システム　知的</t>
    <rPh sb="3" eb="7">
      <t>ホチョウエンジョ</t>
    </rPh>
    <phoneticPr fontId="2"/>
  </si>
  <si>
    <t>⑤イ．車椅子　知的</t>
    <rPh sb="3" eb="6">
      <t>クルマイス</t>
    </rPh>
    <phoneticPr fontId="2"/>
  </si>
  <si>
    <t>⑤ウ．拡大鏡　　知的</t>
    <rPh sb="3" eb="6">
      <t>カクダイキョウ</t>
    </rPh>
    <phoneticPr fontId="2"/>
  </si>
  <si>
    <t>⑤エ．吸入器　知的</t>
    <rPh sb="3" eb="6">
      <t>キュウニュウキ</t>
    </rPh>
    <phoneticPr fontId="2"/>
  </si>
  <si>
    <t>⑤オ．希望の装具　知的</t>
    <rPh sb="3" eb="5">
      <t>キボウ</t>
    </rPh>
    <rPh sb="6" eb="8">
      <t>ソウグ</t>
    </rPh>
    <phoneticPr fontId="2"/>
  </si>
  <si>
    <t>⑤カ．希望の用具　知的</t>
    <rPh sb="3" eb="5">
      <t>キボウ</t>
    </rPh>
    <rPh sb="6" eb="8">
      <t>ヨウグ</t>
    </rPh>
    <phoneticPr fontId="2"/>
  </si>
  <si>
    <t>⑥ア．注意事項　知的</t>
    <rPh sb="3" eb="7">
      <t>チュウイジコウ</t>
    </rPh>
    <phoneticPr fontId="2"/>
  </si>
  <si>
    <t>⑥イ．服薬　知的</t>
    <rPh sb="3" eb="5">
      <t>フクヤク</t>
    </rPh>
    <phoneticPr fontId="2"/>
  </si>
  <si>
    <t>⑥ウ．希望の配慮　知的</t>
    <rPh sb="3" eb="5">
      <t>キボウ</t>
    </rPh>
    <rPh sb="6" eb="8">
      <t>ハイリョ</t>
    </rPh>
    <phoneticPr fontId="2"/>
  </si>
  <si>
    <t>②ア．要望の試験室　重複</t>
    <rPh sb="3" eb="5">
      <t>ヨウボウ</t>
    </rPh>
    <rPh sb="6" eb="9">
      <t>シケンシツ</t>
    </rPh>
    <phoneticPr fontId="2"/>
  </si>
  <si>
    <t>②ウ．要望の座席　重複</t>
    <rPh sb="3" eb="5">
      <t>ヨウボウ</t>
    </rPh>
    <rPh sb="6" eb="8">
      <t>ザセキ</t>
    </rPh>
    <phoneticPr fontId="2"/>
  </si>
  <si>
    <t>②エ．照明器具　重複</t>
    <rPh sb="3" eb="7">
      <t>ショウメイキグ</t>
    </rPh>
    <phoneticPr fontId="2"/>
  </si>
  <si>
    <t>②オ．車入構許可　重複</t>
    <rPh sb="3" eb="6">
      <t>クルマニュウコウ</t>
    </rPh>
    <rPh sb="6" eb="8">
      <t>キョカ</t>
    </rPh>
    <phoneticPr fontId="2"/>
  </si>
  <si>
    <t>②カ．移動補助　重複</t>
    <rPh sb="3" eb="7">
      <t>イドウホジョ</t>
    </rPh>
    <phoneticPr fontId="2"/>
  </si>
  <si>
    <t>③ア．試験時間延長　重複</t>
    <rPh sb="3" eb="9">
      <t>シケンジカンエンチョウ</t>
    </rPh>
    <phoneticPr fontId="2"/>
  </si>
  <si>
    <t>③イ．点字での出題　重複</t>
    <rPh sb="3" eb="5">
      <t>テンジ</t>
    </rPh>
    <rPh sb="7" eb="9">
      <t>シュツダイ</t>
    </rPh>
    <phoneticPr fontId="2"/>
  </si>
  <si>
    <t>③ウ．拡大用紙　重複</t>
    <rPh sb="3" eb="5">
      <t>カクダイ</t>
    </rPh>
    <rPh sb="5" eb="7">
      <t>ヨウシ</t>
    </rPh>
    <phoneticPr fontId="2"/>
  </si>
  <si>
    <t>③エ．チェック解答　重複</t>
    <rPh sb="7" eb="9">
      <t>カイトウ</t>
    </rPh>
    <phoneticPr fontId="2"/>
  </si>
  <si>
    <t>③オ．パソコン利用　重複</t>
    <rPh sb="7" eb="9">
      <t>リヨウ</t>
    </rPh>
    <phoneticPr fontId="2"/>
  </si>
  <si>
    <t>③カ．読み上げ　重複</t>
    <rPh sb="3" eb="4">
      <t>ヨ</t>
    </rPh>
    <rPh sb="5" eb="6">
      <t>ア</t>
    </rPh>
    <phoneticPr fontId="2"/>
  </si>
  <si>
    <t>③キ．文字解答（口述試験）　重複</t>
    <rPh sb="3" eb="7">
      <t>モジカイトウ</t>
    </rPh>
    <rPh sb="8" eb="12">
      <t>コウジュツシケン</t>
    </rPh>
    <phoneticPr fontId="2"/>
  </si>
  <si>
    <t>③ク．順番調整（口述試験）　重複</t>
    <rPh sb="3" eb="5">
      <t>ジュンバン</t>
    </rPh>
    <rPh sb="5" eb="7">
      <t>チョウセイ</t>
    </rPh>
    <rPh sb="8" eb="10">
      <t>コウジュツ</t>
    </rPh>
    <rPh sb="10" eb="12">
      <t>シケン</t>
    </rPh>
    <phoneticPr fontId="2"/>
  </si>
  <si>
    <t>③ケ．ルビふり　重複</t>
  </si>
  <si>
    <t>③コ．リスニング免除　重複</t>
    <rPh sb="8" eb="10">
      <t>メンジョ</t>
    </rPh>
    <phoneticPr fontId="2"/>
  </si>
  <si>
    <t>③サ．文字解答（オンライン入試）　重複</t>
    <rPh sb="3" eb="7">
      <t>モジカイトウ</t>
    </rPh>
    <rPh sb="13" eb="15">
      <t>ニュウシ</t>
    </rPh>
    <phoneticPr fontId="2"/>
  </si>
  <si>
    <t>④ア．手話通訳　重複</t>
    <rPh sb="3" eb="5">
      <t>シュワ</t>
    </rPh>
    <rPh sb="5" eb="7">
      <t>ツウヤク</t>
    </rPh>
    <phoneticPr fontId="2"/>
  </si>
  <si>
    <t>④イ．介助者入室の許可　重複</t>
    <rPh sb="3" eb="6">
      <t>カイジョシャ</t>
    </rPh>
    <rPh sb="6" eb="8">
      <t>ニュウシツ</t>
    </rPh>
    <rPh sb="9" eb="11">
      <t>キョカ</t>
    </rPh>
    <phoneticPr fontId="2"/>
  </si>
  <si>
    <t>④ウ．介助者控室の提供　重複</t>
    <rPh sb="3" eb="6">
      <t>カイジョシャ</t>
    </rPh>
    <rPh sb="6" eb="8">
      <t>ヒカエシツ</t>
    </rPh>
    <rPh sb="9" eb="11">
      <t>テイキョウ</t>
    </rPh>
    <phoneticPr fontId="2"/>
  </si>
  <si>
    <t>⑤ア．補聴援助システム　重複</t>
    <rPh sb="3" eb="7">
      <t>ホチョウエンジョ</t>
    </rPh>
    <phoneticPr fontId="2"/>
  </si>
  <si>
    <t>⑤イ．車椅子　重複</t>
    <rPh sb="3" eb="6">
      <t>クルマイス</t>
    </rPh>
    <phoneticPr fontId="2"/>
  </si>
  <si>
    <t>⑤ウ．拡大鏡　　重複</t>
    <rPh sb="3" eb="6">
      <t>カクダイキョウ</t>
    </rPh>
    <phoneticPr fontId="2"/>
  </si>
  <si>
    <t>⑤エ．吸入器　重複</t>
    <rPh sb="3" eb="6">
      <t>キュウニュウキ</t>
    </rPh>
    <phoneticPr fontId="2"/>
  </si>
  <si>
    <t>⑤オ．希望の装具　重複</t>
    <rPh sb="3" eb="5">
      <t>キボウ</t>
    </rPh>
    <rPh sb="6" eb="8">
      <t>ソウグ</t>
    </rPh>
    <phoneticPr fontId="2"/>
  </si>
  <si>
    <t>⑤カ．希望の用具　重複</t>
    <rPh sb="3" eb="5">
      <t>キボウ</t>
    </rPh>
    <rPh sb="6" eb="8">
      <t>ヨウグ</t>
    </rPh>
    <phoneticPr fontId="2"/>
  </si>
  <si>
    <t>⑥ア．注意事項　重複</t>
    <rPh sb="3" eb="7">
      <t>チュウイジコウ</t>
    </rPh>
    <phoneticPr fontId="2"/>
  </si>
  <si>
    <t>⑥イ．服薬　重複</t>
    <rPh sb="3" eb="5">
      <t>フクヤク</t>
    </rPh>
    <phoneticPr fontId="2"/>
  </si>
  <si>
    <t>⑥ウ．希望の配慮　重複</t>
    <rPh sb="3" eb="5">
      <t>キボウ</t>
    </rPh>
    <rPh sb="6" eb="8">
      <t>ハイリョ</t>
    </rPh>
    <phoneticPr fontId="2"/>
  </si>
  <si>
    <t>②ア．要望の試験室　その他</t>
    <rPh sb="3" eb="5">
      <t>ヨウボウ</t>
    </rPh>
    <rPh sb="6" eb="9">
      <t>シケンシツ</t>
    </rPh>
    <phoneticPr fontId="2"/>
  </si>
  <si>
    <t>②ウ．要望の座席　その他</t>
    <rPh sb="3" eb="5">
      <t>ヨウボウ</t>
    </rPh>
    <rPh sb="6" eb="8">
      <t>ザセキ</t>
    </rPh>
    <phoneticPr fontId="2"/>
  </si>
  <si>
    <t>②エ．照明器具　その他</t>
    <rPh sb="3" eb="7">
      <t>ショウメイキグ</t>
    </rPh>
    <phoneticPr fontId="2"/>
  </si>
  <si>
    <t>②オ．車入構許可　その他</t>
    <rPh sb="3" eb="6">
      <t>クルマニュウコウ</t>
    </rPh>
    <rPh sb="6" eb="8">
      <t>キョカ</t>
    </rPh>
    <phoneticPr fontId="2"/>
  </si>
  <si>
    <t>②カ．移動補助　その他</t>
    <rPh sb="3" eb="7">
      <t>イドウホジョ</t>
    </rPh>
    <phoneticPr fontId="2"/>
  </si>
  <si>
    <t>③ア．試験時間延長　その他</t>
    <rPh sb="3" eb="9">
      <t>シケンジカンエンチョウ</t>
    </rPh>
    <phoneticPr fontId="2"/>
  </si>
  <si>
    <t>③イ．点字での出題　その他</t>
    <rPh sb="3" eb="5">
      <t>テンジ</t>
    </rPh>
    <rPh sb="7" eb="9">
      <t>シュツダイ</t>
    </rPh>
    <phoneticPr fontId="2"/>
  </si>
  <si>
    <t>③ウ．拡大用紙　その他</t>
    <rPh sb="3" eb="5">
      <t>カクダイ</t>
    </rPh>
    <rPh sb="5" eb="7">
      <t>ヨウシ</t>
    </rPh>
    <phoneticPr fontId="2"/>
  </si>
  <si>
    <t>③エ．チェック解答　その他</t>
    <rPh sb="7" eb="9">
      <t>カイトウ</t>
    </rPh>
    <phoneticPr fontId="2"/>
  </si>
  <si>
    <t>③オ．パソコン利用　その他</t>
    <rPh sb="7" eb="9">
      <t>リヨウ</t>
    </rPh>
    <phoneticPr fontId="2"/>
  </si>
  <si>
    <t>③カ．読み上げ　その他</t>
    <rPh sb="3" eb="4">
      <t>ヨ</t>
    </rPh>
    <rPh sb="5" eb="6">
      <t>ア</t>
    </rPh>
    <phoneticPr fontId="2"/>
  </si>
  <si>
    <t>③キ．文字解答（口述試験）　その他</t>
    <rPh sb="3" eb="7">
      <t>モジカイトウ</t>
    </rPh>
    <rPh sb="8" eb="12">
      <t>コウジュツシケン</t>
    </rPh>
    <phoneticPr fontId="2"/>
  </si>
  <si>
    <t>③ク．順番調整（口述試験）　その他</t>
    <rPh sb="3" eb="5">
      <t>ジュンバン</t>
    </rPh>
    <rPh sb="5" eb="7">
      <t>チョウセイ</t>
    </rPh>
    <rPh sb="8" eb="10">
      <t>コウジュツ</t>
    </rPh>
    <rPh sb="10" eb="12">
      <t>シケン</t>
    </rPh>
    <phoneticPr fontId="2"/>
  </si>
  <si>
    <t>③ケ．ルビふり　その他</t>
  </si>
  <si>
    <t>③コ．リスニング免除　その他</t>
    <rPh sb="8" eb="10">
      <t>メンジョ</t>
    </rPh>
    <phoneticPr fontId="2"/>
  </si>
  <si>
    <t>③サ．文字解答（オンライン入試）　その他</t>
    <rPh sb="3" eb="7">
      <t>モジカイトウ</t>
    </rPh>
    <rPh sb="13" eb="15">
      <t>ニュウシ</t>
    </rPh>
    <phoneticPr fontId="2"/>
  </si>
  <si>
    <t>④ア．手話通訳　その他</t>
    <rPh sb="3" eb="5">
      <t>シュワ</t>
    </rPh>
    <rPh sb="5" eb="7">
      <t>ツウヤク</t>
    </rPh>
    <phoneticPr fontId="2"/>
  </si>
  <si>
    <t>④イ．介助者入室の許可　その他</t>
    <rPh sb="3" eb="6">
      <t>カイジョシャ</t>
    </rPh>
    <rPh sb="6" eb="8">
      <t>ニュウシツ</t>
    </rPh>
    <rPh sb="9" eb="11">
      <t>キョカ</t>
    </rPh>
    <phoneticPr fontId="2"/>
  </si>
  <si>
    <t>④ウ．介助者控室の提供　その他</t>
    <rPh sb="3" eb="6">
      <t>カイジョシャ</t>
    </rPh>
    <rPh sb="6" eb="8">
      <t>ヒカエシツ</t>
    </rPh>
    <rPh sb="9" eb="11">
      <t>テイキョウ</t>
    </rPh>
    <phoneticPr fontId="2"/>
  </si>
  <si>
    <t>⑤ア．補聴援助システム　その他</t>
    <rPh sb="3" eb="7">
      <t>ホチョウエンジョ</t>
    </rPh>
    <phoneticPr fontId="2"/>
  </si>
  <si>
    <t>⑤イ．車椅子　その他</t>
    <rPh sb="3" eb="6">
      <t>クルマイス</t>
    </rPh>
    <phoneticPr fontId="2"/>
  </si>
  <si>
    <t>⑤ウ．拡大鏡　　その他</t>
    <rPh sb="3" eb="6">
      <t>カクダイキョウ</t>
    </rPh>
    <phoneticPr fontId="2"/>
  </si>
  <si>
    <t>⑤エ．吸入器　その他</t>
    <rPh sb="3" eb="6">
      <t>キュウニュウキ</t>
    </rPh>
    <phoneticPr fontId="2"/>
  </si>
  <si>
    <t>⑤オ．希望の装具　その他</t>
    <rPh sb="3" eb="5">
      <t>キボウ</t>
    </rPh>
    <rPh sb="6" eb="8">
      <t>ソウグ</t>
    </rPh>
    <phoneticPr fontId="2"/>
  </si>
  <si>
    <t>⑤カ．希望の用具　その他</t>
    <rPh sb="3" eb="5">
      <t>キボウ</t>
    </rPh>
    <rPh sb="6" eb="8">
      <t>ヨウグ</t>
    </rPh>
    <phoneticPr fontId="2"/>
  </si>
  <si>
    <t>⑥ア．注意事項　その他</t>
    <rPh sb="3" eb="7">
      <t>チュウイジコウ</t>
    </rPh>
    <phoneticPr fontId="2"/>
  </si>
  <si>
    <t>⑥イ．服薬　その他</t>
    <rPh sb="3" eb="5">
      <t>フクヤク</t>
    </rPh>
    <phoneticPr fontId="2"/>
  </si>
  <si>
    <t>⑥ウ．希望の配慮　その他</t>
    <rPh sb="3" eb="5">
      <t>キボウ</t>
    </rPh>
    <rPh sb="6" eb="8">
      <t>ハイリョ</t>
    </rPh>
    <phoneticPr fontId="2"/>
  </si>
  <si>
    <t>⑦その他</t>
    <rPh sb="3" eb="4">
      <t>タ</t>
    </rPh>
    <phoneticPr fontId="2"/>
  </si>
  <si>
    <t>⑦その他　その他</t>
    <rPh sb="3" eb="4">
      <t>タ</t>
    </rPh>
    <rPh sb="7" eb="8">
      <t>タ</t>
    </rPh>
    <phoneticPr fontId="2"/>
  </si>
  <si>
    <t>⑦その他　視覚</t>
    <rPh sb="3" eb="4">
      <t>タ</t>
    </rPh>
    <rPh sb="5" eb="7">
      <t>シカク</t>
    </rPh>
    <phoneticPr fontId="2"/>
  </si>
  <si>
    <t>⑦その他　聴覚</t>
    <rPh sb="3" eb="4">
      <t>タ</t>
    </rPh>
    <rPh sb="5" eb="7">
      <t>チョウカク</t>
    </rPh>
    <phoneticPr fontId="2"/>
  </si>
  <si>
    <t>⑦その他　肢体</t>
    <rPh sb="3" eb="4">
      <t>タ</t>
    </rPh>
    <rPh sb="5" eb="7">
      <t>シタイ</t>
    </rPh>
    <phoneticPr fontId="2"/>
  </si>
  <si>
    <t>⑦その他　病弱</t>
    <rPh sb="3" eb="4">
      <t>タ</t>
    </rPh>
    <rPh sb="5" eb="7">
      <t>ビョウジャク</t>
    </rPh>
    <phoneticPr fontId="2"/>
  </si>
  <si>
    <t>⑦その他　発達</t>
    <rPh sb="3" eb="4">
      <t>タ</t>
    </rPh>
    <rPh sb="5" eb="7">
      <t>ハッタツ</t>
    </rPh>
    <phoneticPr fontId="2"/>
  </si>
  <si>
    <t>⑦その他　精神</t>
    <rPh sb="3" eb="4">
      <t>タ</t>
    </rPh>
    <rPh sb="5" eb="7">
      <t>セイシン</t>
    </rPh>
    <phoneticPr fontId="2"/>
  </si>
  <si>
    <t>⑦その他　重複</t>
    <rPh sb="3" eb="4">
      <t>タ</t>
    </rPh>
    <rPh sb="5" eb="7">
      <t>チョウフク</t>
    </rPh>
    <phoneticPr fontId="2"/>
  </si>
  <si>
    <t>F111310112047</t>
  </si>
  <si>
    <t>F113110112030</t>
  </si>
  <si>
    <t>F113310112027</t>
  </si>
  <si>
    <t>F114310112053</t>
  </si>
  <si>
    <t xml:space="preserve">22試験時間延長 </t>
  </si>
  <si>
    <t xml:space="preserve">23別室受験 </t>
  </si>
  <si>
    <t xml:space="preserve">24解答方法配慮 </t>
  </si>
  <si>
    <t xml:space="preserve">25注意事項 </t>
  </si>
  <si>
    <t xml:space="preserve">26出席配慮 </t>
  </si>
  <si>
    <t xml:space="preserve">27提出期限延長 </t>
  </si>
  <si>
    <t xml:space="preserve">28要望の教室 </t>
  </si>
  <si>
    <t xml:space="preserve">29要望の座席 </t>
  </si>
  <si>
    <t xml:space="preserve">30専用机 </t>
  </si>
  <si>
    <t xml:space="preserve">31チューター </t>
  </si>
  <si>
    <t xml:space="preserve">32その他 </t>
  </si>
  <si>
    <t>22試験時間延長 視覚</t>
    <rPh sb="9" eb="11">
      <t>シカク</t>
    </rPh>
    <phoneticPr fontId="2"/>
  </si>
  <si>
    <t>23別室受験 視覚</t>
    <rPh sb="7" eb="9">
      <t>シカク</t>
    </rPh>
    <phoneticPr fontId="2"/>
  </si>
  <si>
    <t>24解答方法配慮 視覚</t>
    <rPh sb="9" eb="11">
      <t>シカク</t>
    </rPh>
    <phoneticPr fontId="2"/>
  </si>
  <si>
    <t>25注意事項 視覚</t>
    <rPh sb="7" eb="9">
      <t>シカク</t>
    </rPh>
    <phoneticPr fontId="2"/>
  </si>
  <si>
    <t>26出席配慮 視覚</t>
    <rPh sb="7" eb="9">
      <t>シカク</t>
    </rPh>
    <phoneticPr fontId="2"/>
  </si>
  <si>
    <t>27提出期限延長 視覚</t>
    <rPh sb="9" eb="11">
      <t>シカク</t>
    </rPh>
    <phoneticPr fontId="2"/>
  </si>
  <si>
    <t>28要望の教室 視覚</t>
    <rPh sb="8" eb="10">
      <t>シカク</t>
    </rPh>
    <phoneticPr fontId="2"/>
  </si>
  <si>
    <t>29要望の座席 視覚</t>
    <rPh sb="8" eb="10">
      <t>シカク</t>
    </rPh>
    <phoneticPr fontId="2"/>
  </si>
  <si>
    <t>30専用机 視覚</t>
    <rPh sb="6" eb="8">
      <t>シカク</t>
    </rPh>
    <phoneticPr fontId="2"/>
  </si>
  <si>
    <t>31チューター 視覚</t>
    <rPh sb="8" eb="10">
      <t>シカク</t>
    </rPh>
    <phoneticPr fontId="2"/>
  </si>
  <si>
    <t>32その他 視覚</t>
    <rPh sb="6" eb="8">
      <t>シカク</t>
    </rPh>
    <phoneticPr fontId="2"/>
  </si>
  <si>
    <t>22試験時間延長 聴覚</t>
  </si>
  <si>
    <t>23別室受験 聴覚</t>
  </si>
  <si>
    <t>24解答方法配慮 聴覚</t>
  </si>
  <si>
    <t>25注意事項 聴覚</t>
  </si>
  <si>
    <t>26出席配慮 聴覚</t>
  </si>
  <si>
    <t>27提出期限延長 聴覚</t>
  </si>
  <si>
    <t>28要望の教室 聴覚</t>
  </si>
  <si>
    <t>29要望の座席 聴覚</t>
  </si>
  <si>
    <t>30専用机 聴覚</t>
  </si>
  <si>
    <t>31チューター 聴覚</t>
  </si>
  <si>
    <t>32その他 聴覚</t>
  </si>
  <si>
    <t>22試験時間延長 肢体</t>
  </si>
  <si>
    <t>23別室受験 肢体</t>
  </si>
  <si>
    <t>24解答方法配慮 肢体</t>
  </si>
  <si>
    <t>25注意事項 肢体</t>
  </si>
  <si>
    <t>26出席配慮 肢体</t>
  </si>
  <si>
    <t>27提出期限延長 肢体</t>
  </si>
  <si>
    <t>28要望の教室 肢体</t>
  </si>
  <si>
    <t>29要望の座席 肢体</t>
  </si>
  <si>
    <t>30専用机 肢体</t>
  </si>
  <si>
    <t>31チューター 肢体</t>
  </si>
  <si>
    <t>32その他 肢体</t>
  </si>
  <si>
    <t>22試験時間延長 病弱</t>
  </si>
  <si>
    <t>23別室受験 病弱</t>
  </si>
  <si>
    <t>24解答方法配慮 病弱</t>
  </si>
  <si>
    <t>25注意事項 病弱</t>
  </si>
  <si>
    <t>26出席配慮 病弱</t>
  </si>
  <si>
    <t>27提出期限延長 病弱</t>
  </si>
  <si>
    <t>28要望の教室 病弱</t>
  </si>
  <si>
    <t>29要望の座席 病弱</t>
  </si>
  <si>
    <t>30専用机 病弱</t>
  </si>
  <si>
    <t>31チューター 病弱</t>
  </si>
  <si>
    <t>32その他 病弱</t>
  </si>
  <si>
    <t>22試験時間延長 発達</t>
  </si>
  <si>
    <t>23別室受験 発達</t>
  </si>
  <si>
    <t>24解答方法配慮 発達</t>
  </si>
  <si>
    <t>25注意事項 発達</t>
  </si>
  <si>
    <t>26出席配慮 発達</t>
  </si>
  <si>
    <t>27提出期限延長 発達</t>
  </si>
  <si>
    <t>28要望の教室 発達</t>
  </si>
  <si>
    <t>29要望の座席 発達</t>
  </si>
  <si>
    <t>30専用机 発達</t>
  </si>
  <si>
    <t>31チューター 発達</t>
  </si>
  <si>
    <t>32その他 発達</t>
  </si>
  <si>
    <t>22試験時間延長 精神</t>
  </si>
  <si>
    <t>23別室受験 精神</t>
  </si>
  <si>
    <t>24解答方法配慮 精神</t>
  </si>
  <si>
    <t>25注意事項 精神</t>
  </si>
  <si>
    <t>26出席配慮 精神</t>
  </si>
  <si>
    <t>27提出期限延長 精神</t>
  </si>
  <si>
    <t>28要望の教室 精神</t>
  </si>
  <si>
    <t>29要望の座席 精神</t>
  </si>
  <si>
    <t>30専用机 精神</t>
  </si>
  <si>
    <t>31チューター 精神</t>
  </si>
  <si>
    <t>32その他 精神</t>
  </si>
  <si>
    <t>1点訳・墨訳 知的</t>
  </si>
  <si>
    <t>2テキストデータ 知的</t>
  </si>
  <si>
    <t>3教材拡大 知的</t>
  </si>
  <si>
    <t>4ガイドヘルプ 知的</t>
  </si>
  <si>
    <t>5リーディング 知的</t>
  </si>
  <si>
    <t>6手話・触手話 知的</t>
  </si>
  <si>
    <t>7ノート・PCテイク 知的</t>
  </si>
  <si>
    <t>8字幕付け 知的</t>
  </si>
  <si>
    <t>9補聴援助システム 知的</t>
  </si>
  <si>
    <t>10PC持込 知的</t>
  </si>
  <si>
    <t>11読み上げソフト 知的</t>
  </si>
  <si>
    <t>12音声認識ソフト 知的</t>
  </si>
  <si>
    <t>13ノイズキャンセリングイヤホン 知的</t>
  </si>
  <si>
    <t>14講義録音、板書撮影 知的</t>
  </si>
  <si>
    <t>15オンライン授業（情報保障） 知的</t>
  </si>
  <si>
    <t>16グループワーク配慮 知的</t>
  </si>
  <si>
    <t>17実技実習 知的</t>
  </si>
  <si>
    <t>18授業内容代替 知的</t>
  </si>
  <si>
    <t>19対面授業の代替 知的</t>
  </si>
  <si>
    <t>20学修指導 知的</t>
  </si>
  <si>
    <t>21履修登録支援 知的</t>
  </si>
  <si>
    <t>22試験時間延長 知的</t>
  </si>
  <si>
    <t>23別室受験 知的</t>
  </si>
  <si>
    <t>24解答方法配慮 知的</t>
  </si>
  <si>
    <t>25注意事項 知的</t>
  </si>
  <si>
    <t>26出席配慮 知的</t>
  </si>
  <si>
    <t>27提出期限延長 知的</t>
  </si>
  <si>
    <t>28要望の教室 知的</t>
  </si>
  <si>
    <t>29要望の座席 知的</t>
  </si>
  <si>
    <t>30専用机 知的</t>
  </si>
  <si>
    <t>31チューター 知的</t>
  </si>
  <si>
    <t>32その他 知的</t>
  </si>
  <si>
    <t>22試験時間延長 重複</t>
  </si>
  <si>
    <t>23別室受験 重複</t>
  </si>
  <si>
    <t>24解答方法配慮 重複</t>
  </si>
  <si>
    <t>25注意事項 重複</t>
  </si>
  <si>
    <t>26出席配慮 重複</t>
  </si>
  <si>
    <t>27提出期限延長 重複</t>
  </si>
  <si>
    <t>28要望の教室 重複</t>
  </si>
  <si>
    <t>29要望の座席 重複</t>
  </si>
  <si>
    <t>30専用机 重複</t>
  </si>
  <si>
    <t>31チューター 重複</t>
  </si>
  <si>
    <t>32その他 重複</t>
  </si>
  <si>
    <t>22試験時間延長 その他</t>
  </si>
  <si>
    <t>23別室受験 その他</t>
  </si>
  <si>
    <t>24解答方法配慮 その他</t>
  </si>
  <si>
    <t>25注意事項 その他</t>
  </si>
  <si>
    <t>26出席配慮 その他</t>
  </si>
  <si>
    <t>27提出期限延長 その他</t>
  </si>
  <si>
    <t>28要望の教室 その他</t>
  </si>
  <si>
    <t>29要望の座席 その他</t>
  </si>
  <si>
    <t>30専用机 その他</t>
  </si>
  <si>
    <t>31チューター その他</t>
  </si>
  <si>
    <t>32その他 その他</t>
  </si>
  <si>
    <t>支援内容　×　知的障害</t>
    <rPh sb="0" eb="4">
      <t>シエンナイヨウ</t>
    </rPh>
    <rPh sb="7" eb="9">
      <t>チテキ</t>
    </rPh>
    <rPh sb="9" eb="11">
      <t>ショウガイ</t>
    </rPh>
    <phoneticPr fontId="2"/>
  </si>
  <si>
    <t>1専有スペース確保 知的</t>
  </si>
  <si>
    <t>2通学支援　知的</t>
  </si>
  <si>
    <t>3個別情報　知的</t>
  </si>
  <si>
    <t>4情報取得　知的</t>
  </si>
  <si>
    <t>5定期面談　知的</t>
  </si>
  <si>
    <t>6自己管理　知的</t>
  </si>
  <si>
    <t>7対人関係　知的</t>
  </si>
  <si>
    <t>8日常生活　知的</t>
  </si>
  <si>
    <t>9カウンセリング　知的</t>
  </si>
  <si>
    <t>10薬剤保管　知的</t>
  </si>
  <si>
    <t>11休憩室　知的</t>
  </si>
  <si>
    <t>12生活介助　知的</t>
  </si>
  <si>
    <t>13介助者入構　知的</t>
  </si>
  <si>
    <t>14その他　知的</t>
  </si>
  <si>
    <t>配慮内容　×　知的障害</t>
    <rPh sb="0" eb="4">
      <t>ハイリョナイヨウ</t>
    </rPh>
    <rPh sb="7" eb="9">
      <t>チテキ</t>
    </rPh>
    <rPh sb="9" eb="11">
      <t>ショウガイ</t>
    </rPh>
    <phoneticPr fontId="2"/>
  </si>
  <si>
    <t>機構　太郎</t>
    <rPh sb="0" eb="2">
      <t>キコウ</t>
    </rPh>
    <rPh sb="3" eb="5">
      <t>タロウ</t>
    </rPh>
    <phoneticPr fontId="2"/>
  </si>
  <si>
    <t>キコウ　タロウ</t>
    <phoneticPr fontId="2"/>
  </si>
  <si>
    <t>123-4567</t>
    <phoneticPr fontId="2"/>
  </si>
  <si>
    <t>03-5520-0000</t>
    <phoneticPr fontId="2"/>
  </si>
  <si>
    <t>JASSO大学</t>
    <rPh sb="5" eb="7">
      <t>ダイガク</t>
    </rPh>
    <phoneticPr fontId="2"/>
  </si>
  <si>
    <t>東京都江東区xxx0000</t>
    <rPh sb="0" eb="6">
      <t>トウキョウトコウトウク</t>
    </rPh>
    <phoneticPr fontId="2"/>
  </si>
  <si>
    <t>○○○部</t>
    <rPh sb="3" eb="4">
      <t>ブ</t>
    </rPh>
    <phoneticPr fontId="2"/>
  </si>
  <si>
    <t>機構　花子</t>
    <rPh sb="0" eb="2">
      <t>キコウ</t>
    </rPh>
    <rPh sb="3" eb="5">
      <t>ハナコ</t>
    </rPh>
    <phoneticPr fontId="2"/>
  </si>
  <si>
    <t>キコウ　ハナコ</t>
    <phoneticPr fontId="2"/>
  </si>
  <si>
    <t>123-4567</t>
    <phoneticPr fontId="2"/>
  </si>
  <si>
    <t>東京都江東区xxx0000</t>
    <rPh sb="0" eb="3">
      <t>トウキョウト</t>
    </rPh>
    <rPh sb="3" eb="6">
      <t>コウトウク</t>
    </rPh>
    <phoneticPr fontId="2"/>
  </si>
  <si>
    <t>03-5520-0000</t>
    <phoneticPr fontId="2"/>
  </si>
  <si>
    <t>部長</t>
    <rPh sb="0" eb="2">
      <t>ブチョウ</t>
    </rPh>
    <phoneticPr fontId="2"/>
  </si>
  <si>
    <t>７．前年度卒業生の進路</t>
  </si>
  <si>
    <t>（１） 学部（通学課程）最高年次及び卒業障害学生数</t>
    <phoneticPr fontId="2"/>
  </si>
  <si>
    <t>支援内容　×　重複障害</t>
    <rPh sb="0" eb="4">
      <t>シエンナイヨウ</t>
    </rPh>
    <rPh sb="7" eb="9">
      <t>チョウフク</t>
    </rPh>
    <rPh sb="9" eb="11">
      <t>ショウガイ</t>
    </rPh>
    <phoneticPr fontId="2"/>
  </si>
  <si>
    <t>支援内容　×　その他の障害</t>
    <rPh sb="0" eb="4">
      <t>シエンナイヨウ</t>
    </rPh>
    <rPh sb="9" eb="10">
      <t>タ</t>
    </rPh>
    <rPh sb="11" eb="13">
      <t>ショウガイ</t>
    </rPh>
    <phoneticPr fontId="2"/>
  </si>
  <si>
    <t>②イ．別室設定</t>
    <rPh sb="3" eb="5">
      <t>ベッシツ</t>
    </rPh>
    <rPh sb="5" eb="7">
      <t>セッテイ</t>
    </rPh>
    <phoneticPr fontId="2"/>
  </si>
  <si>
    <t>⑤キ．特製机</t>
    <rPh sb="3" eb="5">
      <t>トクセイ</t>
    </rPh>
    <rPh sb="5" eb="6">
      <t>ツクエ</t>
    </rPh>
    <phoneticPr fontId="2"/>
  </si>
  <si>
    <t>②イ．別室設定　視覚</t>
    <rPh sb="3" eb="5">
      <t>ベッシツ</t>
    </rPh>
    <rPh sb="5" eb="7">
      <t>セッテイ</t>
    </rPh>
    <rPh sb="8" eb="10">
      <t>シカク</t>
    </rPh>
    <phoneticPr fontId="2"/>
  </si>
  <si>
    <t>⑤キ．特製机　視覚</t>
    <rPh sb="3" eb="6">
      <t>トクセイツクエ</t>
    </rPh>
    <rPh sb="7" eb="9">
      <t>シカク</t>
    </rPh>
    <phoneticPr fontId="2"/>
  </si>
  <si>
    <t>②イ．別室設定　聴覚</t>
    <rPh sb="3" eb="5">
      <t>ベッシツ</t>
    </rPh>
    <rPh sb="5" eb="7">
      <t>セッテイ</t>
    </rPh>
    <phoneticPr fontId="2"/>
  </si>
  <si>
    <t>⑤キ．特製机　聴覚</t>
    <rPh sb="3" eb="5">
      <t>トクセイ</t>
    </rPh>
    <rPh sb="5" eb="6">
      <t>ツクエ</t>
    </rPh>
    <phoneticPr fontId="2"/>
  </si>
  <si>
    <t>②イ．別室設定　肢体</t>
    <rPh sb="3" eb="5">
      <t>ベッシツ</t>
    </rPh>
    <rPh sb="5" eb="7">
      <t>セッテイ</t>
    </rPh>
    <phoneticPr fontId="2"/>
  </si>
  <si>
    <t>⑤キ．特製机　肢体</t>
    <rPh sb="3" eb="5">
      <t>トクセイ</t>
    </rPh>
    <rPh sb="5" eb="6">
      <t>ツクエ</t>
    </rPh>
    <phoneticPr fontId="2"/>
  </si>
  <si>
    <t>②イ．別室設定　病弱</t>
    <rPh sb="3" eb="5">
      <t>ベッシツ</t>
    </rPh>
    <rPh sb="5" eb="7">
      <t>セッテイ</t>
    </rPh>
    <phoneticPr fontId="2"/>
  </si>
  <si>
    <t>⑤キ．特製机　病弱</t>
    <rPh sb="3" eb="5">
      <t>トクセイ</t>
    </rPh>
    <rPh sb="5" eb="6">
      <t>ツクエ</t>
    </rPh>
    <phoneticPr fontId="2"/>
  </si>
  <si>
    <t>②イ．別室設定　発達</t>
    <rPh sb="3" eb="5">
      <t>ベッシツ</t>
    </rPh>
    <rPh sb="5" eb="7">
      <t>セッテイ</t>
    </rPh>
    <phoneticPr fontId="2"/>
  </si>
  <si>
    <t>⑤キ．特製机　発達</t>
    <rPh sb="3" eb="5">
      <t>トクセイ</t>
    </rPh>
    <rPh sb="5" eb="6">
      <t>ツクエ</t>
    </rPh>
    <phoneticPr fontId="2"/>
  </si>
  <si>
    <t>②イ．別室設定　精神</t>
    <rPh sb="3" eb="5">
      <t>ベッシツ</t>
    </rPh>
    <rPh sb="5" eb="7">
      <t>セッテイ</t>
    </rPh>
    <phoneticPr fontId="2"/>
  </si>
  <si>
    <t>⑤キ．特製机　精神</t>
    <rPh sb="3" eb="5">
      <t>トクセイ</t>
    </rPh>
    <rPh sb="5" eb="6">
      <t>ツクエ</t>
    </rPh>
    <phoneticPr fontId="2"/>
  </si>
  <si>
    <t>②イ．別室設定　知的</t>
    <rPh sb="3" eb="5">
      <t>ベッシツ</t>
    </rPh>
    <rPh sb="5" eb="7">
      <t>セッテイ</t>
    </rPh>
    <phoneticPr fontId="2"/>
  </si>
  <si>
    <t>⑤キ．特製机　知的</t>
    <rPh sb="3" eb="5">
      <t>トクセイ</t>
    </rPh>
    <rPh sb="5" eb="6">
      <t>ツクエ</t>
    </rPh>
    <phoneticPr fontId="2"/>
  </si>
  <si>
    <t>②イ．別室設定　重複</t>
    <rPh sb="3" eb="5">
      <t>ベッシツ</t>
    </rPh>
    <rPh sb="5" eb="7">
      <t>セッテイ</t>
    </rPh>
    <phoneticPr fontId="2"/>
  </si>
  <si>
    <t>⑤キ．特製机　重複</t>
    <rPh sb="3" eb="5">
      <t>トクセイ</t>
    </rPh>
    <rPh sb="5" eb="6">
      <t>ツクエ</t>
    </rPh>
    <phoneticPr fontId="2"/>
  </si>
  <si>
    <t>②イ．別室設定　その他</t>
    <rPh sb="3" eb="5">
      <t>ベッシツ</t>
    </rPh>
    <rPh sb="5" eb="7">
      <t>セッテイ</t>
    </rPh>
    <phoneticPr fontId="2"/>
  </si>
  <si>
    <t>⑤キ．特製机　その他</t>
    <rPh sb="3" eb="5">
      <t>トクセイ</t>
    </rPh>
    <rPh sb="5" eb="6">
      <t>ツクエ</t>
    </rPh>
    <phoneticPr fontId="2"/>
  </si>
  <si>
    <t>配慮内容　×　その他の障害</t>
    <rPh sb="0" eb="4">
      <t>ハイリョナイヨウ</t>
    </rPh>
    <rPh sb="11" eb="13">
      <t>ショウガイ</t>
    </rPh>
    <phoneticPr fontId="2"/>
  </si>
  <si>
    <t>配慮内容　×　重複障害</t>
    <rPh sb="0" eb="4">
      <t>ハイリョナイヨウ</t>
    </rPh>
    <rPh sb="7" eb="9">
      <t>チョウフク</t>
    </rPh>
    <rPh sb="9" eb="11">
      <t>ショウガイ</t>
    </rPh>
    <phoneticPr fontId="2"/>
  </si>
  <si>
    <t>xxxxx@jasso.ac.jp</t>
    <phoneticPr fontId="2"/>
  </si>
  <si>
    <r>
      <rPr>
        <b/>
        <sz val="9"/>
        <rFont val="UD デジタル 教科書体 NK-R"/>
        <family val="1"/>
        <charset val="128"/>
      </rPr>
      <t xml:space="preserve">計
</t>
    </r>
    <r>
      <rPr>
        <sz val="9"/>
        <rFont val="UD デジタル 教科書体 NK-R"/>
        <family val="1"/>
        <charset val="128"/>
      </rPr>
      <t>（学部（通学）～専攻科）</t>
    </r>
    <rPh sb="0" eb="1">
      <t>ケイ</t>
    </rPh>
    <rPh sb="3" eb="5">
      <t>ガクブ</t>
    </rPh>
    <rPh sb="6" eb="8">
      <t>ツウガク</t>
    </rPh>
    <rPh sb="10" eb="13">
      <t>センコウカ</t>
    </rPh>
    <phoneticPr fontId="2"/>
  </si>
  <si>
    <t>６．受験者数・入学者数</t>
    <phoneticPr fontId="2"/>
  </si>
  <si>
    <t>エ．点字ブロック、点字案内板等（屋外）</t>
    <rPh sb="2" eb="4">
      <t>テンジ</t>
    </rPh>
    <rPh sb="9" eb="11">
      <t>テンジ</t>
    </rPh>
    <rPh sb="11" eb="14">
      <t>アンナイバン</t>
    </rPh>
    <rPh sb="14" eb="15">
      <t>トウ</t>
    </rPh>
    <rPh sb="16" eb="18">
      <t>オクガイ</t>
    </rPh>
    <phoneticPr fontId="3"/>
  </si>
  <si>
    <t>ク．車椅子移動等に必要なスペースの確保</t>
    <rPh sb="2" eb="5">
      <t>クルマイス</t>
    </rPh>
    <rPh sb="5" eb="7">
      <t>イドウ</t>
    </rPh>
    <rPh sb="7" eb="8">
      <t>トウ</t>
    </rPh>
    <rPh sb="9" eb="11">
      <t>ヒツヨウ</t>
    </rPh>
    <rPh sb="17" eb="19">
      <t>カクホ</t>
    </rPh>
    <phoneticPr fontId="3"/>
  </si>
  <si>
    <t>ケ．点字プレート等（屋内）</t>
    <rPh sb="2" eb="4">
      <t>テンジ</t>
    </rPh>
    <rPh sb="8" eb="9">
      <t>トウ</t>
    </rPh>
    <rPh sb="10" eb="12">
      <t>オクナイ</t>
    </rPh>
    <phoneticPr fontId="3"/>
  </si>
  <si>
    <t>（３） 障害学生支援の担当部署（者）
　　　［１］障害学生支援に関する業務を所掌する部署・機関について、該当する欄に「1」を記入してください。</t>
    <rPh sb="4" eb="6">
      <t>ショウガイ</t>
    </rPh>
    <rPh sb="6" eb="8">
      <t>ガクセイ</t>
    </rPh>
    <rPh sb="8" eb="10">
      <t>シエン</t>
    </rPh>
    <rPh sb="16" eb="17">
      <t>シャ</t>
    </rPh>
    <rPh sb="25" eb="27">
      <t>ショウガイ</t>
    </rPh>
    <rPh sb="27" eb="29">
      <t>ガクセイ</t>
    </rPh>
    <rPh sb="29" eb="31">
      <t>シエン</t>
    </rPh>
    <rPh sb="32" eb="33">
      <t>カン</t>
    </rPh>
    <rPh sb="35" eb="37">
      <t>ギョウム</t>
    </rPh>
    <rPh sb="38" eb="40">
      <t>ショショウ</t>
    </rPh>
    <rPh sb="42" eb="44">
      <t>ブショ</t>
    </rPh>
    <rPh sb="45" eb="47">
      <t>キカン</t>
    </rPh>
    <phoneticPr fontId="3"/>
  </si>
  <si>
    <t>オ.その他希望する装具（義手・義足、コルセット等）の持参使用</t>
    <rPh sb="4" eb="7">
      <t>タキボウ</t>
    </rPh>
    <rPh sb="9" eb="11">
      <t>ソウグ</t>
    </rPh>
    <rPh sb="12" eb="14">
      <t>ギシュ</t>
    </rPh>
    <rPh sb="15" eb="17">
      <t>ギソク</t>
    </rPh>
    <rPh sb="23" eb="24">
      <t>ナド</t>
    </rPh>
    <rPh sb="26" eb="28">
      <t>ジサン</t>
    </rPh>
    <rPh sb="28" eb="30">
      <t>シヨウ</t>
    </rPh>
    <phoneticPr fontId="2"/>
  </si>
  <si>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</si>
  <si>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</si>
  <si>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</si>
  <si>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</si>
  <si>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r>
      <rPr>
        <sz val="12"/>
        <rFont val="UD デジタル 教科書体 NK-R"/>
        <family val="1"/>
        <charset val="128"/>
      </rPr>
      <t>①</t>
    </r>
    <r>
      <rPr>
        <sz val="11"/>
        <rFont val="UD デジタル 教科書体 NK-R"/>
        <family val="1"/>
        <charset val="128"/>
      </rPr>
      <t>専任スタッフ
　</t>
    </r>
    <r>
      <rPr>
        <sz val="10"/>
        <rFont val="UD デジタル 教科書体 NK-R"/>
        <family val="1"/>
        <charset val="128"/>
      </rPr>
      <t>（専任スタッフがいる場合、左の欄に「1」を記入し、右の欄に人数を記入してください。いない場合は、②の「C 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62" eb="64">
      <t>センニン</t>
    </rPh>
    <rPh sb="65" eb="68">
      <t>タントウシャ</t>
    </rPh>
    <rPh sb="75" eb="76">
      <t>ヒダリ</t>
    </rPh>
    <rPh sb="77" eb="78">
      <t>ラン</t>
    </rPh>
    <rPh sb="83" eb="85">
      <t>キニュウ</t>
    </rPh>
    <phoneticPr fontId="2"/>
  </si>
  <si>
    <t>日本大学文理学部</t>
  </si>
  <si>
    <t>日本大学法学部</t>
  </si>
  <si>
    <t>F113310103387</t>
  </si>
  <si>
    <t>F113310103388</t>
  </si>
  <si>
    <t>令和8年度
全学生数</t>
    <rPh sb="6" eb="7">
      <t>ゼン</t>
    </rPh>
    <rPh sb="7" eb="9">
      <t>ガクセイ</t>
    </rPh>
    <rPh sb="9" eb="10">
      <t>スウ</t>
    </rPh>
    <phoneticPr fontId="3"/>
  </si>
  <si>
    <t>令和8年度
全入学者数</t>
    <rPh sb="6" eb="7">
      <t>ゼン</t>
    </rPh>
    <rPh sb="7" eb="10">
      <t>ニュウガクシャ</t>
    </rPh>
    <rPh sb="10" eb="11">
      <t>スウ</t>
    </rPh>
    <phoneticPr fontId="3"/>
  </si>
  <si>
    <t>令和7年度
全卒業者数</t>
    <rPh sb="6" eb="7">
      <t>ゼン</t>
    </rPh>
    <rPh sb="7" eb="9">
      <t>ソツギョウ</t>
    </rPh>
    <rPh sb="9" eb="10">
      <t>シャ</t>
    </rPh>
    <rPh sb="10" eb="11">
      <t>スウ</t>
    </rPh>
    <phoneticPr fontId="3"/>
  </si>
  <si>
    <t>（1）障害学生支援の課題</t>
    <rPh sb="3" eb="5">
      <t>ショウガイ</t>
    </rPh>
    <rPh sb="5" eb="7">
      <t>ガクセイ</t>
    </rPh>
    <rPh sb="7" eb="9">
      <t>シエン</t>
    </rPh>
    <rPh sb="10" eb="12">
      <t>カダイ</t>
    </rPh>
    <phoneticPr fontId="2"/>
  </si>
  <si>
    <t>（２）進路・就労・キャリア教育の課題</t>
    <phoneticPr fontId="2"/>
  </si>
  <si>
    <t>（３）機構の取組</t>
  </si>
  <si>
    <t>（１）障害学生支援について課題と感じていることや困っていることを記述してください。</t>
    <phoneticPr fontId="3"/>
  </si>
  <si>
    <t>（２）障害学生の進路、キャリア教育・就職支援等について課題と感じていることを記述してください。</t>
    <phoneticPr fontId="3"/>
  </si>
  <si>
    <t>（３）日本学生支援機構の障害学生支援の取組について意見、要望を自由に記述してください。</t>
    <phoneticPr fontId="3"/>
  </si>
  <si>
    <t>①ア．出願時の代筆　</t>
    <rPh sb="3" eb="6">
      <t>シュツガンジ</t>
    </rPh>
    <rPh sb="7" eb="9">
      <t>ダイヒツ</t>
    </rPh>
    <phoneticPr fontId="2"/>
  </si>
  <si>
    <t>⑦その他　知的</t>
    <rPh sb="3" eb="4">
      <t>タ</t>
    </rPh>
    <rPh sb="5" eb="7">
      <t>チテキ</t>
    </rPh>
    <phoneticPr fontId="2"/>
  </si>
  <si>
    <r>
      <t>①ア．出願時の代筆</t>
    </r>
    <r>
      <rPr>
        <sz val="11"/>
        <color theme="1"/>
        <rFont val="UD デジタル 教科書体 NK-R"/>
        <family val="1"/>
        <charset val="128"/>
      </rPr>
      <t>　視覚</t>
    </r>
    <rPh sb="10" eb="12">
      <t>シカク</t>
    </rPh>
    <phoneticPr fontId="2"/>
  </si>
  <si>
    <r>
      <t>①ア．出願時の代筆</t>
    </r>
    <r>
      <rPr>
        <sz val="11"/>
        <color theme="1"/>
        <rFont val="UD デジタル 教科書体 NK-R"/>
        <family val="1"/>
        <charset val="128"/>
      </rPr>
      <t>　聴覚</t>
    </r>
    <phoneticPr fontId="2"/>
  </si>
  <si>
    <r>
      <t>①ア．出願時の代筆</t>
    </r>
    <r>
      <rPr>
        <sz val="11"/>
        <color theme="1"/>
        <rFont val="UD デジタル 教科書体 NK-R"/>
        <family val="1"/>
        <charset val="128"/>
      </rPr>
      <t>　肢体</t>
    </r>
    <phoneticPr fontId="2"/>
  </si>
  <si>
    <r>
      <t>①ア．出願時の代筆</t>
    </r>
    <r>
      <rPr>
        <sz val="11"/>
        <color theme="1"/>
        <rFont val="UD デジタル 教科書体 NK-R"/>
        <family val="1"/>
        <charset val="128"/>
      </rPr>
      <t>　その他</t>
    </r>
    <phoneticPr fontId="2"/>
  </si>
  <si>
    <r>
      <t>①ア．出願時の代筆</t>
    </r>
    <r>
      <rPr>
        <sz val="11"/>
        <color theme="1"/>
        <rFont val="UD デジタル 教科書体 NK-R"/>
        <family val="1"/>
        <charset val="128"/>
      </rPr>
      <t>　重複</t>
    </r>
    <phoneticPr fontId="2"/>
  </si>
  <si>
    <r>
      <t>①ア．出願時の代筆</t>
    </r>
    <r>
      <rPr>
        <sz val="11"/>
        <color theme="1"/>
        <rFont val="UD デジタル 教科書体 NK-R"/>
        <family val="1"/>
        <charset val="128"/>
      </rPr>
      <t>　知的</t>
    </r>
    <phoneticPr fontId="2"/>
  </si>
  <si>
    <r>
      <t>①ア．出願時の代筆</t>
    </r>
    <r>
      <rPr>
        <sz val="11"/>
        <color theme="1"/>
        <rFont val="UD デジタル 教科書体 NK-R"/>
        <family val="1"/>
        <charset val="128"/>
      </rPr>
      <t>　精神</t>
    </r>
    <phoneticPr fontId="2"/>
  </si>
  <si>
    <r>
      <t>①ア．出願時の代筆</t>
    </r>
    <r>
      <rPr>
        <sz val="11"/>
        <color theme="1"/>
        <rFont val="UD デジタル 教科書体 NK-R"/>
        <family val="1"/>
        <charset val="128"/>
      </rPr>
      <t>　発達</t>
    </r>
    <phoneticPr fontId="2"/>
  </si>
  <si>
    <r>
      <t>①ア．出願時の代筆</t>
    </r>
    <r>
      <rPr>
        <sz val="11"/>
        <color theme="1"/>
        <rFont val="UD デジタル 教科書体 NK-R"/>
        <family val="1"/>
        <charset val="128"/>
      </rPr>
      <t>　病弱</t>
    </r>
    <phoneticPr fontId="2"/>
  </si>
  <si>
    <t>授業以外の支援</t>
    <rPh sb="0" eb="4">
      <t>ジュギョウイガイ</t>
    </rPh>
    <rPh sb="5" eb="7">
      <t>シエン</t>
    </rPh>
    <phoneticPr fontId="2"/>
  </si>
  <si>
    <t>該当する支援がない</t>
    <rPh sb="0" eb="2">
      <t>ガイトウ</t>
    </rPh>
    <rPh sb="4" eb="6">
      <t>シエン</t>
    </rPh>
    <phoneticPr fontId="2"/>
  </si>
  <si>
    <t>申出があれば実施可能な支援</t>
    <rPh sb="0" eb="2">
      <t>モウシデ</t>
    </rPh>
    <rPh sb="6" eb="10">
      <t>ジッシカノウ</t>
    </rPh>
    <rPh sb="11" eb="13">
      <t>シエン</t>
    </rPh>
    <phoneticPr fontId="2"/>
  </si>
  <si>
    <t>数</t>
    <rPh sb="0" eb="1">
      <t>カズ</t>
    </rPh>
    <phoneticPr fontId="2"/>
  </si>
  <si>
    <t>障害学生</t>
    <rPh sb="0" eb="2">
      <t>ショウガイ</t>
    </rPh>
    <rPh sb="2" eb="4">
      <t>ガクセイ</t>
    </rPh>
    <phoneticPr fontId="2"/>
  </si>
  <si>
    <t>精神障害</t>
    <rPh sb="0" eb="4">
      <t>セイシンショウガイ</t>
    </rPh>
    <phoneticPr fontId="2"/>
  </si>
  <si>
    <t>重複障害</t>
    <rPh sb="0" eb="4">
      <t>チョウフクショウガイ</t>
    </rPh>
    <phoneticPr fontId="2"/>
  </si>
  <si>
    <t>学部・通学</t>
    <rPh sb="0" eb="2">
      <t>ガクブ</t>
    </rPh>
    <rPh sb="3" eb="5">
      <t>ツウガク</t>
    </rPh>
    <phoneticPr fontId="2"/>
  </si>
  <si>
    <t>学部・通信</t>
    <rPh sb="0" eb="2">
      <t>ガクブ</t>
    </rPh>
    <rPh sb="3" eb="5">
      <t>ツウシン</t>
    </rPh>
    <phoneticPr fontId="2"/>
  </si>
  <si>
    <t>学部/院/専攻科</t>
    <rPh sb="0" eb="2">
      <t>ガクブ</t>
    </rPh>
    <rPh sb="3" eb="4">
      <t>イン</t>
    </rPh>
    <rPh sb="5" eb="8">
      <t>センコウカ</t>
    </rPh>
    <phoneticPr fontId="2"/>
  </si>
  <si>
    <t>院・通信</t>
    <rPh sb="0" eb="1">
      <t>イン</t>
    </rPh>
    <rPh sb="2" eb="4">
      <t>ツウシン</t>
    </rPh>
    <phoneticPr fontId="2"/>
  </si>
  <si>
    <t>専攻科</t>
    <rPh sb="0" eb="3">
      <t>センコウカ</t>
    </rPh>
    <phoneticPr fontId="2"/>
  </si>
  <si>
    <t>支援障害学生</t>
    <rPh sb="0" eb="2">
      <t>シエン</t>
    </rPh>
    <rPh sb="2" eb="4">
      <t>ショウガイ</t>
    </rPh>
    <rPh sb="4" eb="6">
      <t>ガクセイ</t>
    </rPh>
    <phoneticPr fontId="2"/>
  </si>
  <si>
    <t>対象</t>
    <rPh sb="0" eb="2">
      <t>タイショウ</t>
    </rPh>
    <phoneticPr fontId="2"/>
  </si>
  <si>
    <t>合理的配慮提供学生</t>
    <rPh sb="0" eb="3">
      <t>ゴウリテキ</t>
    </rPh>
    <rPh sb="3" eb="5">
      <t>ハイリョ</t>
    </rPh>
    <rPh sb="5" eb="7">
      <t>テイキョウ</t>
    </rPh>
    <rPh sb="7" eb="9">
      <t>ガクセイ</t>
    </rPh>
    <phoneticPr fontId="2"/>
  </si>
  <si>
    <t>学部（通信課程）</t>
    <rPh sb="3" eb="5">
      <t>ツウシン</t>
    </rPh>
    <rPh sb="5" eb="7">
      <t>カテイ</t>
    </rPh>
    <phoneticPr fontId="2"/>
  </si>
  <si>
    <t>大学院（通学課程）</t>
    <rPh sb="0" eb="3">
      <t>ダイガクイン</t>
    </rPh>
    <phoneticPr fontId="2"/>
  </si>
  <si>
    <t>大学院（通信課程）</t>
    <rPh sb="0" eb="3">
      <t>ダイガクイン</t>
    </rPh>
    <rPh sb="5" eb="6">
      <t>シン</t>
    </rPh>
    <phoneticPr fontId="2"/>
  </si>
  <si>
    <t>社会科学</t>
    <rPh sb="0" eb="4">
      <t>シャカイカガク</t>
    </rPh>
    <phoneticPr fontId="2"/>
  </si>
  <si>
    <t>理学</t>
    <phoneticPr fontId="2"/>
  </si>
  <si>
    <t>工学</t>
    <rPh sb="0" eb="2">
      <t>コウガク</t>
    </rPh>
    <phoneticPr fontId="2"/>
  </si>
  <si>
    <t>農学</t>
    <phoneticPr fontId="2"/>
  </si>
  <si>
    <t>保健（医・歯学）</t>
    <phoneticPr fontId="2"/>
  </si>
  <si>
    <t>保健（医・歯学を除く。）</t>
    <phoneticPr fontId="2"/>
  </si>
  <si>
    <t>商船</t>
    <rPh sb="0" eb="2">
      <t>ショウセン</t>
    </rPh>
    <phoneticPr fontId="2"/>
  </si>
  <si>
    <t>家政</t>
    <phoneticPr fontId="2"/>
  </si>
  <si>
    <t>教育</t>
    <rPh sb="0" eb="2">
      <t>キョウイク</t>
    </rPh>
    <phoneticPr fontId="2"/>
  </si>
  <si>
    <t>芸術</t>
    <rPh sb="0" eb="2">
      <t>ゲイジュツ</t>
    </rPh>
    <phoneticPr fontId="2"/>
  </si>
  <si>
    <t>チック症</t>
    <phoneticPr fontId="2"/>
  </si>
  <si>
    <t>緘黙</t>
    <rPh sb="0" eb="2">
      <t>カンモク</t>
    </rPh>
    <phoneticPr fontId="2"/>
  </si>
  <si>
    <t>場面緘黙</t>
    <rPh sb="0" eb="4">
      <t>バメンカンモク</t>
    </rPh>
    <phoneticPr fontId="2"/>
  </si>
  <si>
    <t>吃音</t>
    <rPh sb="0" eb="2">
      <t>キツオン</t>
    </rPh>
    <phoneticPr fontId="2"/>
  </si>
  <si>
    <t>精神障害者福祉手帳</t>
    <rPh sb="0" eb="5">
      <t>セイシンショウガイシャ</t>
    </rPh>
    <rPh sb="5" eb="9">
      <t>フクシテチョウ</t>
    </rPh>
    <phoneticPr fontId="2"/>
  </si>
  <si>
    <t>心因性てんかん</t>
    <rPh sb="0" eb="3">
      <t>シンインセイ</t>
    </rPh>
    <phoneticPr fontId="2"/>
  </si>
  <si>
    <t>入学者(新1年生)</t>
  </si>
  <si>
    <t>理学</t>
  </si>
  <si>
    <t>農学</t>
  </si>
  <si>
    <t>保健（医・歯学）</t>
  </si>
  <si>
    <t>保健（医・歯学を除く。）</t>
  </si>
  <si>
    <t>家政</t>
  </si>
  <si>
    <t>自律神経失調症</t>
    <rPh sb="0" eb="7">
      <t>ジリツシンケイシッチョウショウ</t>
    </rPh>
    <phoneticPr fontId="2"/>
  </si>
  <si>
    <t>白内障</t>
    <rPh sb="0" eb="3">
      <t>ハクナイショウ</t>
    </rPh>
    <phoneticPr fontId="2"/>
  </si>
  <si>
    <t>緑内障</t>
    <rPh sb="0" eb="3">
      <t>リョクナイショウ</t>
    </rPh>
    <phoneticPr fontId="2"/>
  </si>
  <si>
    <t>過敏性腸炎</t>
    <rPh sb="0" eb="3">
      <t>カビンセイ</t>
    </rPh>
    <rPh sb="3" eb="5">
      <t>チョウエン</t>
    </rPh>
    <phoneticPr fontId="2"/>
  </si>
  <si>
    <t>月経困難症</t>
    <rPh sb="0" eb="5">
      <t>ゲッケイコンナンショウ</t>
    </rPh>
    <phoneticPr fontId="2"/>
  </si>
  <si>
    <t>聴覚過敏</t>
    <rPh sb="0" eb="4">
      <t>チョウカクカビン</t>
    </rPh>
    <phoneticPr fontId="2"/>
  </si>
  <si>
    <t>円形脱毛症</t>
    <rPh sb="0" eb="5">
      <t>エンケイダツモウショウ</t>
    </rPh>
    <phoneticPr fontId="2"/>
  </si>
  <si>
    <t>口蓋裂</t>
    <rPh sb="0" eb="3">
      <t>コウガイレツ</t>
    </rPh>
    <phoneticPr fontId="2"/>
  </si>
  <si>
    <t>障害区分　計</t>
    <rPh sb="0" eb="4">
      <t>ショウガイクブン</t>
    </rPh>
    <rPh sb="5" eb="6">
      <t>ケイ</t>
    </rPh>
    <phoneticPr fontId="2"/>
  </si>
  <si>
    <t>下肢不自由</t>
    <rPh sb="0" eb="2">
      <t>カシ</t>
    </rPh>
    <rPh sb="2" eb="5">
      <t>フジユウ</t>
    </rPh>
    <phoneticPr fontId="2"/>
  </si>
  <si>
    <t>上下肢不自由</t>
    <rPh sb="0" eb="1">
      <t>ジョウ</t>
    </rPh>
    <rPh sb="1" eb="3">
      <t>カシ</t>
    </rPh>
    <rPh sb="3" eb="6">
      <t>フジユウ</t>
    </rPh>
    <phoneticPr fontId="2"/>
  </si>
  <si>
    <t>自閉スペクトラム症</t>
    <rPh sb="0" eb="2">
      <t>ジヘイ</t>
    </rPh>
    <rPh sb="8" eb="9">
      <t>ショウ</t>
    </rPh>
    <phoneticPr fontId="2"/>
  </si>
  <si>
    <t>限局性学習症</t>
    <rPh sb="0" eb="2">
      <t>ゲンキョク</t>
    </rPh>
    <rPh sb="2" eb="3">
      <t>セイ</t>
    </rPh>
    <rPh sb="3" eb="5">
      <t>ガクシュウ</t>
    </rPh>
    <rPh sb="5" eb="6">
      <t>ショウ</t>
    </rPh>
    <phoneticPr fontId="2"/>
  </si>
  <si>
    <t>発達障害の重複</t>
    <rPh sb="0" eb="2">
      <t>ハッタツ</t>
    </rPh>
    <rPh sb="2" eb="4">
      <t>ショウガイ</t>
    </rPh>
    <rPh sb="5" eb="7">
      <t>チョウフク</t>
    </rPh>
    <phoneticPr fontId="2"/>
  </si>
  <si>
    <t>統合失調症等</t>
    <rPh sb="0" eb="2">
      <t>トウゴウ</t>
    </rPh>
    <rPh sb="2" eb="6">
      <t>シッチョウショウトウ</t>
    </rPh>
    <phoneticPr fontId="2"/>
  </si>
  <si>
    <t>気分障害</t>
    <rPh sb="0" eb="2">
      <t>キブン</t>
    </rPh>
    <rPh sb="2" eb="4">
      <t>ショウガイ</t>
    </rPh>
    <phoneticPr fontId="2"/>
  </si>
  <si>
    <t>神経症性障害等</t>
    <rPh sb="0" eb="3">
      <t>シンケイショウ</t>
    </rPh>
    <rPh sb="3" eb="4">
      <t>セイ</t>
    </rPh>
    <rPh sb="4" eb="6">
      <t>ショウガイ</t>
    </rPh>
    <rPh sb="6" eb="7">
      <t>トウ</t>
    </rPh>
    <phoneticPr fontId="2"/>
  </si>
  <si>
    <t>知的障害</t>
    <phoneticPr fontId="2"/>
  </si>
  <si>
    <t>院・通学</t>
    <rPh sb="0" eb="1">
      <t>イン</t>
    </rPh>
    <rPh sb="2" eb="4">
      <t>ツウガク</t>
    </rPh>
    <phoneticPr fontId="2"/>
  </si>
  <si>
    <t>令和8年度（2026年度）
大学、短期大学及び高等専門学校における
障害のある学生の修学支援に関する実態調査　
（大学・大学院用）</t>
    <rPh sb="10" eb="12">
      <t>ネンド</t>
    </rPh>
    <rPh sb="14" eb="16">
      <t>ダイガク</t>
    </rPh>
    <rPh sb="17" eb="19">
      <t>タンキ</t>
    </rPh>
    <rPh sb="19" eb="21">
      <t>ダイガク</t>
    </rPh>
    <rPh sb="21" eb="22">
      <t>オヨ</t>
    </rPh>
    <rPh sb="23" eb="25">
      <t>コウトウ</t>
    </rPh>
    <rPh sb="25" eb="27">
      <t>センモン</t>
    </rPh>
    <rPh sb="27" eb="29">
      <t>ガッコウ</t>
    </rPh>
    <rPh sb="34" eb="36">
      <t>ショウガイ</t>
    </rPh>
    <rPh sb="39" eb="41">
      <t>ガクセイ</t>
    </rPh>
    <rPh sb="42" eb="44">
      <t>シュウガク</t>
    </rPh>
    <rPh sb="44" eb="46">
      <t>シエン</t>
    </rPh>
    <rPh sb="47" eb="48">
      <t>カン</t>
    </rPh>
    <rPh sb="50" eb="52">
      <t>ジッタイ</t>
    </rPh>
    <rPh sb="52" eb="54">
      <t>チョウサ</t>
    </rPh>
    <rPh sb="57" eb="59">
      <t>ダイガク</t>
    </rPh>
    <rPh sb="60" eb="63">
      <t>ダイガクイン</t>
    </rPh>
    <rPh sb="63" eb="64">
      <t>ヨウ</t>
    </rPh>
    <phoneticPr fontId="3"/>
  </si>
  <si>
    <t>令和8年度（2026年度）
大学、短期大学及び高等専門学校における
障害のある学生の修学支援に関する実態調査　
（大学・大学院用）</t>
    <rPh sb="4" eb="5">
      <t>ド</t>
    </rPh>
    <rPh sb="14" eb="16">
      <t>ダイガク</t>
    </rPh>
    <rPh sb="17" eb="19">
      <t>タンキ</t>
    </rPh>
    <rPh sb="19" eb="21">
      <t>ダイガク</t>
    </rPh>
    <rPh sb="21" eb="22">
      <t>オヨ</t>
    </rPh>
    <rPh sb="23" eb="25">
      <t>コウトウ</t>
    </rPh>
    <rPh sb="25" eb="27">
      <t>センモン</t>
    </rPh>
    <rPh sb="27" eb="29">
      <t>ガッコウ</t>
    </rPh>
    <rPh sb="34" eb="36">
      <t>ショウガイ</t>
    </rPh>
    <rPh sb="39" eb="41">
      <t>ガクセイ</t>
    </rPh>
    <rPh sb="42" eb="44">
      <t>シュウガク</t>
    </rPh>
    <rPh sb="44" eb="46">
      <t>シエン</t>
    </rPh>
    <rPh sb="47" eb="48">
      <t>カン</t>
    </rPh>
    <rPh sb="50" eb="52">
      <t>ジッタイ</t>
    </rPh>
    <rPh sb="52" eb="54">
      <t>チョウサ</t>
    </rPh>
    <rPh sb="57" eb="59">
      <t>ダイガク</t>
    </rPh>
    <rPh sb="60" eb="63">
      <t>ダイガクイン</t>
    </rPh>
    <rPh sb="63" eb="64">
      <t>ヨウ</t>
    </rPh>
    <phoneticPr fontId="3"/>
  </si>
  <si>
    <t>※最後に非表示にする</t>
    <phoneticPr fontId="2"/>
  </si>
  <si>
    <t>専任配置校（表7-4　専任スタッフ）</t>
    <phoneticPr fontId="2"/>
  </si>
  <si>
    <t>専任スタッフがいる（表7-5・7-6）</t>
    <phoneticPr fontId="2"/>
  </si>
  <si>
    <t>※セルAKと同じになる</t>
    <phoneticPr fontId="2"/>
  </si>
  <si>
    <t>専任のみ配置</t>
    <phoneticPr fontId="2"/>
  </si>
  <si>
    <t>専任と兼任の両方を配置</t>
    <phoneticPr fontId="2"/>
  </si>
  <si>
    <t>兼任配置校（表7-4　兼任スタッフ）</t>
    <phoneticPr fontId="2"/>
  </si>
  <si>
    <t>兼任スタッフがいる（表7-7）</t>
    <phoneticPr fontId="2"/>
  </si>
  <si>
    <t>※セルAK43と異なる場合がある</t>
    <phoneticPr fontId="2"/>
  </si>
  <si>
    <t>兼任のみ配置</t>
    <phoneticPr fontId="2"/>
  </si>
  <si>
    <t>外部委託</t>
    <phoneticPr fontId="2"/>
  </si>
  <si>
    <t>有償の支援学生がいる</t>
    <phoneticPr fontId="2"/>
  </si>
  <si>
    <t>無償の支援学生がいる</t>
    <phoneticPr fontId="2"/>
  </si>
  <si>
    <r>
      <rPr>
        <sz val="12"/>
        <rFont val="UD デジタル 教科書体 NK-R"/>
        <family val="1"/>
        <charset val="128"/>
      </rPr>
      <t>（３） 入学者選抜において実施可能な受験上の配慮</t>
    </r>
    <r>
      <rPr>
        <b/>
        <sz val="11"/>
        <rFont val="UD デジタル 教科書体 NK-R"/>
        <family val="1"/>
        <charset val="128"/>
      </rPr>
      <t xml:space="preserve">
　</t>
    </r>
    <r>
      <rPr>
        <sz val="11"/>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</si>
  <si>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r>
      <rPr>
        <sz val="12"/>
        <color theme="0" tint="-0.34998626667073579"/>
        <rFont val="UD デジタル 教科書体 NK-R"/>
        <family val="1"/>
        <charset val="128"/>
      </rPr>
      <t>（３） 入学者選抜において実施可能な受験上の配慮</t>
    </r>
    <r>
      <rPr>
        <b/>
        <sz val="11"/>
        <color theme="0" tint="-0.34998626667073579"/>
        <rFont val="UD デジタル 教科書体 NK-R"/>
        <family val="1"/>
        <charset val="128"/>
      </rPr>
      <t xml:space="preserve">
　</t>
    </r>
    <r>
      <rPr>
        <sz val="11"/>
        <color theme="0" tint="-0.34998626667073579"/>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</si>
  <si>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3"/>
  </si>
  <si>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3"/>
  </si>
  <si>
    <t>令和8年度の状況について回答してください。</t>
    <rPh sb="0" eb="2">
      <t>レイワ</t>
    </rPh>
    <rPh sb="3" eb="5">
      <t>ネンド</t>
    </rPh>
    <rPh sb="6" eb="8">
      <t>ジョウキョウ</t>
    </rPh>
    <rPh sb="12" eb="14">
      <t>カイトウ</t>
    </rPh>
    <phoneticPr fontId="2"/>
  </si>
  <si>
    <t>②令和8年度中に策定予定である。</t>
    <rPh sb="8" eb="10">
      <t>サクテイ</t>
    </rPh>
    <rPh sb="10" eb="12">
      <t>ヨテイ</t>
    </rPh>
    <phoneticPr fontId="3"/>
  </si>
  <si>
    <t>1～499人</t>
    <rPh sb="5" eb="6">
      <t>ニン</t>
    </rPh>
    <phoneticPr fontId="2"/>
  </si>
  <si>
    <t>障害区分　計</t>
    <phoneticPr fontId="2"/>
  </si>
  <si>
    <t>障害計</t>
    <phoneticPr fontId="2"/>
  </si>
  <si>
    <t>支援計</t>
    <phoneticPr fontId="2"/>
  </si>
  <si>
    <t>合理計</t>
    <phoneticPr fontId="2"/>
  </si>
  <si>
    <t>視覚障害</t>
    <phoneticPr fontId="2"/>
  </si>
  <si>
    <t>聴覚障害</t>
    <phoneticPr fontId="2"/>
  </si>
  <si>
    <t>肢体不自由</t>
    <phoneticPr fontId="2"/>
  </si>
  <si>
    <t>病弱</t>
    <phoneticPr fontId="2"/>
  </si>
  <si>
    <t>発達障害</t>
    <phoneticPr fontId="2"/>
  </si>
  <si>
    <t>精神障害</t>
    <phoneticPr fontId="2"/>
  </si>
  <si>
    <t>重複障害</t>
    <phoneticPr fontId="2"/>
  </si>
  <si>
    <t>その他の障害</t>
    <phoneticPr fontId="2"/>
  </si>
  <si>
    <t>盲</t>
    <phoneticPr fontId="2"/>
  </si>
  <si>
    <t>弱視</t>
    <phoneticPr fontId="2"/>
  </si>
  <si>
    <t>その他の視覚障害</t>
    <phoneticPr fontId="2"/>
  </si>
  <si>
    <t>聾</t>
    <phoneticPr fontId="2"/>
  </si>
  <si>
    <t>難聴</t>
    <phoneticPr fontId="2"/>
  </si>
  <si>
    <t>その他の聴覚障害</t>
    <phoneticPr fontId="2"/>
  </si>
  <si>
    <t>上肢不自由</t>
    <phoneticPr fontId="2"/>
  </si>
  <si>
    <t>下肢不自由</t>
    <phoneticPr fontId="2"/>
  </si>
  <si>
    <t>上下肢不自由</t>
    <phoneticPr fontId="2"/>
  </si>
  <si>
    <t>その他の肢体不自由</t>
    <phoneticPr fontId="2"/>
  </si>
  <si>
    <t>発達障害の重複</t>
    <phoneticPr fontId="2"/>
  </si>
  <si>
    <t>その他の発達障害</t>
    <phoneticPr fontId="2"/>
  </si>
  <si>
    <t>統合失調症等</t>
    <phoneticPr fontId="2"/>
  </si>
  <si>
    <t>気分障害</t>
    <phoneticPr fontId="2"/>
  </si>
  <si>
    <t>神経症性障害等</t>
    <phoneticPr fontId="2"/>
  </si>
  <si>
    <t>精神障害の重複</t>
    <phoneticPr fontId="2"/>
  </si>
  <si>
    <t>その他の精神障害</t>
    <phoneticPr fontId="2"/>
  </si>
  <si>
    <t>身体障害の重複</t>
    <phoneticPr fontId="2"/>
  </si>
  <si>
    <t>発達障害と精神障害の重複</t>
    <phoneticPr fontId="2"/>
  </si>
  <si>
    <t>学部（通学・通信）</t>
    <rPh sb="0" eb="2">
      <t>ガクブ</t>
    </rPh>
    <rPh sb="3" eb="5">
      <t>ツウガク</t>
    </rPh>
    <rPh sb="6" eb="8">
      <t>ツウシン</t>
    </rPh>
    <phoneticPr fontId="2"/>
  </si>
  <si>
    <t>大学院（通学・通信）</t>
    <rPh sb="0" eb="3">
      <t>ダイガクイン</t>
    </rPh>
    <phoneticPr fontId="2"/>
  </si>
  <si>
    <t>通信（学部・院）</t>
    <rPh sb="0" eb="2">
      <t>ツウシン</t>
    </rPh>
    <rPh sb="3" eb="5">
      <t>ガクブ</t>
    </rPh>
    <rPh sb="6" eb="7">
      <t>イン</t>
    </rPh>
    <phoneticPr fontId="2"/>
  </si>
  <si>
    <t>設置別</t>
    <phoneticPr fontId="2"/>
  </si>
  <si>
    <t>(学生サポーターやノートテイカー等）</t>
    <rPh sb="1" eb="3">
      <t>ガクセイ</t>
    </rPh>
    <rPh sb="16" eb="17">
      <t>トウ</t>
    </rPh>
    <phoneticPr fontId="2"/>
  </si>
  <si>
    <t>※R8版</t>
    <rPh sb="3" eb="4">
      <t>バン</t>
    </rPh>
    <phoneticPr fontId="2"/>
  </si>
  <si>
    <t>北海道大学</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</si>
  <si>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</si>
  <si>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</si>
  <si>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</si>
  <si>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</si>
  <si>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</si>
  <si>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</si>
  <si>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</si>
  <si>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</si>
  <si>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</si>
  <si>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</si>
  <si>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</si>
  <si>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</si>
  <si>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旭川市立大学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</si>
  <si>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</si>
  <si>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</si>
  <si>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</si>
  <si>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</si>
  <si>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</si>
  <si>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</si>
  <si>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</si>
  <si>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</si>
  <si>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</si>
  <si>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</si>
  <si>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</si>
  <si>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北海道情報大学</t>
  </si>
  <si>
    <t>札幌国際大学</t>
  </si>
  <si>
    <t>北翔大学</t>
  </si>
  <si>
    <t>北洋大学</t>
  </si>
  <si>
    <t>日本赤十字北海道看護大学</t>
  </si>
  <si>
    <t>北海道文教大学</t>
  </si>
  <si>
    <t>天使大学</t>
  </si>
  <si>
    <t>育英館大学</t>
  </si>
  <si>
    <t>札幌大谷大学</t>
  </si>
  <si>
    <t>札幌保健医療大学</t>
  </si>
  <si>
    <t>日本医療大学</t>
  </si>
  <si>
    <t>北海道千歳リハビリテーション大学</t>
  </si>
  <si>
    <t>北海道武蔵女子大学</t>
  </si>
  <si>
    <t>弘前大学</t>
  </si>
  <si>
    <t>青森公立大学</t>
  </si>
  <si>
    <t>青森県立保健大学</t>
  </si>
  <si>
    <t>青森大学</t>
  </si>
  <si>
    <t>柴田学園大学</t>
  </si>
  <si>
    <t>弘前学院大学</t>
  </si>
  <si>
    <t>八戸工業大学</t>
  </si>
  <si>
    <t>八戸学院大学</t>
  </si>
  <si>
    <t>青森中央学院大学</t>
  </si>
  <si>
    <t>弘前医療福祉大学</t>
  </si>
  <si>
    <t>岩手大学</t>
  </si>
  <si>
    <t>岩手県立大学</t>
  </si>
  <si>
    <t>岩手医科大学</t>
  </si>
  <si>
    <t>富士大学</t>
  </si>
  <si>
    <t>盛岡大学</t>
  </si>
  <si>
    <t>岩手保健医療大学</t>
  </si>
  <si>
    <t>東北大学</t>
  </si>
  <si>
    <t>宮城教育大学</t>
  </si>
  <si>
    <t>宮城大学</t>
  </si>
  <si>
    <t>仙台大学</t>
  </si>
  <si>
    <t>東北学院大学</t>
  </si>
  <si>
    <t>東北工業大学</t>
  </si>
  <si>
    <t>東北福祉大学</t>
  </si>
  <si>
    <t>東北医科薬科大学</t>
  </si>
  <si>
    <t>東北生活文化大学</t>
  </si>
  <si>
    <t>宮城学院女子大学</t>
  </si>
  <si>
    <t>石巻専修大学</t>
  </si>
  <si>
    <t>仙台白百合女子大学</t>
  </si>
  <si>
    <t>東北文化学園大学</t>
  </si>
  <si>
    <t>尚絅学院大学</t>
  </si>
  <si>
    <t>仙台青葉学院大学</t>
  </si>
  <si>
    <t>秋田大学</t>
  </si>
  <si>
    <t>秋田県立大学</t>
  </si>
  <si>
    <t>国際教養大学</t>
  </si>
  <si>
    <t>秋田公立美術大学</t>
  </si>
  <si>
    <t>ノースアジア大学</t>
  </si>
  <si>
    <t>秋田看護福祉大学</t>
  </si>
  <si>
    <t>日本赤十字東北看護大学</t>
  </si>
  <si>
    <t>山形大学</t>
  </si>
  <si>
    <t>東北公益文科大学</t>
  </si>
  <si>
    <t>山形県立保健医療大学</t>
  </si>
  <si>
    <t>山形県立米沢栄養大学</t>
  </si>
  <si>
    <t>東北農林専門職大学</t>
  </si>
  <si>
    <t>東北芸術工科大学</t>
  </si>
  <si>
    <t>東北文教大学</t>
  </si>
  <si>
    <t>電動モビリティシステム専門職大学</t>
  </si>
  <si>
    <t>福島大学</t>
  </si>
  <si>
    <t>福島県立医科大学</t>
  </si>
  <si>
    <t>会津大学</t>
  </si>
  <si>
    <t>郡山女子大学</t>
  </si>
  <si>
    <t>奥羽大学</t>
  </si>
  <si>
    <t>医療創生大学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</si>
  <si>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</si>
  <si>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</si>
  <si>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</si>
  <si>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</si>
  <si>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</si>
  <si>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</si>
  <si>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</si>
  <si>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</si>
  <si>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</si>
  <si>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</si>
  <si>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日本国際学園大学</t>
  </si>
  <si>
    <t>日本ウェルネススポーツ大学</t>
  </si>
  <si>
    <t>アール医療専門職大学</t>
  </si>
  <si>
    <t>宇都宮大学</t>
  </si>
  <si>
    <t>足利大学</t>
  </si>
  <si>
    <t>白鴎大学</t>
  </si>
  <si>
    <t>作新学院大学</t>
  </si>
  <si>
    <t>国際医療福祉大学</t>
  </si>
  <si>
    <t>宇都宮共和大学</t>
  </si>
  <si>
    <t>文星芸術大学</t>
  </si>
  <si>
    <t>自治医科大学</t>
  </si>
  <si>
    <t>獨協医科大学</t>
  </si>
  <si>
    <t>群馬大学</t>
  </si>
  <si>
    <t>高崎経済大学</t>
  </si>
  <si>
    <t>前橋工科大学</t>
  </si>
  <si>
    <t>群馬県立女子大学</t>
  </si>
  <si>
    <t>群馬県立県民健康科学大学</t>
  </si>
  <si>
    <t>育英大学</t>
  </si>
  <si>
    <t>ぐんま未来大学</t>
  </si>
  <si>
    <t>群馬パース大学</t>
  </si>
  <si>
    <t>群馬医療福祉大学</t>
  </si>
  <si>
    <t>高崎健康福祉大学</t>
  </si>
  <si>
    <t>高崎商科大学</t>
  </si>
  <si>
    <t>上武大学</t>
  </si>
  <si>
    <t>関東学園大学</t>
  </si>
  <si>
    <t>共愛学園前橋国際大学</t>
  </si>
  <si>
    <t>東京福祉大学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</si>
  <si>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</si>
  <si>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</si>
  <si>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</si>
  <si>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</si>
  <si>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</si>
  <si>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</si>
  <si>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</si>
  <si>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</si>
  <si>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</si>
  <si>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</si>
  <si>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</si>
  <si>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</si>
  <si>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</si>
  <si>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</si>
  <si>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城西大学</t>
  </si>
  <si>
    <t>東邦音楽大学</t>
  </si>
  <si>
    <t>獨協大学</t>
  </si>
  <si>
    <t>日本工業大学</t>
  </si>
  <si>
    <t>明海大学</t>
  </si>
  <si>
    <t>埼玉医科大学</t>
  </si>
  <si>
    <t>埼玉工業大学</t>
  </si>
  <si>
    <t>駿河台大学</t>
  </si>
  <si>
    <t>聖学院大学</t>
  </si>
  <si>
    <t>日本栄養大学</t>
  </si>
  <si>
    <t>東都大学</t>
  </si>
  <si>
    <t>日本保健医療大学</t>
  </si>
  <si>
    <t>文教大学</t>
  </si>
  <si>
    <t>教育テック大学院大学</t>
  </si>
  <si>
    <t>千葉大学</t>
  </si>
  <si>
    <t>千葉県立保健医療大学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</si>
  <si>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</si>
  <si>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</si>
  <si>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</si>
  <si>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</si>
  <si>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</si>
  <si>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</si>
  <si>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</si>
  <si>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</si>
  <si>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</si>
  <si>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</si>
  <si>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</si>
  <si>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</si>
  <si>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</si>
  <si>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</si>
  <si>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</si>
  <si>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</si>
  <si>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</si>
  <si>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</si>
  <si>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</si>
  <si>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</si>
  <si>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</si>
  <si>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</si>
  <si>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ＳＢＣ東京医療大学</t>
  </si>
  <si>
    <t>植草学園大学</t>
  </si>
  <si>
    <t>三育学院大学</t>
  </si>
  <si>
    <t>亀田医療大学</t>
  </si>
  <si>
    <t>東京大学</t>
  </si>
  <si>
    <t>東京外国語大学</t>
  </si>
  <si>
    <t>東京芸術大学</t>
  </si>
  <si>
    <t>お茶の水女子大学</t>
  </si>
  <si>
    <t>東京学芸大学</t>
  </si>
  <si>
    <t>東京農工大学</t>
  </si>
  <si>
    <t>電気通信大学</t>
  </si>
  <si>
    <t>一橋大学</t>
  </si>
  <si>
    <t>政策研究大学院大学</t>
  </si>
  <si>
    <t>東京海洋大学</t>
  </si>
  <si>
    <t>東京科学大学</t>
  </si>
  <si>
    <t>東京都立大学</t>
  </si>
  <si>
    <t>東京都立産業技術大学院大学</t>
  </si>
  <si>
    <t>跡見学園女子大学</t>
  </si>
  <si>
    <t>文京学院大学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</si>
  <si>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</si>
  <si>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</si>
  <si>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</si>
  <si>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</si>
  <si>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</si>
  <si>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</si>
  <si>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</si>
  <si>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</si>
  <si>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</si>
  <si>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</si>
  <si>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</si>
  <si>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國學院大學</t>
  </si>
  <si>
    <t>国士舘大学</t>
  </si>
  <si>
    <t>駒澤大学</t>
  </si>
  <si>
    <t>実践女子大学</t>
  </si>
  <si>
    <t>芝浦工業大学</t>
  </si>
  <si>
    <t>順天堂大学</t>
  </si>
  <si>
    <t>上智大学</t>
  </si>
  <si>
    <t>昭和医科大学</t>
  </si>
  <si>
    <t>昭和女子大学</t>
  </si>
  <si>
    <t>昭和薬科大学</t>
  </si>
  <si>
    <t>女子美術大学</t>
  </si>
  <si>
    <t>杉野服飾大学</t>
  </si>
  <si>
    <t>成城大学</t>
  </si>
  <si>
    <t>聖心女子大学</t>
  </si>
  <si>
    <t>清泉女子大学</t>
  </si>
  <si>
    <t>聖路加国際大学</t>
  </si>
  <si>
    <t>専修大学</t>
  </si>
  <si>
    <t>大正大学</t>
  </si>
  <si>
    <t>大東文化大学</t>
  </si>
  <si>
    <t>高千穂大学</t>
  </si>
  <si>
    <t>拓殖大学</t>
  </si>
  <si>
    <t>多摩美術大学</t>
  </si>
  <si>
    <t>中央大学</t>
  </si>
  <si>
    <t>東海大学</t>
  </si>
  <si>
    <t>東京家政大学</t>
  </si>
  <si>
    <t>東京家政学院大学</t>
  </si>
  <si>
    <t>東京歯科大学</t>
  </si>
  <si>
    <t>東京慈恵会医科大学</t>
  </si>
  <si>
    <t>東京女子大学</t>
  </si>
  <si>
    <t>東京女子医科大学</t>
  </si>
  <si>
    <t>東京電機大学</t>
  </si>
  <si>
    <t>東京農業大学</t>
  </si>
  <si>
    <t>東京薬科大学</t>
  </si>
  <si>
    <t>東京理科大学</t>
  </si>
  <si>
    <t>東邦大学</t>
  </si>
  <si>
    <t>東洋大学</t>
  </si>
  <si>
    <t>二松学舎大学</t>
  </si>
  <si>
    <t>日本大学</t>
  </si>
  <si>
    <t>日本医科大学</t>
  </si>
  <si>
    <t>日本歯科大学</t>
  </si>
  <si>
    <t>日本社会事業大学</t>
  </si>
  <si>
    <t>日本女子大学</t>
  </si>
  <si>
    <t>日本女子体育大学</t>
  </si>
  <si>
    <t>日本体育大学</t>
  </si>
  <si>
    <t>ルーテル学院大学</t>
  </si>
  <si>
    <t>文化学園大学</t>
  </si>
  <si>
    <t>法政大学</t>
  </si>
  <si>
    <t>星薬科大学</t>
  </si>
  <si>
    <t>武蔵大学</t>
  </si>
  <si>
    <t>東京都市大学</t>
  </si>
  <si>
    <t>武蔵野音楽大学</t>
  </si>
  <si>
    <t>明治大学</t>
  </si>
  <si>
    <t>明治学院大学</t>
  </si>
  <si>
    <t>明治薬科大学</t>
  </si>
  <si>
    <t>立教大学</t>
  </si>
  <si>
    <t>立正大学</t>
  </si>
  <si>
    <t>早稲田大学</t>
  </si>
  <si>
    <t>国際仏教学大学院大学</t>
  </si>
  <si>
    <t>東京国際工科専門職大学</t>
  </si>
  <si>
    <t>東京保健医療専門職大学</t>
  </si>
  <si>
    <t>情報経営イノベーション専門職大学</t>
  </si>
  <si>
    <t>大学院大学至善館</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</si>
  <si>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</si>
  <si>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</si>
  <si>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</si>
  <si>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</si>
  <si>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</si>
  <si>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</si>
  <si>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</si>
  <si>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</si>
  <si>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</si>
  <si>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</si>
  <si>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</si>
  <si>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</si>
  <si>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</si>
  <si>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</si>
  <si>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</si>
  <si>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</si>
  <si>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</si>
  <si>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</si>
  <si>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</si>
  <si>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武蔵野美術大学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</si>
  <si>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</si>
  <si>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</si>
  <si>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</si>
  <si>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</si>
  <si>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</si>
  <si>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</si>
  <si>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</si>
  <si>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</si>
  <si>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</si>
  <si>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</si>
  <si>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</si>
  <si>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東京富士大学</t>
  </si>
  <si>
    <t>ＬＥＣ東京リーガルマインド大学院大学</t>
  </si>
  <si>
    <t>デジタルハリウッド大学</t>
  </si>
  <si>
    <t>白梅学園大学</t>
  </si>
  <si>
    <t>東京医療保健大学</t>
  </si>
  <si>
    <t>東京聖栄大学</t>
  </si>
  <si>
    <t>ビジネス・ブレークスルー大学</t>
  </si>
  <si>
    <t>グロービス経営大学院大学</t>
  </si>
  <si>
    <t>文化ファッション大学院大学</t>
  </si>
  <si>
    <t>大原大学院大学</t>
  </si>
  <si>
    <t>東京未来大学</t>
  </si>
  <si>
    <t>ハリウッド大学院大学</t>
  </si>
  <si>
    <t>ＳＢＩ大学院大学</t>
  </si>
  <si>
    <t>こども教育宝仙大学</t>
  </si>
  <si>
    <t>東京有明医療大学</t>
  </si>
  <si>
    <t>東京工芸大学</t>
  </si>
  <si>
    <t>産業能率大学</t>
  </si>
  <si>
    <t>ヤマザキ動物看護大学</t>
  </si>
  <si>
    <t>東京医療学院大学</t>
  </si>
  <si>
    <t>事業構想大学院大学</t>
  </si>
  <si>
    <t>社会構想大学院大学</t>
  </si>
  <si>
    <t>帝京科学大学</t>
  </si>
  <si>
    <t>東京情報デザイン専門職大学</t>
  </si>
  <si>
    <t>東京国際大学</t>
  </si>
  <si>
    <t>東京経営大学</t>
  </si>
  <si>
    <t>横浜国立大学</t>
  </si>
  <si>
    <t>総合研究大学院大学</t>
  </si>
  <si>
    <t>横浜市立大学</t>
  </si>
  <si>
    <t>神奈川県立保健福祉大学</t>
  </si>
  <si>
    <t>川崎市立看護大学</t>
  </si>
  <si>
    <t>星槎大学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</si>
  <si>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</si>
  <si>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</si>
  <si>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</si>
  <si>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</si>
  <si>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</si>
  <si>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</si>
  <si>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</si>
  <si>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</si>
  <si>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</si>
  <si>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</si>
  <si>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</si>
  <si>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</si>
  <si>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</si>
  <si>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</si>
  <si>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</si>
  <si>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</si>
  <si>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</si>
  <si>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</si>
  <si>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</si>
  <si>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</si>
  <si>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田園調布学園大学</t>
  </si>
  <si>
    <t>横浜美術大学</t>
  </si>
  <si>
    <t>日本映画大学</t>
  </si>
  <si>
    <t>横浜創英大学</t>
  </si>
  <si>
    <t>湘南医療大学</t>
  </si>
  <si>
    <t>湘南鎌倉医療大学</t>
  </si>
  <si>
    <t>ビューティ＆ウェルネス専門職大学</t>
  </si>
  <si>
    <t>グローバルＢｉｚ専門職大学</t>
  </si>
  <si>
    <t>ＺＥＮ大学</t>
  </si>
  <si>
    <t>新潟大学</t>
  </si>
  <si>
    <t>長岡技術科学大学</t>
  </si>
  <si>
    <t>上越教育大学</t>
  </si>
  <si>
    <t>新潟県立看護大学</t>
  </si>
  <si>
    <t>新潟県立大学</t>
  </si>
  <si>
    <t>長岡造形大学</t>
  </si>
  <si>
    <t>三条市立大学</t>
  </si>
  <si>
    <t>長岡大学</t>
  </si>
  <si>
    <t>新潟医療福祉大学</t>
  </si>
  <si>
    <t>新潟青陵大学</t>
  </si>
  <si>
    <t>新潟工科大学</t>
  </si>
  <si>
    <t>新潟経営大学</t>
  </si>
  <si>
    <t>新潟国際情報大学</t>
  </si>
  <si>
    <t>敬和学園大学</t>
  </si>
  <si>
    <t>新潟薬科大学</t>
  </si>
  <si>
    <t>国際大学</t>
  </si>
  <si>
    <t>新潟産業大学</t>
  </si>
  <si>
    <t>開志創造大学</t>
  </si>
  <si>
    <t>新潟リハビリテーション大学</t>
  </si>
  <si>
    <t>新潟食料農業大学</t>
  </si>
  <si>
    <t>開志専門職大学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</si>
  <si>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</si>
  <si>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</si>
  <si>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</si>
  <si>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</si>
  <si>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</si>
  <si>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</si>
  <si>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</si>
  <si>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</si>
  <si>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</si>
  <si>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</si>
  <si>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</si>
  <si>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</si>
  <si>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</si>
  <si>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</si>
  <si>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</si>
  <si>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</si>
  <si>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</si>
  <si>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金城大学</t>
  </si>
  <si>
    <t>北陸学院大学</t>
  </si>
  <si>
    <t>かなざわ食マネジメント専門職大学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</si>
  <si>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</si>
  <si>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</si>
  <si>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</si>
  <si>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</si>
  <si>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</si>
  <si>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</si>
  <si>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</si>
  <si>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</si>
  <si>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</si>
  <si>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</si>
  <si>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</si>
  <si>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</si>
  <si>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健康科学大学</t>
  </si>
  <si>
    <t>信州大学</t>
  </si>
  <si>
    <t>公立諏訪東京理科大学</t>
  </si>
  <si>
    <t>長野県立大学</t>
  </si>
  <si>
    <t>長野県看護大学</t>
  </si>
  <si>
    <t>長野大学</t>
  </si>
  <si>
    <t>松本歯科大学</t>
  </si>
  <si>
    <t>松本大学</t>
  </si>
  <si>
    <t>清泉大学</t>
  </si>
  <si>
    <t>佐久大学</t>
  </si>
  <si>
    <t>長野保健医療大学</t>
  </si>
  <si>
    <t>松本看護大学</t>
  </si>
  <si>
    <t>岐阜大学</t>
  </si>
  <si>
    <t>岐阜薬科大学</t>
  </si>
  <si>
    <t>岐阜県立看護大学</t>
  </si>
  <si>
    <t>情報科学芸術大学院大学</t>
  </si>
  <si>
    <t>中京学院大学</t>
  </si>
  <si>
    <t>岐阜協立大学</t>
  </si>
  <si>
    <t>岐阜女子大学</t>
  </si>
  <si>
    <t>朝日大学</t>
  </si>
  <si>
    <t>岐阜聖徳学園大学</t>
  </si>
  <si>
    <t>東海学院大学</t>
  </si>
  <si>
    <t>中部学院大学</t>
  </si>
  <si>
    <t>岐阜医療科学大学</t>
  </si>
  <si>
    <t>岐阜保健大学</t>
  </si>
  <si>
    <t>コー・イノベーション大学</t>
  </si>
  <si>
    <t>静岡大学</t>
  </si>
  <si>
    <t>浜松医科大学</t>
  </si>
  <si>
    <t>静岡県立農林環境専門職大学</t>
  </si>
  <si>
    <t>静岡県立大学</t>
  </si>
  <si>
    <t>静岡文化芸術大学</t>
  </si>
  <si>
    <t>静岡社会健康医学大学院大学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</si>
  <si>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</si>
  <si>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</si>
  <si>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</si>
  <si>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</si>
  <si>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</si>
  <si>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</si>
  <si>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</si>
  <si>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</si>
  <si>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</si>
  <si>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</si>
  <si>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</si>
  <si>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</si>
  <si>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</si>
  <si>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</si>
  <si>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</si>
  <si>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</si>
  <si>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</si>
  <si>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</si>
  <si>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</si>
  <si>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</si>
  <si>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</si>
  <si>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</si>
  <si>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</si>
  <si>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</si>
  <si>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</si>
  <si>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</si>
  <si>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同朋大学</t>
  </si>
  <si>
    <t>名古屋学院大学</t>
  </si>
  <si>
    <t>名古屋商科大学</t>
  </si>
  <si>
    <t>名古屋葵大学</t>
  </si>
  <si>
    <t>南山大学</t>
  </si>
  <si>
    <t>日本福祉大学</t>
  </si>
  <si>
    <t>名城大学</t>
  </si>
  <si>
    <t>名古屋音楽大学</t>
  </si>
  <si>
    <t>豊田工業大学</t>
  </si>
  <si>
    <t>名古屋外国語大学</t>
  </si>
  <si>
    <t>名古屋造形大学</t>
  </si>
  <si>
    <t>愛知産業大学</t>
  </si>
  <si>
    <t>東海学園大学</t>
  </si>
  <si>
    <t>豊橋創造大学</t>
  </si>
  <si>
    <t>愛知東邦大学</t>
  </si>
  <si>
    <t>星城大学</t>
  </si>
  <si>
    <t>愛知文教大学</t>
  </si>
  <si>
    <t>桜花学園大学</t>
  </si>
  <si>
    <t>愛知大学</t>
  </si>
  <si>
    <t>愛知学泉大学</t>
  </si>
  <si>
    <t>至学館大学</t>
  </si>
  <si>
    <t>中部大学</t>
  </si>
  <si>
    <t>藤田医科大学</t>
  </si>
  <si>
    <t>名古屋芸術大学</t>
  </si>
  <si>
    <t>愛知医科大学</t>
  </si>
  <si>
    <t>愛知淑徳大学</t>
  </si>
  <si>
    <t>名古屋経済大学</t>
  </si>
  <si>
    <t>名古屋学芸大学</t>
  </si>
  <si>
    <t>日本赤十字豊田看護大学</t>
  </si>
  <si>
    <t>修文大学</t>
  </si>
  <si>
    <t>岡崎大学</t>
  </si>
  <si>
    <t>一宮研伸大学</t>
  </si>
  <si>
    <t>名古屋柳城女子大学</t>
  </si>
  <si>
    <t>名古屋国際工科専門職大学</t>
  </si>
  <si>
    <t>愛知医療学院大学</t>
  </si>
  <si>
    <t>三重大学</t>
  </si>
  <si>
    <t>三重県立看護大学</t>
  </si>
  <si>
    <t>四日市大学</t>
  </si>
  <si>
    <t>皇學館大学</t>
  </si>
  <si>
    <t>鈴鹿医療科学大学</t>
  </si>
  <si>
    <t>鈴鹿大学</t>
  </si>
  <si>
    <t>四日市看護医療大学</t>
  </si>
  <si>
    <t>滋賀大学</t>
  </si>
  <si>
    <t>滋賀医科大学</t>
  </si>
  <si>
    <t>滋賀県立大学</t>
  </si>
  <si>
    <t>成安造形大学</t>
  </si>
  <si>
    <t>聖泉大学</t>
  </si>
  <si>
    <t>長浜バイオ大学</t>
  </si>
  <si>
    <t>びわこ成蹊スポーツ大学</t>
  </si>
  <si>
    <t>びわこ学院大学</t>
  </si>
  <si>
    <t>びわこリハビリテーション専門職大学</t>
  </si>
  <si>
    <t>京都大学</t>
  </si>
  <si>
    <t>京都教育大学</t>
  </si>
  <si>
    <t>京都工芸繊維大学</t>
  </si>
  <si>
    <t>京都市立芸術大学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</si>
  <si>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</si>
  <si>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</si>
  <si>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</si>
  <si>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</si>
  <si>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</si>
  <si>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</si>
  <si>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</si>
  <si>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</si>
  <si>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</si>
  <si>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京都光華大学</t>
  </si>
  <si>
    <t>種智院大学</t>
  </si>
  <si>
    <t>京都橘大学</t>
  </si>
  <si>
    <t>同志社大学</t>
  </si>
  <si>
    <t>同志社女子大学</t>
  </si>
  <si>
    <t>京都ノートルダム女子大学</t>
  </si>
  <si>
    <t>花園大学</t>
  </si>
  <si>
    <t>佛教大学</t>
  </si>
  <si>
    <t>立命館大学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</si>
  <si>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</si>
  <si>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</si>
  <si>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</si>
  <si>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</si>
  <si>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</si>
  <si>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</si>
  <si>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</si>
  <si>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</si>
  <si>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</si>
  <si>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</si>
  <si>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</si>
  <si>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京都看護大学</t>
  </si>
  <si>
    <t>大阪大学</t>
  </si>
  <si>
    <t>大阪教育大学</t>
  </si>
  <si>
    <t>大阪公立大学</t>
  </si>
  <si>
    <t>大阪経済大学</t>
  </si>
  <si>
    <t>大阪工業大学</t>
  </si>
  <si>
    <t>大阪歯科大学</t>
  </si>
  <si>
    <t>相愛大学</t>
  </si>
  <si>
    <t>桃山学院大学</t>
  </si>
  <si>
    <t>摂南大学</t>
  </si>
  <si>
    <t>大阪医科薬科大学</t>
  </si>
  <si>
    <t>大阪音楽大学</t>
  </si>
  <si>
    <t>大阪学院大学</t>
  </si>
  <si>
    <t>大阪芸術大学</t>
  </si>
  <si>
    <t>大阪産業大学</t>
  </si>
  <si>
    <t>大阪樟蔭女子大学</t>
  </si>
  <si>
    <t>大阪商業大学</t>
  </si>
  <si>
    <t>大阪体育大学</t>
  </si>
  <si>
    <t>大阪電気通信大学</t>
  </si>
  <si>
    <t>大阪大谷大学</t>
  </si>
  <si>
    <t>追手門学院大学</t>
  </si>
  <si>
    <t>関西大学</t>
  </si>
  <si>
    <t>関西医科大学</t>
  </si>
  <si>
    <t>関西外国語大学</t>
  </si>
  <si>
    <t>近畿大学</t>
  </si>
  <si>
    <t>四天王寺大学</t>
  </si>
  <si>
    <t>帝塚山学院大学</t>
  </si>
  <si>
    <t>梅花女子大学</t>
  </si>
  <si>
    <t>阪南大学</t>
  </si>
  <si>
    <t>大阪経済法科大学</t>
  </si>
  <si>
    <t>大阪国際大学</t>
  </si>
  <si>
    <t>関西福祉科学大学</t>
  </si>
  <si>
    <t>太成学院大学</t>
  </si>
  <si>
    <t>大阪常磐会大学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</si>
  <si>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</si>
  <si>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</si>
  <si>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</si>
  <si>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</si>
  <si>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</si>
  <si>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</si>
  <si>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</si>
  <si>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</si>
  <si>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</si>
  <si>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</si>
  <si>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</si>
  <si>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和泉大学</t>
  </si>
  <si>
    <t>大阪総合保育大学</t>
  </si>
  <si>
    <t>森ノ宮医療大学</t>
  </si>
  <si>
    <t>大阪保健医療大学</t>
  </si>
  <si>
    <t>大阪物療大学</t>
  </si>
  <si>
    <t>滋慶医療科学大学</t>
  </si>
  <si>
    <t>大阪行岡医療大学</t>
  </si>
  <si>
    <t>大和大学</t>
  </si>
  <si>
    <t>宝塚大学</t>
  </si>
  <si>
    <t>大阪国際工科専門職大学</t>
  </si>
  <si>
    <t>大阪信愛学院大学</t>
  </si>
  <si>
    <t>大阪医療大学</t>
  </si>
  <si>
    <t>神戸大学</t>
  </si>
  <si>
    <t>兵庫教育大学</t>
  </si>
  <si>
    <t>神戸市外国語大学</t>
  </si>
  <si>
    <t>神戸市看護大学</t>
  </si>
  <si>
    <t>兵庫県立大学</t>
  </si>
  <si>
    <t>芸術文化観光専門職大学</t>
  </si>
  <si>
    <t>甲南大学</t>
  </si>
  <si>
    <t>甲南女子大学</t>
  </si>
  <si>
    <t>神戸海星女子学院大学</t>
  </si>
  <si>
    <t>神戸学院大学</t>
  </si>
  <si>
    <t>神戸女子大学</t>
  </si>
  <si>
    <t>神戸薬科大学</t>
  </si>
  <si>
    <t>神戸松蔭大学</t>
  </si>
  <si>
    <t>神戸親和大学</t>
  </si>
  <si>
    <t>神戸国際大学</t>
  </si>
  <si>
    <t>兵庫大学</t>
  </si>
  <si>
    <t>神戸常盤大学</t>
  </si>
  <si>
    <t>宝塚医療大学</t>
  </si>
  <si>
    <t>芦屋大学</t>
  </si>
  <si>
    <t>大手前大学</t>
  </si>
  <si>
    <t>関西学院大学</t>
  </si>
  <si>
    <t>甲子園大学</t>
  </si>
  <si>
    <t>神戸女学院大学</t>
  </si>
  <si>
    <t>園田学園大学</t>
  </si>
  <si>
    <t>武庫川女子大学</t>
  </si>
  <si>
    <t>兵庫医科大学</t>
  </si>
  <si>
    <t>姫路獨協大学</t>
  </si>
  <si>
    <t>流通科学大学</t>
  </si>
  <si>
    <t>神戸芸術工科大学</t>
  </si>
  <si>
    <t>関西福祉大学</t>
  </si>
  <si>
    <t>関西国際大学</t>
  </si>
  <si>
    <t>神戸医療未来大学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</si>
  <si>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</si>
  <si>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</si>
  <si>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</si>
  <si>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</si>
  <si>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</si>
  <si>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</si>
  <si>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</si>
  <si>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</si>
  <si>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</si>
  <si>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</si>
  <si>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</si>
  <si>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</si>
  <si>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</si>
  <si>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</si>
  <si>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高野山大学</t>
  </si>
  <si>
    <t>和歌山信愛大学</t>
  </si>
  <si>
    <t>和歌山リハビリテーション専門職大学</t>
  </si>
  <si>
    <t>鳥取大学</t>
  </si>
  <si>
    <t>公立鳥取環境大学</t>
  </si>
  <si>
    <t>鳥取看護大学</t>
  </si>
  <si>
    <t>島根大学</t>
  </si>
  <si>
    <t>島根県立大学</t>
  </si>
  <si>
    <t>岡山大学</t>
  </si>
  <si>
    <t>岡山県立大学</t>
  </si>
  <si>
    <t>新見公立大学</t>
  </si>
  <si>
    <t>吉備国際大学</t>
  </si>
  <si>
    <t>岡山商科大学</t>
  </si>
  <si>
    <t>岡山理科大学</t>
  </si>
  <si>
    <t>くらしき作陽大学</t>
  </si>
  <si>
    <t>ノートルダム清心女子大学</t>
  </si>
  <si>
    <t>川崎医科大学</t>
  </si>
  <si>
    <t>就実大学</t>
  </si>
  <si>
    <t>川崎医療福祉大学</t>
  </si>
  <si>
    <t>山陽学園大学</t>
  </si>
  <si>
    <t>倉敷芸術科学大学</t>
  </si>
  <si>
    <t>岡山学院大学</t>
  </si>
  <si>
    <t>中国学園大学</t>
  </si>
  <si>
    <t>環太平洋大学</t>
  </si>
  <si>
    <t>岡山医療専門職大学</t>
  </si>
  <si>
    <t>美作大学</t>
  </si>
  <si>
    <t>広島大学</t>
  </si>
  <si>
    <t>県立広島大学</t>
  </si>
  <si>
    <t>尾道市立大学</t>
  </si>
  <si>
    <t>広島市立大学</t>
  </si>
  <si>
    <t>広島経済大学</t>
  </si>
  <si>
    <t>広島工業大学</t>
  </si>
  <si>
    <t>広島国際大学</t>
  </si>
  <si>
    <t>日本赤十字広島看護大学</t>
  </si>
  <si>
    <t>広島都市学園大学</t>
  </si>
  <si>
    <t>山口大学</t>
  </si>
  <si>
    <t>下関市立大学</t>
  </si>
  <si>
    <t>山陽小野田市立山口東京理科大学</t>
  </si>
  <si>
    <t>周南公立大学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</si>
  <si>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</si>
  <si>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</si>
  <si>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</si>
  <si>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</si>
  <si>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</si>
  <si>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</si>
  <si>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</si>
  <si>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</si>
  <si>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</si>
  <si>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</si>
  <si>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</si>
  <si>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</si>
  <si>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</si>
  <si>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</si>
  <si>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</si>
  <si>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</si>
  <si>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</si>
  <si>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</si>
  <si>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</si>
  <si>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</si>
  <si>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</si>
  <si>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高知リハビリテーション専門職大学</t>
  </si>
  <si>
    <t>高知学園大学</t>
  </si>
  <si>
    <t>高知健康科学大学</t>
  </si>
  <si>
    <t>九州工業大学</t>
  </si>
  <si>
    <t>福岡教育大学</t>
  </si>
  <si>
    <t>九州大学</t>
  </si>
  <si>
    <t>北九州市立大学</t>
  </si>
  <si>
    <t>九州歯科大学</t>
  </si>
  <si>
    <t>福岡女子大学</t>
  </si>
  <si>
    <t>福岡県立大学</t>
  </si>
  <si>
    <t>九州共立大学</t>
  </si>
  <si>
    <t>九州女子大学</t>
  </si>
  <si>
    <t>九州国際大学</t>
  </si>
  <si>
    <t>福岡歯科大学</t>
  </si>
  <si>
    <t>九州産業大学</t>
  </si>
  <si>
    <t>久留米大学</t>
  </si>
  <si>
    <t>西南学院大学</t>
  </si>
  <si>
    <t>第一薬科大学</t>
  </si>
  <si>
    <t>中村学園大学</t>
  </si>
  <si>
    <t>西日本工業大学</t>
  </si>
  <si>
    <t>福岡大学</t>
  </si>
  <si>
    <t>福岡工業大学</t>
  </si>
  <si>
    <t>日本経済大学</t>
  </si>
  <si>
    <t>久留米工業大学</t>
  </si>
  <si>
    <t>産業医科大学</t>
  </si>
  <si>
    <t>筑紫女学園大学</t>
  </si>
  <si>
    <t>福岡女学院大学</t>
  </si>
  <si>
    <t>西南女学院大学</t>
  </si>
  <si>
    <t>九州情報大学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</si>
  <si>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</si>
  <si>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</si>
  <si>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</si>
  <si>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</si>
  <si>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</si>
  <si>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</si>
  <si>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</si>
  <si>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</si>
  <si>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令和健康科学大学</t>
  </si>
  <si>
    <t>福岡国際音楽大学</t>
  </si>
  <si>
    <t>西日本看護医療大学</t>
  </si>
  <si>
    <t>佐賀大学</t>
  </si>
  <si>
    <t>武雄アジア大学</t>
  </si>
  <si>
    <t>西九州大学</t>
  </si>
  <si>
    <t>長崎大学</t>
  </si>
  <si>
    <t>長崎県立大学</t>
  </si>
  <si>
    <t>長崎総合科学大学</t>
  </si>
  <si>
    <t>活水女子大学</t>
  </si>
  <si>
    <t>長崎純心大学</t>
  </si>
  <si>
    <t>長崎国際大学</t>
  </si>
  <si>
    <t>長崎外国語大学</t>
  </si>
  <si>
    <t>鎮西学院大学</t>
  </si>
  <si>
    <t>熊本大学</t>
  </si>
  <si>
    <t>熊本県立大学</t>
  </si>
  <si>
    <t>崇城大学</t>
  </si>
  <si>
    <t>熊本学園大学</t>
  </si>
  <si>
    <t>尚絅大学</t>
  </si>
  <si>
    <t>九州ルーテル学院大学</t>
  </si>
  <si>
    <t>九州看護福祉大学</t>
  </si>
  <si>
    <t>平成音楽大学</t>
  </si>
  <si>
    <t>熊本保健科学大学</t>
  </si>
  <si>
    <t>大分大学</t>
  </si>
  <si>
    <t>大分県立看護科学大学</t>
  </si>
  <si>
    <t>日本文理大学</t>
  </si>
  <si>
    <t>別府大学</t>
  </si>
  <si>
    <t>立命館アジア太平洋大学</t>
  </si>
  <si>
    <t>宮崎大学</t>
  </si>
  <si>
    <t>宮崎公立大学</t>
  </si>
  <si>
    <t>宮崎県立看護大学</t>
  </si>
  <si>
    <t>南九州大学</t>
  </si>
  <si>
    <t>宮崎産業経営大学</t>
  </si>
  <si>
    <t>宮崎国際大学</t>
  </si>
  <si>
    <t>九州医療科学大学</t>
  </si>
  <si>
    <t>鹿児島大学</t>
  </si>
  <si>
    <t>鹿屋体育大学</t>
  </si>
  <si>
    <t>鹿児島国際大学</t>
  </si>
  <si>
    <t>第一工科大学</t>
  </si>
  <si>
    <t>志學館大学</t>
  </si>
  <si>
    <t>鹿児島純心大学</t>
  </si>
  <si>
    <t>琉球大学</t>
  </si>
  <si>
    <t>名桜大学</t>
  </si>
  <si>
    <t>沖縄県立看護大学</t>
  </si>
  <si>
    <t>沖縄科学技術大学院大学</t>
  </si>
  <si>
    <t>沖縄国際大学</t>
  </si>
  <si>
    <t>沖縄大学</t>
  </si>
  <si>
    <t>沖縄キリスト教学院大学</t>
  </si>
  <si>
    <t>日本大学経済学部</t>
  </si>
  <si>
    <t>日本大学商学部</t>
  </si>
  <si>
    <t>日本大学芸術学部</t>
  </si>
  <si>
    <t>F113310103391</t>
  </si>
  <si>
    <t>日本大学国際関係学部</t>
  </si>
  <si>
    <t>F113310103392</t>
  </si>
  <si>
    <t>日本大学スポーツ科学部</t>
  </si>
  <si>
    <t>F113310103393</t>
  </si>
  <si>
    <t>日本大学危機管理学部</t>
  </si>
  <si>
    <t>F113310103394</t>
  </si>
  <si>
    <t>日本大学理工学部</t>
  </si>
  <si>
    <t>F113310103395</t>
  </si>
  <si>
    <t>日本大学生産工学部</t>
  </si>
  <si>
    <t>F113310103396</t>
  </si>
  <si>
    <t>日本大学工学部</t>
  </si>
  <si>
    <t>F113310103397</t>
  </si>
  <si>
    <t>日本大学医学部</t>
  </si>
  <si>
    <t>F113310103398</t>
  </si>
  <si>
    <t>日本大学歯学部</t>
  </si>
  <si>
    <t>F113310103399</t>
  </si>
  <si>
    <t>日本大学松戸歯学部</t>
  </si>
  <si>
    <t>F113310103400</t>
  </si>
  <si>
    <t>日本大学生物資源科学部</t>
  </si>
  <si>
    <t>F113310103401</t>
  </si>
  <si>
    <t>日本大学薬学部</t>
  </si>
  <si>
    <t>F113310103404</t>
  </si>
  <si>
    <t>日本大学通信教育部</t>
  </si>
  <si>
    <t>F113310103403</t>
  </si>
  <si>
    <t>F106210000014</t>
  </si>
  <si>
    <t>F121310106105</t>
  </si>
  <si>
    <t>F127310111969</t>
  </si>
  <si>
    <t>F140310112065</t>
  </si>
  <si>
    <t>F140310112074</t>
  </si>
  <si>
    <t>F141310000019</t>
  </si>
  <si>
    <t>➡表Bに進む</t>
    <rPh sb="1" eb="2">
      <t>ヒョウ</t>
    </rPh>
    <rPh sb="4" eb="5">
      <t>スス</t>
    </rPh>
    <phoneticPr fontId="2"/>
  </si>
  <si>
    <t>※外部委託は含まない</t>
    <rPh sb="1" eb="5">
      <t>ガイブイタク</t>
    </rPh>
    <rPh sb="6" eb="7">
      <t>フク</t>
    </rPh>
    <phoneticPr fontId="2"/>
  </si>
  <si>
    <t>障害学生支援担当者を配置（表7-4）</t>
    <rPh sb="0" eb="4">
      <t>ショウガイガクセイ</t>
    </rPh>
    <rPh sb="4" eb="9">
      <t>シエンタントウシャ</t>
    </rPh>
    <rPh sb="10" eb="12">
      <t>ハイチ</t>
    </rPh>
    <rPh sb="13" eb="14">
      <t>ヒョウ</t>
    </rPh>
    <phoneticPr fontId="2"/>
  </si>
  <si>
    <t>①障害学生を支援する学生がいる。</t>
    <phoneticPr fontId="3"/>
  </si>
  <si>
    <t>(学生サポーターやノートテイカー等）</t>
    <phoneticPr fontId="2"/>
  </si>
  <si>
    <t>①障害学生を支援する学生がいる。</t>
    <rPh sb="1" eb="3">
      <t>ショウガイ</t>
    </rPh>
    <rPh sb="3" eb="5">
      <t>ガクセイ</t>
    </rPh>
    <rPh sb="6" eb="8">
      <t>シエン</t>
    </rPh>
    <rPh sb="10" eb="12">
      <t>ガクセイ</t>
    </rPh>
    <phoneticPr fontId="3"/>
  </si>
  <si>
    <t>②障害学生を支援する学生がいない。</t>
    <rPh sb="1" eb="3">
      <t>ショウガイ</t>
    </rPh>
    <rPh sb="3" eb="5">
      <t>ガクセイ</t>
    </rPh>
    <rPh sb="6" eb="8">
      <t>シエン</t>
    </rPh>
    <rPh sb="10" eb="12">
      <t>ガクセイ</t>
    </rPh>
    <phoneticPr fontId="3"/>
  </si>
  <si>
    <t>（８） 支援学生（障害学生を支援する学生）
　学生サポーターやノートテイカーといった支援学生の状況について、該当する欄に「１」を記入してください。
　支援学生がいる場合は、AとBの人数を延べ数ではなく実数で記入してください。障害学生が個人的に依頼した学生が支援している場合は、対象外です。</t>
    <rPh sb="4" eb="6">
      <t>シエン</t>
    </rPh>
    <rPh sb="6" eb="8">
      <t>ガクセイ</t>
    </rPh>
    <rPh sb="23" eb="25">
      <t>ガクセイ</t>
    </rPh>
    <rPh sb="42" eb="44">
      <t>シエン</t>
    </rPh>
    <rPh sb="44" eb="46">
      <t>ガクセイ</t>
    </rPh>
    <rPh sb="47" eb="49">
      <t>ジョウキョウ</t>
    </rPh>
    <rPh sb="54" eb="56">
      <t>ガイトウ</t>
    </rPh>
    <rPh sb="58" eb="59">
      <t>ラン</t>
    </rPh>
    <rPh sb="64" eb="66">
      <t>キニュウ</t>
    </rPh>
    <rPh sb="75" eb="77">
      <t>シエン</t>
    </rPh>
    <rPh sb="77" eb="79">
      <t>ガクセイ</t>
    </rPh>
    <rPh sb="82" eb="84">
      <t>バアイ</t>
    </rPh>
    <rPh sb="90" eb="92">
      <t>ニンズウ</t>
    </rPh>
    <rPh sb="93" eb="94">
      <t>ノ</t>
    </rPh>
    <rPh sb="95" eb="96">
      <t>スウ</t>
    </rPh>
    <rPh sb="100" eb="102">
      <t>ジッスウ</t>
    </rPh>
    <rPh sb="103" eb="105">
      <t>キニュウ</t>
    </rPh>
    <rPh sb="112" eb="114">
      <t>ショウガイ</t>
    </rPh>
    <rPh sb="114" eb="116">
      <t>ガクセイ</t>
    </rPh>
    <rPh sb="117" eb="120">
      <t>コジンテキ</t>
    </rPh>
    <rPh sb="121" eb="123">
      <t>イライ</t>
    </rPh>
    <rPh sb="125" eb="127">
      <t>ガクセイ</t>
    </rPh>
    <rPh sb="128" eb="130">
      <t>シエン</t>
    </rPh>
    <rPh sb="134" eb="136">
      <t>バアイ</t>
    </rPh>
    <rPh sb="138" eb="140">
      <t>タイショウ</t>
    </rPh>
    <rPh sb="140" eb="141">
      <t>ガイ</t>
    </rPh>
    <phoneticPr fontId="3"/>
  </si>
  <si>
    <t>（面接官等への事前周知、ゆっくり話す等の配慮などは⑥受験時のウ.に該当する。）</t>
    <rPh sb="26" eb="28">
      <t>ジュケン</t>
    </rPh>
    <rPh sb="28" eb="29">
      <t>ジ</t>
    </rPh>
    <rPh sb="33" eb="35">
      <t>ガイトウ</t>
    </rPh>
    <phoneticPr fontId="2"/>
  </si>
  <si>
    <t>所在地（都道府県から入力）</t>
    <rPh sb="0" eb="3">
      <t>ショザイチ</t>
    </rPh>
    <rPh sb="4" eb="8">
      <t>トドウフケン</t>
    </rPh>
    <rPh sb="10" eb="12">
      <t>ニュウリョク</t>
    </rPh>
    <phoneticPr fontId="3"/>
  </si>
  <si>
    <t>①支援障害学生が在籍している。
左の欄に「１」を記入して、表A（表A-１から表A-４まで）に回答してください。</t>
    <rPh sb="16" eb="17">
      <t>ヒダリ</t>
    </rPh>
    <rPh sb="18" eb="19">
      <t>ラン</t>
    </rPh>
    <rPh sb="24" eb="26">
      <t>キニュウ</t>
    </rPh>
    <rPh sb="46" eb="48">
      <t>カイトウ</t>
    </rPh>
    <phoneticPr fontId="2"/>
  </si>
  <si>
    <t>②支援障害学生が在籍していない。
左の欄に「１」を記入して、表Bのみに回答してください。　※表Bは、表Aー４の下にあります。</t>
    <rPh sb="25" eb="27">
      <t>キニュウ</t>
    </rPh>
    <rPh sb="35" eb="37">
      <t>カイトウ</t>
    </rPh>
    <phoneticPr fontId="2"/>
  </si>
  <si>
    <r>
      <t>表A-２　その他の授業支援の具体的内容
　</t>
    </r>
    <r>
      <rPr>
        <sz val="14"/>
        <rFont val="UD デジタル 教科書体 NK-R"/>
        <family val="1"/>
        <charset val="128"/>
      </rPr>
      <t>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シエン</t>
    </rPh>
    <rPh sb="14" eb="17">
      <t>グタイテキ</t>
    </rPh>
    <rPh sb="17" eb="19">
      <t>ナイヨウ</t>
    </rPh>
    <rPh sb="31" eb="32">
      <t>ヒョウ</t>
    </rPh>
    <rPh sb="35" eb="36">
      <t>ナイ</t>
    </rPh>
    <rPh sb="37" eb="39">
      <t>シエン</t>
    </rPh>
    <rPh sb="62" eb="66">
      <t>シエンナイヨウ</t>
    </rPh>
    <phoneticPr fontId="2"/>
  </si>
  <si>
    <r>
      <t xml:space="preserve">表A-３　その他の授業以外の支援の具体的内容
</t>
    </r>
    <r>
      <rPr>
        <sz val="14"/>
        <rFont val="UD デジタル 教科書体 NK-R"/>
        <family val="1"/>
        <charset val="128"/>
      </rPr>
      <t>　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イガイ</t>
    </rPh>
    <rPh sb="14" eb="16">
      <t>シエン</t>
    </rPh>
    <rPh sb="17" eb="20">
      <t>グタイテキ</t>
    </rPh>
    <rPh sb="20" eb="22">
      <t>ナイヨウ</t>
    </rPh>
    <phoneticPr fontId="2"/>
  </si>
  <si>
    <r>
      <rPr>
        <b/>
        <sz val="16"/>
        <rFont val="UD デジタル 教科書体 NK-R"/>
        <family val="1"/>
        <charset val="128"/>
      </rPr>
      <t>表A-4</t>
    </r>
    <r>
      <rPr>
        <sz val="12"/>
        <rFont val="UD デジタル 教科書体 NK-R"/>
        <family val="1"/>
        <charset val="128"/>
      </rPr>
      <t xml:space="preserve">
　　</t>
    </r>
    <r>
      <rPr>
        <sz val="14"/>
        <rFont val="UD デジタル 教科書体 NK-R"/>
        <family val="1"/>
        <charset val="128"/>
      </rPr>
      <t>表A-1で選択していない支援の中で、申出があれば実施可能な支援がある場合に、該当するものに「１」を記入してください。</t>
    </r>
    <r>
      <rPr>
        <sz val="12"/>
        <rFont val="UD デジタル 教科書体 NK-R"/>
        <family val="1"/>
        <charset val="128"/>
      </rPr>
      <t xml:space="preserve">
　　</t>
    </r>
    <r>
      <rPr>
        <sz val="14"/>
        <rFont val="UD デジタル 教科書体 NK-R"/>
        <family val="1"/>
        <charset val="128"/>
      </rPr>
      <t>該当する支援がない場合は、この表の下部にある「該当する支援がない。」に「１」を記入してください。</t>
    </r>
    <rPh sb="7" eb="8">
      <t>ヒョウ</t>
    </rPh>
    <rPh sb="12" eb="14">
      <t>センタク</t>
    </rPh>
    <rPh sb="19" eb="21">
      <t>シエン</t>
    </rPh>
    <rPh sb="22" eb="23">
      <t>ナカ</t>
    </rPh>
    <rPh sb="25" eb="27">
      <t>モウシデ</t>
    </rPh>
    <rPh sb="31" eb="33">
      <t>ジッシ</t>
    </rPh>
    <rPh sb="33" eb="35">
      <t>カノウ</t>
    </rPh>
    <rPh sb="36" eb="38">
      <t>シエン</t>
    </rPh>
    <rPh sb="41" eb="43">
      <t>バアイ</t>
    </rPh>
    <rPh sb="45" eb="47">
      <t>ガイトウ</t>
    </rPh>
    <rPh sb="56" eb="58">
      <t>キニュウ</t>
    </rPh>
    <rPh sb="68" eb="70">
      <t>ガイトウ</t>
    </rPh>
    <rPh sb="72" eb="74">
      <t>シエン</t>
    </rPh>
    <rPh sb="77" eb="79">
      <t>バアイ</t>
    </rPh>
    <rPh sb="83" eb="84">
      <t>ヒョウ</t>
    </rPh>
    <rPh sb="85" eb="87">
      <t>カブ</t>
    </rPh>
    <rPh sb="91" eb="93">
      <t>ガイトウ</t>
    </rPh>
    <rPh sb="95" eb="97">
      <t>シエン</t>
    </rPh>
    <phoneticPr fontId="2"/>
  </si>
  <si>
    <t>　　シート「8.障害学生数～合理的配慮提供学生数」の中で「精神障害」の小区分「その他の精神障害」に計上した学生について内訳を記入してください。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J列の障害小区分に「その他の精神障害」以外の区分が表示された場合は、シート９には記載せずにK列の「記入するシート」に表示されたシートに記入してください。
　　また、「診断名検索」に記載されていない診断名もあるため、障害区分が表示されなくても「その他の精神障害」として計上いただいてかまいません。ただし、ご回答いただいた中で「その他の精神障害」以外の区分に該当すると思われるものは、当機構にて該当する区分に計上させていただく場合がありますので、ご了承ください。</t>
    <rPh sb="8" eb="13">
      <t>ショウガイガクセイスウ</t>
    </rPh>
    <rPh sb="26" eb="27">
      <t>ナカ</t>
    </rPh>
    <rPh sb="29" eb="33">
      <t>セイシンショウガイ</t>
    </rPh>
    <rPh sb="35" eb="38">
      <t>ショウクブン</t>
    </rPh>
    <rPh sb="41" eb="42">
      <t>タ</t>
    </rPh>
    <rPh sb="49" eb="51">
      <t>ケイジョウ</t>
    </rPh>
    <rPh sb="53" eb="55">
      <t>ガクセイ</t>
    </rPh>
    <rPh sb="59" eb="61">
      <t>ウチワケ</t>
    </rPh>
    <rPh sb="62" eb="64">
      <t>キニュウ</t>
    </rPh>
    <rPh sb="78" eb="80">
      <t>ウチワケ</t>
    </rPh>
    <rPh sb="81" eb="84">
      <t>シンダンメイ</t>
    </rPh>
    <rPh sb="86" eb="87">
      <t>ラン</t>
    </rPh>
    <rPh sb="118" eb="120">
      <t>キニュウ</t>
    </rPh>
    <rPh sb="124" eb="126">
      <t>ミギガワ</t>
    </rPh>
    <rPh sb="128" eb="130">
      <t>ショウガイ</t>
    </rPh>
    <rPh sb="130" eb="132">
      <t>クブン</t>
    </rPh>
    <rPh sb="132" eb="134">
      <t>カクニン</t>
    </rPh>
    <rPh sb="134" eb="135">
      <t>ラン</t>
    </rPh>
    <rPh sb="140" eb="143">
      <t>シンダンメイ</t>
    </rPh>
    <rPh sb="144" eb="146">
      <t>ショウガイ</t>
    </rPh>
    <rPh sb="146" eb="148">
      <t>クブン</t>
    </rPh>
    <rPh sb="149" eb="151">
      <t>キニュウ</t>
    </rPh>
    <rPh sb="152" eb="154">
      <t>ヒツヨウ</t>
    </rPh>
    <rPh sb="158" eb="159">
      <t>メイ</t>
    </rPh>
    <rPh sb="160" eb="162">
      <t>ヒョウジ</t>
    </rPh>
    <rPh sb="168" eb="169">
      <t>レツ</t>
    </rPh>
    <rPh sb="170" eb="172">
      <t>ショウガイ</t>
    </rPh>
    <rPh sb="172" eb="173">
      <t>ショウ</t>
    </rPh>
    <rPh sb="173" eb="175">
      <t>クブン</t>
    </rPh>
    <rPh sb="189" eb="191">
      <t>クブン</t>
    </rPh>
    <rPh sb="192" eb="194">
      <t>ヒョウジ</t>
    </rPh>
    <rPh sb="197" eb="199">
      <t>バアイ</t>
    </rPh>
    <rPh sb="207" eb="209">
      <t>キサイ</t>
    </rPh>
    <rPh sb="250" eb="255">
      <t>シンダンメイケンサク</t>
    </rPh>
    <rPh sb="257" eb="259">
      <t>キサイ</t>
    </rPh>
    <rPh sb="274" eb="276">
      <t>ショウガイ</t>
    </rPh>
    <rPh sb="276" eb="278">
      <t>クブン</t>
    </rPh>
    <rPh sb="279" eb="281">
      <t>ヒョウジ</t>
    </rPh>
    <rPh sb="290" eb="291">
      <t>タ</t>
    </rPh>
    <rPh sb="292" eb="296">
      <t>セイシンショウガイ</t>
    </rPh>
    <rPh sb="300" eb="302">
      <t>ケイジョウ</t>
    </rPh>
    <rPh sb="317" eb="319">
      <t>カイトウ</t>
    </rPh>
    <rPh sb="324" eb="325">
      <t>ナカ</t>
    </rPh>
    <rPh sb="329" eb="330">
      <t>タ</t>
    </rPh>
    <rPh sb="331" eb="335">
      <t>セイシンショウガイ</t>
    </rPh>
    <rPh sb="336" eb="338">
      <t>イガイ</t>
    </rPh>
    <rPh sb="339" eb="341">
      <t>クブン</t>
    </rPh>
    <rPh sb="342" eb="344">
      <t>ガイトウ</t>
    </rPh>
    <rPh sb="347" eb="348">
      <t>オモ</t>
    </rPh>
    <rPh sb="355" eb="358">
      <t>トウキコウ</t>
    </rPh>
    <rPh sb="360" eb="361">
      <t>フ</t>
    </rPh>
    <rPh sb="362" eb="364">
      <t>ガイトウ</t>
    </rPh>
    <rPh sb="366" eb="368">
      <t>クブン</t>
    </rPh>
    <rPh sb="369" eb="371">
      <t>ケイジョウ</t>
    </rPh>
    <rPh sb="376" eb="378">
      <t>バアイ</t>
    </rPh>
    <rPh sb="387" eb="389">
      <t>リョウショウ</t>
    </rPh>
    <phoneticPr fontId="2"/>
  </si>
  <si>
    <t>　　シート「8.障害学生数～合理的配慮提供学生数」の中で大区分「その他の障害」に計上した学生について内訳を記入してください。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I列の障害大区分に「その他の障害」以外の区分が表示された場合は、シート10には記載せずにK列の「記入するシート」に表示されたシートに記入してください。
　　また、「診断名検索」に記載されていない診断名もあるため、障害区分が表示されなくても「その他の障害」として計上いただいてかまいません。ただし、ご回答いただいた中で「その他の障害」以外の区分に該当すると思われるものは、当機構にて該当する区分に計上させていただく場合がありますので、ご了承ください。
　　シート８の視覚障害から知的障害までのいずれかと「その他の障害」の両方の障害のある者については、その他の障害に計上しないでそれ以外の障害に計上してください。</t>
    <rPh sb="53" eb="55">
      <t>キニュウ</t>
    </rPh>
    <rPh sb="348" eb="350">
      <t>ガイトウ</t>
    </rPh>
    <rPh sb="352" eb="354">
      <t>クブン</t>
    </rPh>
    <rPh sb="355" eb="357">
      <t>ケイジョウ</t>
    </rPh>
    <rPh sb="391" eb="395">
      <t>シカクショウガイ</t>
    </rPh>
    <rPh sb="397" eb="401">
      <t>チテキショウガイ</t>
    </rPh>
    <rPh sb="412" eb="413">
      <t>タ</t>
    </rPh>
    <rPh sb="414" eb="416">
      <t>ショウガイ</t>
    </rPh>
    <rPh sb="418" eb="420">
      <t>リョウホウ</t>
    </rPh>
    <rPh sb="421" eb="423">
      <t>ショウガイ</t>
    </rPh>
    <rPh sb="426" eb="427">
      <t>モノ</t>
    </rPh>
    <rPh sb="435" eb="436">
      <t>タ</t>
    </rPh>
    <rPh sb="437" eb="439">
      <t>ショウガイ</t>
    </rPh>
    <rPh sb="440" eb="442">
      <t>ケイジョウ</t>
    </rPh>
    <rPh sb="448" eb="450">
      <t>イガイ</t>
    </rPh>
    <rPh sb="451" eb="453">
      <t>ショウガイ</t>
    </rPh>
    <rPh sb="454" eb="456">
      <t>ケイジョウ</t>
    </rPh>
    <phoneticPr fontId="2"/>
  </si>
  <si>
    <t>（※）面接官等への事前周知、ゆっくり話す等の配慮、監督者による受験番号等の確認、途中退室の許可、ダミーパートナー（代役受験者）の利用、オンライン入試の実施等は、⑥受験時のウ.に該当する。）</t>
    <rPh sb="25" eb="28">
      <t>カントクシャ</t>
    </rPh>
    <rPh sb="31" eb="36">
      <t>ジュケンバンゴウトウ</t>
    </rPh>
    <phoneticPr fontId="2"/>
  </si>
  <si>
    <r>
      <rPr>
        <b/>
        <sz val="16"/>
        <rFont val="UD デジタル 教科書体 NK-R"/>
        <family val="1"/>
        <charset val="128"/>
      </rPr>
      <t>表B（表A-1に記入がある場合は回答不要）</t>
    </r>
    <r>
      <rPr>
        <sz val="14"/>
        <rFont val="UD デジタル 教科書体 NK-R"/>
        <family val="1"/>
        <charset val="128"/>
      </rPr>
      <t xml:space="preserve">
　　</t>
    </r>
    <r>
      <rPr>
        <u/>
        <sz val="14"/>
        <rFont val="UD デジタル 教科書体 NK-R"/>
        <family val="1"/>
        <charset val="128"/>
      </rPr>
      <t>支援障害学生が在籍していないが、</t>
    </r>
    <r>
      <rPr>
        <sz val="14"/>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rPh sb="3" eb="4">
      <t>ヒョウ</t>
    </rPh>
    <rPh sb="8" eb="10">
      <t>キニュウ</t>
    </rPh>
    <rPh sb="13" eb="15">
      <t>バアイ</t>
    </rPh>
    <rPh sb="16" eb="18">
      <t>カイトウ</t>
    </rPh>
    <rPh sb="18" eb="20">
      <t>フヨウ</t>
    </rPh>
    <rPh sb="24" eb="26">
      <t>シエン</t>
    </rPh>
    <rPh sb="26" eb="28">
      <t>ショウガイ</t>
    </rPh>
    <rPh sb="28" eb="30">
      <t>ガクセイ</t>
    </rPh>
    <rPh sb="31" eb="33">
      <t>ザイセキ</t>
    </rPh>
    <rPh sb="40" eb="42">
      <t>モウシデ</t>
    </rPh>
    <rPh sb="56" eb="58">
      <t>バアイ</t>
    </rPh>
    <rPh sb="60" eb="62">
      <t>ガイトウ</t>
    </rPh>
    <rPh sb="71" eb="73">
      <t>キニュウ</t>
    </rPh>
    <phoneticPr fontId="2"/>
  </si>
  <si>
    <t>表A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　</t>
    <phoneticPr fontId="2"/>
  </si>
  <si>
    <r>
      <t>表B（表A-1に記入がある場合は回答不要）
　　</t>
    </r>
    <r>
      <rPr>
        <u/>
        <sz val="12"/>
        <color theme="0" tint="-0.249977111117893"/>
        <rFont val="UD デジタル 教科書体 NK-R"/>
        <family val="1"/>
        <charset val="128"/>
      </rPr>
      <t>支援障害学生が在籍していないが、</t>
    </r>
    <r>
      <rPr>
        <sz val="12"/>
        <color theme="0" tint="-0.249977111117893"/>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phoneticPr fontId="2"/>
  </si>
  <si>
    <t>（面接官等への事前周知、ゆっくり話す等の配慮などは⑥受験時のウ.に該当する。）</t>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</si>
  <si>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</si>
  <si>
    <r>
      <rPr>
        <b/>
        <sz val="16"/>
        <rFont val="UD デジタル 教科書体 NK-R"/>
        <family val="1"/>
        <charset val="128"/>
      </rPr>
      <t>表A</t>
    </r>
    <r>
      <rPr>
        <sz val="16"/>
        <rFont val="UD デジタル 教科書体 NK-R"/>
        <family val="1"/>
        <charset val="128"/>
      </rPr>
      <t xml:space="preserve">
</t>
    </r>
    <r>
      <rPr>
        <sz val="14"/>
        <rFont val="UD デジタル 教科書体 NK-R"/>
        <family val="1"/>
        <charset val="128"/>
      </rPr>
      <t>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t>
    </r>
    <rPh sb="30" eb="32">
      <t>シエン</t>
    </rPh>
    <rPh sb="33" eb="34">
      <t>ナカ</t>
    </rPh>
    <rPh sb="42" eb="43">
      <t>ラン</t>
    </rPh>
    <rPh sb="64" eb="65">
      <t>ヒョウ</t>
    </rPh>
    <rPh sb="69" eb="71">
      <t>ガイトウ</t>
    </rPh>
    <rPh sb="74" eb="76">
      <t>ジュギョウ</t>
    </rPh>
    <rPh sb="76" eb="78">
      <t>シエン</t>
    </rPh>
    <rPh sb="79" eb="80">
      <t>オコ</t>
    </rPh>
    <rPh sb="85" eb="87">
      <t>バアイ</t>
    </rPh>
    <rPh sb="115" eb="117">
      <t>キニュウ</t>
    </rPh>
    <rPh sb="137" eb="139">
      <t>ナイヨウ</t>
    </rPh>
    <rPh sb="142" eb="146">
      <t>ショウガイシュベツ</t>
    </rPh>
    <rPh sb="147" eb="151">
      <t>シエンナイヨウ</t>
    </rPh>
    <rPh sb="152" eb="154">
      <t>キニュウ</t>
    </rPh>
    <rPh sb="163" eb="164">
      <t>ヒョウ</t>
    </rPh>
    <rPh sb="168" eb="170">
      <t>ガイトウ</t>
    </rPh>
    <rPh sb="173" eb="177">
      <t>ジュギョウイガイ</t>
    </rPh>
    <rPh sb="178" eb="180">
      <t>シエン</t>
    </rPh>
    <rPh sb="181" eb="182">
      <t>オコ</t>
    </rPh>
    <rPh sb="187" eb="189">
      <t>バアイ</t>
    </rPh>
    <rPh sb="309" eb="310">
      <t>ヒョウ</t>
    </rPh>
    <phoneticPr fontId="2"/>
  </si>
  <si>
    <t>診断名検索</t>
    <rPh sb="0" eb="3">
      <t>シンダンメイ</t>
    </rPh>
    <rPh sb="3" eb="5">
      <t>ケンサク</t>
    </rPh>
    <phoneticPr fontId="2"/>
  </si>
  <si>
    <t>※G～K列は非表示にする</t>
    <rPh sb="4" eb="5">
      <t>レツ</t>
    </rPh>
    <rPh sb="6" eb="9">
      <t>ヒヒョウジ</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</si>
  <si>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</si>
  <si>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</si>
  <si>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</si>
  <si>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</si>
  <si>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</si>
  <si>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</si>
  <si>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</si>
  <si>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</si>
  <si>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</si>
  <si>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</si>
  <si>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</si>
  <si>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</si>
  <si>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</si>
  <si>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</si>
  <si>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</si>
  <si>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92"/>
  </si>
  <si>
    <t>チック</t>
    <phoneticPr fontId="2"/>
  </si>
  <si>
    <t>チック症</t>
  </si>
  <si>
    <t>チック障害</t>
    <rPh sb="3" eb="5">
      <t>ショウガイ</t>
    </rPh>
    <phoneticPr fontId="2"/>
  </si>
  <si>
    <t>場面緘黙</t>
    <phoneticPr fontId="2"/>
  </si>
  <si>
    <t>場面緘黙症</t>
    <rPh sb="4" eb="5">
      <t>ショウ</t>
    </rPh>
    <phoneticPr fontId="2"/>
  </si>
  <si>
    <t>機能性高体温症</t>
  </si>
  <si>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</si>
  <si>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</si>
  <si>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</si>
  <si>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</si>
  <si>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</si>
  <si>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</si>
  <si>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</si>
  <si>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</si>
  <si>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</si>
  <si>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</si>
  <si>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</si>
  <si>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</si>
  <si>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</si>
  <si>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8"/>
  </si>
  <si>
    <r>
      <rPr>
        <b/>
        <sz val="12"/>
        <color theme="0" tint="-0.34998626667073579"/>
        <rFont val="UD デジタル 教科書体 NK-R"/>
        <family val="1"/>
        <charset val="128"/>
      </rPr>
      <t>表A-３　その他の授業以外の支援の具体的内容</t>
    </r>
    <r>
      <rPr>
        <sz val="12"/>
        <color theme="0" tint="-0.34998626667073579"/>
        <rFont val="UD デジタル 教科書体 NK-R"/>
        <family val="1"/>
        <charset val="128"/>
      </rPr>
      <t xml:space="preserve">
　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イガイ</t>
    </rPh>
    <rPh sb="14" eb="16">
      <t>シエン</t>
    </rPh>
    <rPh sb="17" eb="20">
      <t>グタイテキ</t>
    </rPh>
    <rPh sb="20" eb="22">
      <t>ナイヨウ</t>
    </rPh>
    <rPh sb="25" eb="27">
      <t>カイトウ</t>
    </rPh>
    <rPh sb="32" eb="33">
      <t>ナカ</t>
    </rPh>
    <rPh sb="34" eb="35">
      <t>ヒョウ</t>
    </rPh>
    <rPh sb="38" eb="39">
      <t>ナイ</t>
    </rPh>
    <rPh sb="40" eb="42">
      <t>シエン</t>
    </rPh>
    <rPh sb="43" eb="45">
      <t>ガイトウ</t>
    </rPh>
    <rPh sb="48" eb="49">
      <t>オモ</t>
    </rPh>
    <rPh sb="56" eb="57">
      <t>トウ</t>
    </rPh>
    <rPh sb="57" eb="59">
      <t>キコウ</t>
    </rPh>
    <rPh sb="61" eb="63">
      <t>ガイトウ</t>
    </rPh>
    <rPh sb="65" eb="67">
      <t>シエン</t>
    </rPh>
    <rPh sb="67" eb="69">
      <t>ナイヨウ</t>
    </rPh>
    <rPh sb="70" eb="72">
      <t>ケイジョウ</t>
    </rPh>
    <rPh sb="79" eb="81">
      <t>バアイ</t>
    </rPh>
    <rPh sb="90" eb="92">
      <t>リョウショウ</t>
    </rPh>
    <phoneticPr fontId="2"/>
  </si>
  <si>
    <r>
      <t>表A-２　その他の授業支援の具体的内容
　</t>
    </r>
    <r>
      <rPr>
        <sz val="12"/>
        <color theme="0" tint="-0.249977111117893"/>
        <rFont val="UD デジタル 教科書体 NK-R"/>
        <family val="1"/>
        <charset val="128"/>
      </rPr>
      <t>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シエン</t>
    </rPh>
    <rPh sb="14" eb="17">
      <t>グタイテキ</t>
    </rPh>
    <rPh sb="17" eb="19">
      <t>ナイヨウ</t>
    </rPh>
    <rPh sb="31" eb="32">
      <t>ヒョウ</t>
    </rPh>
    <rPh sb="35" eb="36">
      <t>ナイ</t>
    </rPh>
    <rPh sb="37" eb="39">
      <t>シエン</t>
    </rPh>
    <rPh sb="62" eb="66">
      <t>シエンナイヨウ</t>
    </rPh>
    <phoneticPr fontId="2"/>
  </si>
  <si>
    <r>
      <t xml:space="preserve">表A-4
</t>
    </r>
    <r>
      <rPr>
        <sz val="16"/>
        <color theme="0" tint="-0.249977111117893"/>
        <rFont val="UD デジタル 教科書体 NK-R"/>
        <family val="1"/>
        <charset val="128"/>
      </rPr>
      <t xml:space="preserve">　 </t>
    </r>
    <r>
      <rPr>
        <sz val="12"/>
        <color theme="0" tint="-0.249977111117893"/>
        <rFont val="UD デジタル 教科書体 NK-R"/>
        <family val="1"/>
        <charset val="128"/>
      </rPr>
      <t>表A-1で選択していない支援の中で、申出があれば実施可能な支援がある場合に、該当するものに「１」を記入してください。
　　該当する支援がない場合は、この表の下部にある「該当する支援がない。」に「１」を記入してください。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</si>
</sst>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94"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u/>
      <sz val="11"/>
      <color indexed="12"/>
      <name val="ＭＳ Ｐゴシック"/>
      <family val="3"/>
      <charset val="128"/>
    </font>
    <font>
      <u/>
      <sz val="11"/>
      <color theme="10"/>
      <name val="ＭＳ Ｐゴシック"/>
      <family val="2"/>
      <charset val="128"/>
      <scheme val="minor"/>
    </font>
    <font>
      <sz val="10"/>
      <name val="Meiryo UI"/>
      <family val="3"/>
      <charset val="128"/>
    </font>
    <font>
      <sz val="11"/>
      <color theme="1"/>
      <name val="Meiryo UI"/>
      <family val="3"/>
      <charset val="128"/>
    </font>
    <font>
      <sz val="10"/>
      <color theme="1"/>
      <name val="Meiryo UI"/>
      <family val="3"/>
      <charset val="128"/>
    </font>
    <font>
      <sz val="6"/>
      <name val="Meiryo UI"/>
      <family val="2"/>
      <charset val="128"/>
    </font>
    <font>
      <sz val="11"/>
      <color theme="1"/>
      <name val="ＭＳ Ｐゴシック"/>
      <family val="2"/>
      <charset val="128"/>
      <scheme val="minor"/>
    </font>
    <font>
      <sz val="9"/>
      <color theme="1"/>
      <name val="Meiryo UI"/>
      <family val="3"/>
      <charset val="128"/>
    </font>
    <font>
      <sz val="9"/>
      <color rgb="FFFF0000"/>
      <name val="Meiryo UI"/>
      <family val="3"/>
      <charset val="128"/>
    </font>
    <font>
      <sz val="10"/>
      <color rgb="FFFF0000"/>
      <name val="Meiryo UI"/>
      <family val="3"/>
      <charset val="128"/>
    </font>
    <font>
      <b/>
      <sz val="14"/>
      <name val="UD デジタル 教科書体 NK-R"/>
      <family val="1"/>
      <charset val="128"/>
    </font>
    <font>
      <sz val="10"/>
      <name val="UD デジタル 教科書体 NK-R"/>
      <family val="1"/>
      <charset val="128"/>
    </font>
    <font>
      <b/>
      <sz val="12"/>
      <color rgb="FFFF0000"/>
      <name val="UD デジタル 教科書体 NK-R"/>
      <family val="1"/>
      <charset val="128"/>
    </font>
    <font>
      <b/>
      <sz val="14"/>
      <color theme="0" tint="-0.34998626667073579"/>
      <name val="UD デジタル 教科書体 NK-R"/>
      <family val="1"/>
      <charset val="128"/>
    </font>
    <font>
      <sz val="9"/>
      <name val="UD デジタル 教科書体 NK-R"/>
      <family val="1"/>
      <charset val="128"/>
    </font>
    <font>
      <sz val="11"/>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b/>
      <sz val="12"/>
      <color theme="0" tint="-0.34998626667073579"/>
      <name val="UD デジタル 教科書体 NK-R"/>
      <family val="1"/>
      <charset val="128"/>
    </font>
    <font>
      <b/>
      <sz val="10"/>
      <color theme="0" tint="-0.34998626667073579"/>
      <name val="UD デジタル 教科書体 NK-R"/>
      <family val="1"/>
      <charset val="128"/>
    </font>
    <font>
      <sz val="10"/>
      <color indexed="10"/>
      <name val="UD デジタル 教科書体 NK-R"/>
      <family val="1"/>
      <charset val="128"/>
    </font>
    <font>
      <b/>
      <sz val="11"/>
      <color theme="0" tint="-0.34998626667073579"/>
      <name val="UD デジタル 教科書体 NK-R"/>
      <family val="1"/>
      <charset val="128"/>
    </font>
    <font>
      <b/>
      <sz val="8"/>
      <name val="UD デジタル 教科書体 NK-R"/>
      <family val="1"/>
      <charset val="128"/>
    </font>
    <font>
      <sz val="12"/>
      <color indexed="9"/>
      <name val="UD デジタル 教科書体 NK-R"/>
      <family val="1"/>
      <charset val="128"/>
    </font>
    <font>
      <sz val="9"/>
      <color theme="0" tint="-0.34998626667073579"/>
      <name val="UD デジタル 教科書体 NK-R"/>
      <family val="1"/>
      <charset val="128"/>
    </font>
    <font>
      <b/>
      <sz val="11"/>
      <name val="UD デジタル 教科書体 NK-R"/>
      <family val="1"/>
      <charset val="128"/>
    </font>
    <font>
      <sz val="11"/>
      <color theme="1"/>
      <name val="UD デジタル 教科書体 NK-R"/>
      <family val="1"/>
      <charset val="128"/>
    </font>
    <font>
      <sz val="10"/>
      <color theme="0" tint="-0.34998626667073579"/>
      <name val="UD デジタル 教科書体 NK-R"/>
      <family val="1"/>
      <charset val="128"/>
    </font>
    <font>
      <b/>
      <sz val="10"/>
      <name val="UD デジタル 教科書体 NK-R"/>
      <family val="1"/>
      <charset val="128"/>
    </font>
    <font>
      <sz val="11"/>
      <color theme="0" tint="-0.249977111117893"/>
      <name val="UD デジタル 教科書体 NK-R"/>
      <family val="1"/>
      <charset val="128"/>
    </font>
    <font>
      <b/>
      <sz val="10"/>
      <color indexed="10"/>
      <name val="UD デジタル 教科書体 NK-R"/>
      <family val="1"/>
      <charset val="128"/>
    </font>
    <font>
      <sz val="11"/>
      <color rgb="FFFF0000"/>
      <name val="UD デジタル 教科書体 NK-R"/>
      <family val="1"/>
      <charset val="128"/>
    </font>
    <font>
      <sz val="14"/>
      <name val="UD デジタル 教科書体 NK-R"/>
      <family val="1"/>
      <charset val="128"/>
    </font>
    <font>
      <sz val="12"/>
      <name val="UD デジタル 教科書体 NK-R"/>
      <family val="1"/>
      <charset val="128"/>
    </font>
    <font>
      <sz val="12"/>
      <color theme="0" tint="-0.34998626667073579"/>
      <name val="UD デジタル 教科書体 NK-R"/>
      <family val="1"/>
      <charset val="128"/>
    </font>
    <font>
      <sz val="10"/>
      <color indexed="9"/>
      <name val="UD デジタル 教科書体 NK-R"/>
      <family val="1"/>
      <charset val="128"/>
    </font>
    <font>
      <sz val="8"/>
      <name val="UD デジタル 教科書体 NK-R"/>
      <family val="1"/>
      <charset val="128"/>
    </font>
    <font>
      <sz val="8"/>
      <color theme="0" tint="-0.34998626667073579"/>
      <name val="UD デジタル 教科書体 NK-R"/>
      <family val="1"/>
      <charset val="128"/>
    </font>
    <font>
      <u/>
      <sz val="11"/>
      <name val="UD デジタル 教科書体 NK-R"/>
      <family val="1"/>
      <charset val="128"/>
    </font>
    <font>
      <u/>
      <sz val="11"/>
      <color theme="0" tint="-0.34998626667073579"/>
      <name val="UD デジタル 教科書体 NK-R"/>
      <family val="1"/>
      <charset val="128"/>
    </font>
    <font>
      <b/>
      <sz val="9"/>
      <name val="UD デジタル 教科書体 NK-R"/>
      <family val="1"/>
      <charset val="128"/>
    </font>
    <font>
      <b/>
      <sz val="9"/>
      <color theme="0" tint="-0.34998626667073579"/>
      <name val="UD デジタル 教科書体 NK-R"/>
      <family val="1"/>
      <charset val="128"/>
    </font>
    <font>
      <b/>
      <sz val="12"/>
      <name val="UD デジタル 教科書体 NK-R"/>
      <family val="1"/>
      <charset val="128"/>
    </font>
    <font>
      <b/>
      <sz val="16"/>
      <color indexed="9"/>
      <name val="UD デジタル 教科書体 NK-R"/>
      <family val="1"/>
      <charset val="128"/>
    </font>
    <font>
      <b/>
      <sz val="16"/>
      <color theme="0"/>
      <name val="UD デジタル 教科書体 NK-R"/>
      <family val="1"/>
      <charset val="128"/>
    </font>
    <font>
      <sz val="10"/>
      <color indexed="10"/>
      <name val="ＭＳ Ｐゴシック"/>
      <family val="3"/>
      <charset val="128"/>
    </font>
    <font>
      <sz val="12"/>
      <color indexed="9"/>
      <name val="Meiryo UI"/>
      <family val="3"/>
      <charset val="128"/>
    </font>
    <font>
      <b/>
      <sz val="16"/>
      <color theme="0" tint="-0.249977111117893"/>
      <name val="UD デジタル 教科書体 NK-R"/>
      <family val="1"/>
      <charset val="128"/>
    </font>
    <font>
      <b/>
      <sz val="12"/>
      <color theme="0" tint="-0.249977111117893"/>
      <name val="UD デジタル 教科書体 NK-R"/>
      <family val="1"/>
      <charset val="128"/>
    </font>
    <font>
      <b/>
      <sz val="8"/>
      <color theme="0" tint="-0.249977111117893"/>
      <name val="UD デジタル 教科書体 NK-R"/>
      <family val="1"/>
      <charset val="128"/>
    </font>
    <font>
      <b/>
      <sz val="10"/>
      <color theme="0" tint="-0.249977111117893"/>
      <name val="UD デジタル 教科書体 NK-R"/>
      <family val="1"/>
      <charset val="128"/>
    </font>
    <font>
      <b/>
      <sz val="11"/>
      <color theme="0" tint="-0.249977111117893"/>
      <name val="UD デジタル 教科書体 NK-R"/>
      <family val="1"/>
      <charset val="128"/>
    </font>
    <font>
      <sz val="10"/>
      <color theme="0" tint="-0.249977111117893"/>
      <name val="UD デジタル 教科書体 NK-R"/>
      <family val="1"/>
      <charset val="128"/>
    </font>
    <font>
      <sz val="9.5"/>
      <color theme="0" tint="-0.34998626667073579"/>
      <name val="UD デジタル 教科書体 NK-R"/>
      <family val="1"/>
      <charset val="128"/>
    </font>
    <font>
      <sz val="11"/>
      <color theme="0" tint="-0.34998626667073579"/>
      <name val="ＭＳ Ｐゴシック"/>
      <family val="2"/>
      <charset val="128"/>
      <scheme val="minor"/>
    </font>
    <font>
      <b/>
      <sz val="16"/>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sz val="12"/>
      <color theme="0" tint="-0.249977111117893"/>
      <name val="UD デジタル 教科書体 NK-R"/>
      <family val="1"/>
      <charset val="128"/>
    </font>
    <font>
      <sz val="9"/>
      <color theme="0" tint="-0.249977111117893"/>
      <name val="UD デジタル 教科書体 NK-R"/>
      <family val="1"/>
      <charset val="128"/>
    </font>
    <font>
      <b/>
      <sz val="12"/>
      <color theme="0"/>
      <name val="UD デジタル 教科書体 NK-R"/>
      <family val="1"/>
      <charset val="128"/>
    </font>
    <font>
      <b/>
      <sz val="8"/>
      <color theme="0"/>
      <name val="UD デジタル 教科書体 NK-R"/>
      <family val="1"/>
      <charset val="128"/>
    </font>
    <font>
      <b/>
      <sz val="10"/>
      <color theme="0"/>
      <name val="UD デジタル 教科書体 NK-R"/>
      <family val="1"/>
      <charset val="128"/>
    </font>
    <font>
      <b/>
      <sz val="14"/>
      <color theme="0"/>
      <name val="UD デジタル 教科書体 NK-R"/>
      <family val="1"/>
      <charset val="128"/>
    </font>
    <font>
      <sz val="9.5"/>
      <name val="UD デジタル 教科書体 NK-R"/>
      <family val="1"/>
      <charset val="128"/>
    </font>
    <font>
      <sz val="11"/>
      <name val="ＭＳ Ｐゴシック"/>
      <family val="2"/>
      <charset val="128"/>
      <scheme val="minor"/>
    </font>
    <font>
      <sz val="13"/>
      <name val="UD デジタル 教科書体 NK-R"/>
      <family val="1"/>
      <charset val="128"/>
    </font>
    <font>
      <u/>
      <sz val="11"/>
      <color rgb="FF0000FF"/>
      <name val="UD デジタル 教科書体 NK-R"/>
      <family val="1"/>
      <charset val="128"/>
    </font>
    <font>
      <b/>
      <sz val="14"/>
      <color theme="0" tint="-0.249977111117893"/>
      <name val="UD デジタル 教科書体 NK-R"/>
      <family val="1"/>
      <charset val="128"/>
    </font>
    <font>
      <sz val="16"/>
      <name val="UD デジタル 教科書体 NK-R"/>
      <family val="1"/>
      <charset val="128"/>
    </font>
    <font>
      <sz val="11"/>
      <color rgb="FF0070C0"/>
      <name val="UD デジタル 教科書体 NK-R"/>
      <family val="1"/>
      <charset val="128"/>
    </font>
    <font>
      <sz val="13"/>
      <color theme="0" tint="-0.249977111117893"/>
      <name val="UD デジタル 教科書体 NK-R"/>
      <family val="1"/>
      <charset val="128"/>
    </font>
    <font>
      <sz val="11"/>
      <color theme="1"/>
      <name val="UD デジタル 教科書体 NK-R"/>
      <family val="2"/>
      <charset val="128"/>
    </font>
    <font>
      <sz val="9"/>
      <name val="UD Digi Kyokasho NK-R"/>
      <family val="1"/>
      <charset val="128"/>
    </font>
    <font>
      <sz val="9"/>
      <name val="UD デジタル 教科書体 NK"/>
      <family val="1"/>
      <charset val="128"/>
    </font>
    <font>
      <sz val="11"/>
      <name val="UD Digi Kyokasho NK-R"/>
      <family val="1"/>
      <charset val="128"/>
    </font>
    <font>
      <u/>
      <sz val="11"/>
      <color theme="10"/>
      <name val="UD Digi Kyokasho NK-R"/>
      <family val="1"/>
      <charset val="128"/>
    </font>
    <font>
      <sz val="11"/>
      <color theme="10"/>
      <name val="UD Digi Kyokasho NK-R"/>
      <family val="1"/>
      <charset val="128"/>
    </font>
    <font>
      <u/>
      <sz val="11"/>
      <color rgb="FF0000FF"/>
      <name val="UD Digi Kyokasho NK-R"/>
      <family val="1"/>
      <charset val="128"/>
    </font>
    <font>
      <u/>
      <sz val="9"/>
      <color rgb="FF0000FF"/>
      <name val="UD デジタル 教科書体 NK-R"/>
      <family val="1"/>
      <charset val="128"/>
    </font>
    <font>
      <u/>
      <sz val="14"/>
      <color theme="0" tint="-0.249977111117893"/>
      <name val="UD Digi Kyokasho NK-R"/>
      <family val="1"/>
      <charset val="128"/>
    </font>
    <font>
      <u/>
      <sz val="14"/>
      <name val="UD デジタル 教科書体 NK-R"/>
      <family val="1"/>
      <charset val="128"/>
    </font>
    <font>
      <sz val="10"/>
      <color theme="1"/>
      <name val="UD デジタル 教科書体 NK-R"/>
      <family val="1"/>
      <charset val="128"/>
    </font>
    <font>
      <u/>
      <sz val="18"/>
      <color theme="10"/>
      <name val="UD Digi Kyokasho NK-R"/>
      <family val="1"/>
      <charset val="128"/>
    </font>
    <font>
      <u/>
      <sz val="12"/>
      <color theme="0" tint="-0.249977111117893"/>
      <name val="UD デジタル 教科書体 NK-R"/>
      <family val="1"/>
      <charset val="128"/>
    </font>
    <font>
      <b/>
      <sz val="14"/>
      <color rgb="FFFF0000"/>
      <name val="UD デジタル 教科書体 NK-R"/>
      <family val="1"/>
      <charset val="128"/>
    </font>
    <font>
      <sz val="11"/>
      <color rgb="FF1C1C1C"/>
      <name val="UD デジタル 教科書体 NK"/>
      <family val="1"/>
      <charset val="128"/>
    </font>
    <font>
      <sz val="11"/>
      <color rgb="FFFF0000"/>
      <name val="UD Digi Kyokasho NK-R"/>
      <family val="1"/>
      <charset val="128"/>
    </font>
    <font>
      <b/>
      <sz val="11"/>
      <color theme="1"/>
      <name val="ＭＳ Ｐゴシック"/>
      <family val="3"/>
      <charset val="128"/>
      <scheme val="minor"/>
    </font>
    <font>
      <sz val="16"/>
      <color theme="0" tint="-0.249977111117893"/>
      <name val="UD デジタル 教科書体 NK-R"/>
      <family val="1"/>
      <charset val="128"/>
    </font>
  </fonts>
  <fills count="41">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indexed="64"/>
      </patternFill>
    </fill>
    <fill>
      <patternFill patternType="solid">
        <fgColor indexed="41"/>
        <bgColor indexed="64"/>
      </patternFill>
    </fill>
    <fill>
      <patternFill patternType="solid">
        <fgColor indexed="27"/>
        <bgColor indexed="64"/>
      </patternFill>
    </fill>
    <fill>
      <patternFill patternType="solid">
        <fgColor rgb="FFCCFFFF"/>
        <bgColor indexed="64"/>
      </patternFill>
    </fill>
    <fill>
      <patternFill patternType="solid">
        <fgColor indexed="45"/>
        <bgColor indexed="64"/>
      </patternFill>
    </fill>
    <fill>
      <patternFill patternType="solid">
        <fgColor indexed="50"/>
        <bgColor indexed="64"/>
      </patternFill>
    </fill>
    <fill>
      <patternFill patternType="solid">
        <fgColor indexed="51"/>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rgb="FFFFCCFF"/>
        <bgColor indexed="64"/>
      </patternFill>
    </fill>
    <fill>
      <patternFill patternType="solid">
        <fgColor theme="0" tint="-0.14999847407452621"/>
        <bgColor indexed="64"/>
      </patternFill>
    </fill>
    <fill>
      <patternFill patternType="solid">
        <fgColor rgb="FF8FFF8F"/>
        <bgColor indexed="64"/>
      </patternFill>
    </fill>
    <fill>
      <patternFill patternType="solid">
        <fgColor rgb="FFFEDC5E"/>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C4D79B"/>
        <bgColor indexed="64"/>
      </patternFill>
    </fill>
    <fill>
      <patternFill patternType="solid">
        <fgColor rgb="FF92CDDC"/>
        <bgColor indexed="64"/>
      </patternFill>
    </fill>
    <fill>
      <patternFill patternType="solid">
        <fgColor rgb="FFDA9694"/>
        <bgColor indexed="64"/>
      </patternFill>
    </fill>
    <fill>
      <patternFill patternType="solid">
        <fgColor rgb="FFB1A0C7"/>
        <bgColor indexed="64"/>
      </patternFill>
    </fill>
    <fill>
      <patternFill patternType="solid">
        <fgColor rgb="FFFCD5B4"/>
        <bgColor indexed="64"/>
      </patternFill>
    </fill>
    <fill>
      <patternFill patternType="solid">
        <fgColor rgb="FFD9D9D9"/>
        <bgColor indexed="64"/>
      </patternFill>
    </fill>
    <fill>
      <patternFill patternType="solid">
        <fgColor rgb="FF0070C0"/>
        <bgColor indexed="64"/>
      </patternFill>
    </fill>
    <fill>
      <patternFill patternType="solid">
        <fgColor theme="0" tint="-0.249977111117893"/>
        <bgColor indexed="64"/>
      </patternFill>
    </fill>
    <fill>
      <patternFill patternType="solid">
        <fgColor rgb="FFCCECFF"/>
        <bgColor indexed="64"/>
      </patternFill>
    </fill>
    <fill>
      <patternFill patternType="solid">
        <fgColor rgb="FFFFFFCC"/>
        <bgColor indexed="64"/>
      </patternFill>
    </fill>
    <fill>
      <patternFill patternType="solid">
        <fgColor rgb="FFED7D31"/>
        <bgColor indexed="64"/>
      </patternFill>
    </fill>
    <fill>
      <patternFill patternType="solid">
        <fgColor theme="8" tint="0.79998168889431442"/>
        <bgColor indexed="64"/>
      </patternFill>
    </fill>
    <fill>
      <patternFill patternType="solid">
        <fgColor rgb="FFFFFBAB"/>
        <bgColor indexed="64"/>
      </patternFill>
    </fill>
  </fills>
  <borders count="42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style="hair">
        <color indexed="64"/>
      </bottom>
      <diagonal/>
    </border>
    <border>
      <left style="double">
        <color indexed="64"/>
      </left>
      <right style="medium">
        <color indexed="64"/>
      </right>
      <top style="medium">
        <color indexed="64"/>
      </top>
      <bottom/>
      <diagonal/>
    </border>
    <border>
      <left style="medium">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style="hair">
        <color indexed="64"/>
      </top>
      <bottom/>
      <diagonal/>
    </border>
    <border>
      <left style="double">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double">
        <color indexed="64"/>
      </left>
      <right style="medium">
        <color indexed="64"/>
      </right>
      <top style="thin">
        <color indexed="64"/>
      </top>
      <bottom style="hair">
        <color indexed="64"/>
      </bottom>
      <diagonal/>
    </border>
    <border>
      <left style="hair">
        <color auto="1"/>
      </left>
      <right style="hair">
        <color auto="1"/>
      </right>
      <top/>
      <bottom style="thin">
        <color auto="1"/>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style="medium">
        <color indexed="64"/>
      </right>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medium">
        <color indexed="64"/>
      </left>
      <right/>
      <top/>
      <bottom/>
      <diagonal/>
    </border>
    <border>
      <left/>
      <right style="hair">
        <color auto="1"/>
      </right>
      <top/>
      <bottom/>
      <diagonal/>
    </border>
    <border>
      <left style="hair">
        <color auto="1"/>
      </left>
      <right style="hair">
        <color auto="1"/>
      </right>
      <top/>
      <bottom/>
      <diagonal/>
    </border>
    <border>
      <left style="double">
        <color indexed="64"/>
      </left>
      <right style="medium">
        <color indexed="64"/>
      </right>
      <top style="hair">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hair">
        <color auto="1"/>
      </right>
      <top style="thin">
        <color auto="1"/>
      </top>
      <bottom style="hair">
        <color auto="1"/>
      </bottom>
      <diagonal/>
    </border>
    <border>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auto="1"/>
      </bottom>
      <diagonal/>
    </border>
    <border>
      <left style="thin">
        <color indexed="64"/>
      </left>
      <right style="thin">
        <color indexed="64"/>
      </right>
      <top/>
      <bottom style="hair">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auto="1"/>
      </top>
      <bottom/>
      <diagonal/>
    </border>
    <border>
      <left/>
      <right style="hair">
        <color auto="1"/>
      </right>
      <top style="thin">
        <color indexed="64"/>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thin">
        <color indexed="64"/>
      </left>
      <right/>
      <top style="hair">
        <color indexed="64"/>
      </top>
      <bottom/>
      <diagonal/>
    </border>
    <border>
      <left style="hair">
        <color indexed="64"/>
      </left>
      <right/>
      <top style="hair">
        <color indexed="64"/>
      </top>
      <bottom style="medium">
        <color indexed="64"/>
      </bottom>
      <diagonal/>
    </border>
    <border>
      <left/>
      <right style="thin">
        <color indexed="64"/>
      </right>
      <top/>
      <bottom style="hair">
        <color indexed="64"/>
      </bottom>
      <diagonal/>
    </border>
    <border>
      <left/>
      <right/>
      <top style="hair">
        <color indexed="64"/>
      </top>
      <bottom style="thin">
        <color indexed="64"/>
      </bottom>
      <diagonal/>
    </border>
    <border>
      <left style="medium">
        <color indexed="64"/>
      </left>
      <right style="thin">
        <color indexed="64"/>
      </right>
      <top/>
      <bottom/>
      <diagonal/>
    </border>
    <border>
      <left style="double">
        <color indexed="64"/>
      </left>
      <right/>
      <top/>
      <bottom style="thin">
        <color indexed="64"/>
      </bottom>
      <diagonal/>
    </border>
    <border>
      <left/>
      <right style="hair">
        <color auto="1"/>
      </right>
      <top/>
      <bottom style="thin">
        <color auto="1"/>
      </bottom>
      <diagonal/>
    </border>
    <border>
      <left/>
      <right style="hair">
        <color auto="1"/>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hair">
        <color auto="1"/>
      </right>
      <top/>
      <bottom style="medium">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12"/>
      </left>
      <right style="double">
        <color indexed="12"/>
      </right>
      <top style="double">
        <color indexed="12"/>
      </top>
      <bottom style="double">
        <color indexed="12"/>
      </bottom>
      <diagonal/>
    </border>
    <border>
      <left style="hair">
        <color indexed="64"/>
      </left>
      <right/>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double">
        <color indexed="12"/>
      </left>
      <right/>
      <top style="double">
        <color indexed="12"/>
      </top>
      <bottom style="double">
        <color indexed="12"/>
      </bottom>
      <diagonal/>
    </border>
    <border>
      <left/>
      <right style="double">
        <color indexed="12"/>
      </right>
      <top/>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hair">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uble">
        <color indexed="64"/>
      </left>
      <right/>
      <top style="thin">
        <color indexed="64"/>
      </top>
      <bottom/>
      <diagonal/>
    </border>
    <border>
      <left style="double">
        <color indexed="64"/>
      </left>
      <right/>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medium">
        <color indexed="64"/>
      </left>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diagonal/>
    </border>
    <border>
      <left style="double">
        <color indexed="12"/>
      </left>
      <right/>
      <top style="hair">
        <color theme="0"/>
      </top>
      <bottom style="hair">
        <color theme="0"/>
      </bottom>
      <diagonal/>
    </border>
    <border>
      <left/>
      <right/>
      <top style="hair">
        <color theme="0"/>
      </top>
      <bottom style="hair">
        <color theme="0"/>
      </bottom>
      <diagonal/>
    </border>
    <border>
      <left/>
      <right style="thin">
        <color indexed="64"/>
      </right>
      <top style="hair">
        <color theme="0"/>
      </top>
      <bottom style="hair">
        <color theme="0"/>
      </bottom>
      <diagonal/>
    </border>
    <border>
      <left/>
      <right/>
      <top style="hair">
        <color theme="0"/>
      </top>
      <bottom/>
      <diagonal/>
    </border>
    <border>
      <left/>
      <right style="double">
        <color indexed="12"/>
      </right>
      <top style="hair">
        <color theme="0"/>
      </top>
      <bottom style="hair">
        <color theme="0"/>
      </bottom>
      <diagonal/>
    </border>
    <border>
      <left/>
      <right style="double">
        <color indexed="12"/>
      </right>
      <top style="hair">
        <color theme="0"/>
      </top>
      <bottom/>
      <diagonal/>
    </border>
    <border>
      <left style="double">
        <color indexed="12"/>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diagonalUp="1">
      <left style="thin">
        <color indexed="64"/>
      </left>
      <right/>
      <top style="hair">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style="medium">
        <color indexed="64"/>
      </right>
      <top style="thin">
        <color indexed="64"/>
      </top>
      <bottom style="hair">
        <color indexed="64"/>
      </bottom>
      <diagonal style="thin">
        <color indexed="64"/>
      </diagonal>
    </border>
    <border>
      <left/>
      <right style="medium">
        <color indexed="64"/>
      </right>
      <top style="hair">
        <color indexed="64"/>
      </top>
      <bottom/>
      <diagonal/>
    </border>
    <border>
      <left/>
      <right/>
      <top style="hair">
        <color indexed="64"/>
      </top>
      <bottom style="double">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double">
        <color indexed="12"/>
      </right>
      <top style="thin">
        <color theme="0"/>
      </top>
      <bottom style="thin">
        <color theme="0"/>
      </bottom>
      <diagonal/>
    </border>
    <border>
      <left/>
      <right/>
      <top style="thin">
        <color theme="0"/>
      </top>
      <bottom style="thin">
        <color theme="0"/>
      </bottom>
      <diagonal/>
    </border>
    <border>
      <left style="double">
        <color indexed="12"/>
      </left>
      <right/>
      <top style="thin">
        <color theme="0"/>
      </top>
      <bottom style="thin">
        <color theme="0"/>
      </bottom>
      <diagonal/>
    </border>
    <border>
      <left/>
      <right/>
      <top style="thin">
        <color theme="0"/>
      </top>
      <bottom/>
      <diagonal/>
    </border>
    <border>
      <left style="thin">
        <color theme="0"/>
      </left>
      <right/>
      <top style="medium">
        <color indexed="64"/>
      </top>
      <bottom style="medium">
        <color indexed="64"/>
      </bottom>
      <diagonal/>
    </border>
    <border>
      <left style="medium">
        <color indexed="64"/>
      </left>
      <right style="hair">
        <color indexed="64"/>
      </right>
      <top style="thin">
        <color indexed="64"/>
      </top>
      <bottom/>
      <diagonal/>
    </border>
    <border>
      <left/>
      <right style="medium">
        <color indexed="64"/>
      </right>
      <top style="thin">
        <color auto="1"/>
      </top>
      <bottom/>
      <diagonal/>
    </border>
    <border>
      <left style="medium">
        <color indexed="64"/>
      </left>
      <right style="hair">
        <color indexed="64"/>
      </right>
      <top style="hair">
        <color indexed="64"/>
      </top>
      <bottom/>
      <diagonal/>
    </border>
    <border>
      <left style="thin">
        <color indexed="64"/>
      </left>
      <right style="medium">
        <color indexed="64"/>
      </right>
      <top style="hair">
        <color indexed="64"/>
      </top>
      <bottom style="double">
        <color indexed="64"/>
      </bottom>
      <diagonal/>
    </border>
    <border>
      <left style="hair">
        <color indexed="64"/>
      </left>
      <right/>
      <top/>
      <bottom style="double">
        <color indexed="64"/>
      </bottom>
      <diagonal/>
    </border>
    <border>
      <left style="medium">
        <color indexed="64"/>
      </left>
      <right/>
      <top style="thin">
        <color indexed="64"/>
      </top>
      <bottom style="medium">
        <color indexed="64"/>
      </bottom>
      <diagonal/>
    </border>
    <border>
      <left style="double">
        <color rgb="FF0070C0"/>
      </left>
      <right style="double">
        <color rgb="FF0070C0"/>
      </right>
      <top style="double">
        <color rgb="FF0070C0"/>
      </top>
      <bottom style="double">
        <color rgb="FF0070C0"/>
      </bottom>
      <diagonal/>
    </border>
    <border>
      <left style="double">
        <color rgb="FF0070C0"/>
      </left>
      <right/>
      <top/>
      <bottom/>
      <diagonal/>
    </border>
    <border>
      <left style="thin">
        <color indexed="64"/>
      </left>
      <right/>
      <top/>
      <bottom style="medium">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medium">
        <color indexed="64"/>
      </left>
      <right style="medium">
        <color indexed="64"/>
      </right>
      <top style="hair">
        <color indexed="64"/>
      </top>
      <bottom/>
      <diagonal/>
    </border>
    <border diagonalUp="1">
      <left style="thin">
        <color auto="1"/>
      </left>
      <right style="thin">
        <color auto="1"/>
      </right>
      <top style="thin">
        <color auto="1"/>
      </top>
      <bottom style="double">
        <color indexed="12"/>
      </bottom>
      <diagonal style="thin">
        <color auto="1"/>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double">
        <color auto="1"/>
      </right>
      <top style="double">
        <color indexed="12"/>
      </top>
      <bottom style="double">
        <color indexed="12"/>
      </bottom>
      <diagonal style="thin">
        <color auto="1"/>
      </diagonal>
    </border>
    <border>
      <left style="double">
        <color rgb="FF0070C0"/>
      </left>
      <right style="double">
        <color rgb="FF0070C0"/>
      </right>
      <top style="double">
        <color indexed="12"/>
      </top>
      <bottom style="double">
        <color indexed="12"/>
      </bottom>
      <diagonal/>
    </border>
    <border>
      <left style="double">
        <color indexed="12"/>
      </left>
      <right/>
      <top/>
      <bottom style="thin">
        <color theme="0"/>
      </bottom>
      <diagonal/>
    </border>
    <border>
      <left/>
      <right/>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double">
        <color indexed="12"/>
      </left>
      <right/>
      <top style="hair">
        <color theme="0"/>
      </top>
      <bottom/>
      <diagonal/>
    </border>
    <border>
      <left style="double">
        <color rgb="FF0070C0"/>
      </left>
      <right/>
      <top/>
      <bottom style="hair">
        <color theme="0"/>
      </bottom>
      <diagonal/>
    </border>
    <border>
      <left/>
      <right/>
      <top/>
      <bottom style="hair">
        <color theme="0"/>
      </bottom>
      <diagonal/>
    </border>
    <border>
      <left/>
      <right style="double">
        <color indexed="12"/>
      </right>
      <top style="thin">
        <color theme="0"/>
      </top>
      <bottom/>
      <diagonal/>
    </border>
    <border>
      <left/>
      <right/>
      <top style="double">
        <color indexed="12"/>
      </top>
      <bottom/>
      <diagonal/>
    </border>
    <border>
      <left/>
      <right/>
      <top style="thin">
        <color theme="0"/>
      </top>
      <bottom style="medium">
        <color indexed="64"/>
      </bottom>
      <diagonal/>
    </border>
    <border>
      <left style="hair">
        <color indexed="64"/>
      </left>
      <right style="double">
        <color indexed="12"/>
      </right>
      <top style="hair">
        <color indexed="64"/>
      </top>
      <bottom style="thin">
        <color auto="1"/>
      </bottom>
      <diagonal/>
    </border>
    <border>
      <left style="double">
        <color indexed="12"/>
      </left>
      <right style="double">
        <color indexed="12"/>
      </right>
      <top/>
      <bottom style="double">
        <color indexed="12"/>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diagonal/>
    </border>
    <border>
      <left style="medium">
        <color indexed="64"/>
      </left>
      <right style="hair">
        <color indexed="64"/>
      </right>
      <top/>
      <bottom/>
      <diagonal/>
    </border>
    <border>
      <left style="hair">
        <color auto="1"/>
      </left>
      <right style="medium">
        <color indexed="64"/>
      </right>
      <top style="thin">
        <color indexed="64"/>
      </top>
      <bottom style="hair">
        <color indexed="64"/>
      </bottom>
      <diagonal/>
    </border>
    <border>
      <left style="hair">
        <color auto="1"/>
      </left>
      <right style="medium">
        <color indexed="64"/>
      </right>
      <top style="hair">
        <color indexed="64"/>
      </top>
      <bottom style="thin">
        <color indexed="64"/>
      </bottom>
      <diagonal/>
    </border>
    <border>
      <left style="hair">
        <color indexed="64"/>
      </left>
      <right style="double">
        <color indexed="64"/>
      </right>
      <top/>
      <bottom/>
      <diagonal/>
    </border>
    <border>
      <left style="double">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top style="hair">
        <color indexed="64"/>
      </top>
      <bottom style="hair">
        <color indexed="64"/>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diagonal/>
    </border>
    <border>
      <left/>
      <right style="double">
        <color indexed="64"/>
      </right>
      <top style="hair">
        <color indexed="64"/>
      </top>
      <bottom style="thin">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diagonalUp="1">
      <left/>
      <right/>
      <top style="double">
        <color indexed="12"/>
      </top>
      <bottom style="double">
        <color indexed="12"/>
      </bottom>
      <diagonal style="thin">
        <color auto="1"/>
      </diagonal>
    </border>
    <border diagonalUp="1">
      <left/>
      <right style="thin">
        <color auto="1"/>
      </right>
      <top style="double">
        <color indexed="12"/>
      </top>
      <bottom style="double">
        <color indexed="12"/>
      </bottom>
      <diagonal style="thin">
        <color auto="1"/>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right/>
      <top style="hair">
        <color theme="0"/>
      </top>
      <bottom style="thin">
        <color theme="0"/>
      </bottom>
      <diagonal/>
    </border>
    <border>
      <left style="thin">
        <color indexed="64"/>
      </left>
      <right style="thin">
        <color indexed="64"/>
      </right>
      <top/>
      <bottom style="double">
        <color indexed="12"/>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left style="double">
        <color rgb="FF0000FF"/>
      </left>
      <right/>
      <top/>
      <bottom/>
      <diagonal/>
    </border>
    <border>
      <left style="medium">
        <color indexed="64"/>
      </left>
      <right style="medium">
        <color indexed="64"/>
      </right>
      <top style="thin">
        <color indexed="64"/>
      </top>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left style="double">
        <color indexed="12"/>
      </left>
      <right style="double">
        <color indexed="12"/>
      </right>
      <top style="medium">
        <color indexed="64"/>
      </top>
      <bottom style="double">
        <color indexed="12"/>
      </bottom>
      <diagonal/>
    </border>
    <border>
      <left style="double">
        <color rgb="FF0000FF"/>
      </left>
      <right style="double">
        <color rgb="FF0000FF"/>
      </right>
      <top style="double">
        <color rgb="FF0000FF"/>
      </top>
      <bottom style="double">
        <color rgb="FF0000FF"/>
      </bottom>
      <diagonal/>
    </border>
    <border>
      <left style="double">
        <color rgb="FF0000FF"/>
      </left>
      <right/>
      <top style="double">
        <color rgb="FF0000FF"/>
      </top>
      <bottom style="double">
        <color rgb="FF0000FF"/>
      </bottom>
      <diagonal/>
    </border>
    <border>
      <left/>
      <right style="double">
        <color rgb="FF0000FF"/>
      </right>
      <top style="double">
        <color rgb="FF0000FF"/>
      </top>
      <bottom style="double">
        <color rgb="FF0000FF"/>
      </bottom>
      <diagonal/>
    </border>
    <border>
      <left/>
      <right style="double">
        <color rgb="FF0000FF"/>
      </right>
      <top/>
      <bottom/>
      <diagonal/>
    </border>
    <border>
      <left/>
      <right/>
      <top style="double">
        <color rgb="FF0000FF"/>
      </top>
      <bottom style="double">
        <color rgb="FF0000FF"/>
      </bottom>
      <diagonal/>
    </border>
    <border>
      <left style="thin">
        <color indexed="64"/>
      </left>
      <right style="double">
        <color rgb="FF0000FF"/>
      </right>
      <top style="thin">
        <color indexed="64"/>
      </top>
      <bottom style="thin">
        <color auto="1"/>
      </bottom>
      <diagonal/>
    </border>
    <border>
      <left/>
      <right style="double">
        <color rgb="FF0000FF"/>
      </right>
      <top style="thin">
        <color indexed="64"/>
      </top>
      <bottom style="thin">
        <color auto="1"/>
      </bottom>
      <diagonal/>
    </border>
    <border>
      <left/>
      <right style="double">
        <color rgb="FF0000FF"/>
      </right>
      <top/>
      <bottom style="thin">
        <color auto="1"/>
      </bottom>
      <diagonal/>
    </border>
    <border>
      <left style="thin">
        <color indexed="64"/>
      </left>
      <right style="double">
        <color rgb="FF0000FF"/>
      </right>
      <top/>
      <bottom style="thin">
        <color auto="1"/>
      </bottom>
      <diagonal/>
    </border>
    <border>
      <left style="double">
        <color indexed="12"/>
      </left>
      <right style="double">
        <color indexed="12"/>
      </right>
      <top style="double">
        <color indexed="12"/>
      </top>
      <bottom style="medium">
        <color indexed="64"/>
      </bottom>
      <diagonal/>
    </border>
    <border>
      <left/>
      <right style="double">
        <color indexed="12"/>
      </right>
      <top style="thin">
        <color indexed="64"/>
      </top>
      <bottom style="medium">
        <color indexed="64"/>
      </bottom>
      <diagonal/>
    </border>
    <border>
      <left style="double">
        <color indexed="64"/>
      </left>
      <right style="medium">
        <color indexed="64"/>
      </right>
      <top style="thin">
        <color indexed="64"/>
      </top>
      <bottom/>
      <diagonal/>
    </border>
    <border>
      <left style="double">
        <color theme="0" tint="-0.24994659260841701"/>
      </left>
      <right style="double">
        <color indexed="64"/>
      </right>
      <top style="double">
        <color theme="0" tint="-0.24994659260841701"/>
      </top>
      <bottom style="double">
        <color theme="0" tint="-0.24994659260841701"/>
      </bottom>
      <diagonal/>
    </border>
    <border>
      <left style="double">
        <color theme="0" tint="-0.34998626667073579"/>
      </left>
      <right/>
      <top/>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indexed="64"/>
      </left>
      <right style="medium">
        <color indexed="64"/>
      </right>
      <top style="medium">
        <color theme="0" tint="-0.34998626667073579"/>
      </top>
      <bottom style="thin">
        <color indexed="64"/>
      </bottom>
      <diagonal/>
    </border>
    <border>
      <left style="medium">
        <color indexed="64"/>
      </left>
      <right/>
      <top style="medium">
        <color indexed="64"/>
      </top>
      <bottom style="double">
        <color rgb="FF0000FF"/>
      </bottom>
      <diagonal/>
    </border>
    <border>
      <left/>
      <right/>
      <top style="medium">
        <color indexed="64"/>
      </top>
      <bottom style="double">
        <color rgb="FF0000FF"/>
      </bottom>
      <diagonal/>
    </border>
    <border>
      <left/>
      <right style="medium">
        <color indexed="64"/>
      </right>
      <top style="medium">
        <color indexed="64"/>
      </top>
      <bottom style="double">
        <color rgb="FF0000FF"/>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hair">
        <color indexed="64"/>
      </left>
      <right style="thin">
        <color indexed="64"/>
      </right>
      <top style="hair">
        <color indexed="64"/>
      </top>
      <bottom style="double">
        <color rgb="FF0000FF"/>
      </bottom>
      <diagonal/>
    </border>
    <border diagonalUp="1">
      <left style="thin">
        <color auto="1"/>
      </left>
      <right style="thin">
        <color auto="1"/>
      </right>
      <top/>
      <bottom style="double">
        <color indexed="12"/>
      </bottom>
      <diagonal style="thin">
        <color auto="1"/>
      </diagonal>
    </border>
    <border diagonalUp="1">
      <left style="double">
        <color rgb="FF0000FF"/>
      </left>
      <right style="double">
        <color indexed="12"/>
      </right>
      <top style="double">
        <color indexed="12"/>
      </top>
      <bottom style="double">
        <color indexed="12"/>
      </bottom>
      <diagonal style="thin">
        <color auto="1"/>
      </diagonal>
    </border>
    <border diagonalUp="1">
      <left style="double">
        <color indexed="12"/>
      </left>
      <right/>
      <top style="double">
        <color indexed="12"/>
      </top>
      <bottom style="double">
        <color indexed="12"/>
      </bottom>
      <diagonal style="thin">
        <color auto="1"/>
      </diagonal>
    </border>
    <border diagonalUp="1">
      <left style="double">
        <color rgb="FF0000FF"/>
      </left>
      <right/>
      <top style="double">
        <color indexed="12"/>
      </top>
      <bottom style="double">
        <color indexed="12"/>
      </bottom>
      <diagonal style="thin">
        <color auto="1"/>
      </diagonal>
    </border>
    <border diagonalUp="1">
      <left style="double">
        <color rgb="FF0000FF"/>
      </left>
      <right style="double">
        <color rgb="FF0000FF"/>
      </right>
      <top style="double">
        <color indexed="12"/>
      </top>
      <bottom style="double">
        <color indexed="12"/>
      </bottom>
      <diagonal style="thin">
        <color auto="1"/>
      </diagonal>
    </border>
    <border diagonalUp="1">
      <left style="double">
        <color rgb="FF0000FF"/>
      </left>
      <right style="double">
        <color auto="1"/>
      </right>
      <top style="double">
        <color indexed="12"/>
      </top>
      <bottom style="double">
        <color indexed="12"/>
      </bottom>
      <diagonal style="thin">
        <color auto="1"/>
      </diagonal>
    </border>
    <border diagonalUp="1">
      <left style="thin">
        <color auto="1"/>
      </left>
      <right/>
      <top style="thin">
        <color auto="1"/>
      </top>
      <bottom style="double">
        <color indexed="12"/>
      </bottom>
      <diagonal style="thin">
        <color auto="1"/>
      </diagonal>
    </border>
    <border diagonalUp="1">
      <left/>
      <right style="thin">
        <color auto="1"/>
      </right>
      <top style="thin">
        <color auto="1"/>
      </top>
      <bottom style="double">
        <color indexed="12"/>
      </bottom>
      <diagonal style="thin">
        <color auto="1"/>
      </diagonal>
    </border>
    <border diagonalUp="1">
      <left/>
      <right style="double">
        <color indexed="12"/>
      </right>
      <top style="double">
        <color indexed="12"/>
      </top>
      <bottom style="double">
        <color indexed="12"/>
      </bottom>
      <diagonal style="thin">
        <color auto="1"/>
      </diagonal>
    </border>
    <border diagonalUp="1">
      <left style="double">
        <color rgb="FF0000FF"/>
      </left>
      <right/>
      <top style="double">
        <color rgb="FF0000FF"/>
      </top>
      <bottom style="double">
        <color rgb="FF0000FF"/>
      </bottom>
      <diagonal style="thin">
        <color auto="1"/>
      </diagonal>
    </border>
    <border diagonalUp="1">
      <left/>
      <right/>
      <top style="double">
        <color rgb="FF0000FF"/>
      </top>
      <bottom style="double">
        <color rgb="FF0000FF"/>
      </bottom>
      <diagonal style="thin">
        <color auto="1"/>
      </diagonal>
    </border>
    <border diagonalUp="1">
      <left/>
      <right style="double">
        <color rgb="FF0000FF"/>
      </right>
      <top style="double">
        <color rgb="FF0000FF"/>
      </top>
      <bottom style="double">
        <color rgb="FF0000FF"/>
      </bottom>
      <diagonal style="thin">
        <color auto="1"/>
      </diagonal>
    </border>
    <border>
      <left style="thin">
        <color indexed="64"/>
      </left>
      <right style="thin">
        <color indexed="64"/>
      </right>
      <top style="hair">
        <color rgb="FF0000FF"/>
      </top>
      <bottom style="thin">
        <color indexed="64"/>
      </bottom>
      <diagonal/>
    </border>
    <border>
      <left style="thin">
        <color indexed="64"/>
      </left>
      <right style="thin">
        <color indexed="64"/>
      </right>
      <top style="hair">
        <color rgb="FF0000FF"/>
      </top>
      <bottom/>
      <diagonal/>
    </border>
    <border>
      <left style="thin">
        <color indexed="64"/>
      </left>
      <right style="thin">
        <color indexed="64"/>
      </right>
      <top style="hair">
        <color rgb="FF0000FF"/>
      </top>
      <bottom style="hair">
        <color rgb="FF0000FF"/>
      </bottom>
      <diagonal/>
    </border>
    <border>
      <left style="thin">
        <color indexed="64"/>
      </left>
      <right style="thin">
        <color indexed="64"/>
      </right>
      <top style="thin">
        <color indexed="64"/>
      </top>
      <bottom style="hair">
        <color rgb="FF0000FF"/>
      </bottom>
      <diagonal/>
    </border>
    <border diagonalUp="1">
      <left style="double">
        <color rgb="FF0000FF"/>
      </left>
      <right/>
      <top style="double">
        <color rgb="FF0000FF"/>
      </top>
      <bottom style="medium">
        <color indexed="64"/>
      </bottom>
      <diagonal style="thin">
        <color auto="1"/>
      </diagonal>
    </border>
    <border diagonalUp="1">
      <left/>
      <right/>
      <top style="double">
        <color rgb="FF0000FF"/>
      </top>
      <bottom style="medium">
        <color indexed="64"/>
      </bottom>
      <diagonal style="thin">
        <color auto="1"/>
      </diagonal>
    </border>
    <border diagonalUp="1">
      <left/>
      <right style="double">
        <color rgb="FF0000FF"/>
      </right>
      <top style="double">
        <color rgb="FF0000FF"/>
      </top>
      <bottom style="medium">
        <color indexed="64"/>
      </bottom>
      <diagonal style="thin">
        <color auto="1"/>
      </diagonal>
    </border>
    <border>
      <left style="double">
        <color indexed="12"/>
      </left>
      <right/>
      <top style="hair">
        <color theme="0"/>
      </top>
      <bottom style="thin">
        <color theme="0"/>
      </bottom>
      <diagonal/>
    </border>
    <border>
      <left/>
      <right style="double">
        <color rgb="FF0000FF"/>
      </right>
      <top/>
      <bottom style="medium">
        <color indexed="64"/>
      </bottom>
      <diagonal/>
    </border>
    <border>
      <left/>
      <right style="double">
        <color rgb="FF0000FF"/>
      </right>
      <top style="medium">
        <color indexed="64"/>
      </top>
      <bottom style="thin">
        <color auto="1"/>
      </bottom>
      <diagonal/>
    </border>
    <border>
      <left/>
      <right style="double">
        <color indexed="12"/>
      </right>
      <top style="hair">
        <color theme="0"/>
      </top>
      <bottom style="thin">
        <color theme="0"/>
      </bottom>
      <diagonal/>
    </border>
    <border>
      <left style="thin">
        <color indexed="64"/>
      </left>
      <right style="double">
        <color indexed="12"/>
      </right>
      <top style="thin">
        <color theme="0"/>
      </top>
      <bottom style="thin">
        <color theme="0"/>
      </bottom>
      <diagonal/>
    </border>
    <border>
      <left style="thin">
        <color indexed="64"/>
      </left>
      <right style="double">
        <color indexed="12"/>
      </right>
      <top style="thin">
        <color theme="0"/>
      </top>
      <bottom/>
      <diagonal/>
    </border>
    <border>
      <left style="thin">
        <color indexed="64"/>
      </left>
      <right style="double">
        <color theme="0" tint="-0.24994659260841701"/>
      </right>
      <top style="thin">
        <color indexed="64"/>
      </top>
      <bottom style="thin">
        <color indexed="64"/>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style="double">
        <color indexed="12"/>
      </left>
      <right style="double">
        <color indexed="12"/>
      </right>
      <top style="double">
        <color rgb="FF0000FF"/>
      </top>
      <bottom style="double">
        <color indexed="12"/>
      </bottom>
      <diagonal/>
    </border>
    <border>
      <left style="thin">
        <color indexed="64"/>
      </left>
      <right style="medium">
        <color indexed="64"/>
      </right>
      <top style="hair">
        <color indexed="64"/>
      </top>
      <bottom style="double">
        <color rgb="FF0000FF"/>
      </bottom>
      <diagonal/>
    </border>
    <border>
      <left style="thin">
        <color indexed="64"/>
      </left>
      <right/>
      <top style="hair">
        <color indexed="64"/>
      </top>
      <bottom style="double">
        <color rgb="FF0000FF"/>
      </bottom>
      <diagonal/>
    </border>
    <border>
      <left style="thin">
        <color indexed="64"/>
      </left>
      <right style="thin">
        <color indexed="64"/>
      </right>
      <top/>
      <bottom style="double">
        <color rgb="FF0000FF"/>
      </bottom>
      <diagonal/>
    </border>
    <border>
      <left style="thin">
        <color indexed="64"/>
      </left>
      <right style="hair">
        <color indexed="64"/>
      </right>
      <top style="hair">
        <color indexed="64"/>
      </top>
      <bottom style="double">
        <color rgb="FF0000FF"/>
      </bottom>
      <diagonal/>
    </border>
    <border>
      <left style="hair">
        <color indexed="64"/>
      </left>
      <right/>
      <top style="hair">
        <color indexed="64"/>
      </top>
      <bottom style="double">
        <color rgb="FF0000FF"/>
      </bottom>
      <diagonal/>
    </border>
    <border>
      <left style="hair">
        <color indexed="64"/>
      </left>
      <right style="hair">
        <color indexed="64"/>
      </right>
      <top style="hair">
        <color indexed="64"/>
      </top>
      <bottom style="double">
        <color rgb="FF0000FF"/>
      </bottom>
      <diagonal/>
    </border>
    <border>
      <left/>
      <right/>
      <top style="hair">
        <color indexed="64"/>
      </top>
      <bottom style="double">
        <color rgb="FF0000FF"/>
      </bottom>
      <diagonal/>
    </border>
    <border>
      <left/>
      <right style="hair">
        <color indexed="64"/>
      </right>
      <top style="hair">
        <color indexed="64"/>
      </top>
      <bottom style="double">
        <color rgb="FF0000FF"/>
      </bottom>
      <diagonal/>
    </border>
    <border>
      <left style="double">
        <color rgb="FF0000FF"/>
      </left>
      <right style="double">
        <color rgb="FF0000FF"/>
      </right>
      <top style="double">
        <color indexed="12"/>
      </top>
      <bottom style="medium">
        <color indexed="64"/>
      </bottom>
      <diagonal/>
    </border>
    <border>
      <left/>
      <right/>
      <top style="double">
        <color indexed="12"/>
      </top>
      <bottom style="medium">
        <color indexed="64"/>
      </bottom>
      <diagonal/>
    </border>
    <border>
      <left style="double">
        <color rgb="FF0000FF"/>
      </left>
      <right/>
      <top style="double">
        <color indexed="12"/>
      </top>
      <bottom style="medium">
        <color indexed="64"/>
      </bottom>
      <diagonal/>
    </border>
    <border>
      <left style="double">
        <color indexed="64"/>
      </left>
      <right style="medium">
        <color indexed="64"/>
      </right>
      <top style="medium">
        <color indexed="64"/>
      </top>
      <bottom style="thin">
        <color indexed="64"/>
      </bottom>
      <diagonal/>
    </border>
    <border>
      <left style="double">
        <color indexed="12"/>
      </left>
      <right style="double">
        <color indexed="64"/>
      </right>
      <top style="double">
        <color indexed="12"/>
      </top>
      <bottom style="medium">
        <color indexed="64"/>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style="medium">
        <color indexed="64"/>
      </right>
      <top style="thin">
        <color theme="0"/>
      </top>
      <bottom style="medium">
        <color indexed="64"/>
      </bottom>
      <diagonal/>
    </border>
    <border>
      <left/>
      <right style="double">
        <color rgb="FF0000FF"/>
      </right>
      <top style="medium">
        <color indexed="64"/>
      </top>
      <bottom/>
      <diagonal/>
    </border>
    <border>
      <left style="medium">
        <color indexed="64"/>
      </left>
      <right style="double">
        <color rgb="FF0000FF"/>
      </right>
      <top/>
      <bottom/>
      <diagonal/>
    </border>
    <border>
      <left style="double">
        <color rgb="FF0000FF"/>
      </left>
      <right style="double">
        <color rgb="FF0000FF"/>
      </right>
      <top style="medium">
        <color indexed="64"/>
      </top>
      <bottom style="double">
        <color rgb="FF0000FF"/>
      </bottom>
      <diagonal/>
    </border>
    <border>
      <left style="double">
        <color rgb="FF0000FF"/>
      </left>
      <right style="double">
        <color rgb="FF0000FF"/>
      </right>
      <top style="double">
        <color rgb="FF0000FF"/>
      </top>
      <bottom style="medium">
        <color indexed="64"/>
      </bottom>
      <diagonal/>
    </border>
    <border>
      <left style="double">
        <color rgb="FF0000FF"/>
      </left>
      <right/>
      <top style="medium">
        <color indexed="64"/>
      </top>
      <bottom style="thin">
        <color theme="0"/>
      </bottom>
      <diagonal/>
    </border>
    <border>
      <left style="hair">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auto="1"/>
      </left>
      <right style="medium">
        <color indexed="64"/>
      </right>
      <top style="thin">
        <color auto="1"/>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double">
        <color indexed="12"/>
      </left>
      <right style="double">
        <color indexed="12"/>
      </right>
      <top style="double">
        <color indexed="12"/>
      </top>
      <bottom style="double">
        <color indexed="12"/>
      </bottom>
      <diagonal style="thin">
        <color theme="1"/>
      </diagonal>
    </border>
    <border diagonalUp="1">
      <left style="double">
        <color indexed="12"/>
      </left>
      <right style="double">
        <color indexed="12"/>
      </right>
      <top style="double">
        <color indexed="12"/>
      </top>
      <bottom style="double">
        <color indexed="12"/>
      </bottom>
      <diagonal style="thin">
        <color auto="1"/>
      </diagonal>
    </border>
    <border>
      <left/>
      <right style="double">
        <color theme="0" tint="-0.24994659260841701"/>
      </right>
      <top style="thin">
        <color indexed="64"/>
      </top>
      <bottom style="medium">
        <color indexed="64"/>
      </bottom>
      <diagonal/>
    </border>
    <border>
      <left style="thin">
        <color indexed="64"/>
      </left>
      <right style="medium">
        <color indexed="64"/>
      </right>
      <top/>
      <bottom style="double">
        <color theme="0" tint="-0.24994659260841701"/>
      </bottom>
      <diagonal/>
    </border>
    <border>
      <left style="thin">
        <color indexed="64"/>
      </left>
      <right style="thin">
        <color indexed="64"/>
      </right>
      <top/>
      <bottom style="double">
        <color theme="0" tint="-0.24994659260841701"/>
      </bottom>
      <diagonal/>
    </border>
    <border>
      <left style="hair">
        <color auto="1"/>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double">
        <color theme="0" tint="-0.24994659260841701"/>
      </right>
      <top/>
      <bottom style="thin">
        <color indexed="64"/>
      </bottom>
      <diagonal/>
    </border>
    <border>
      <left style="double">
        <color rgb="FF0000FF"/>
      </left>
      <right/>
      <top style="thin">
        <color theme="0"/>
      </top>
      <bottom style="medium">
        <color indexed="64"/>
      </bottom>
      <diagonal/>
    </border>
    <border>
      <left style="double">
        <color rgb="FF0000FF"/>
      </left>
      <right/>
      <top/>
      <bottom style="medium">
        <color indexed="64"/>
      </bottom>
      <diagonal/>
    </border>
    <border>
      <left/>
      <right style="double">
        <color indexed="12"/>
      </right>
      <top/>
      <bottom style="thin">
        <color theme="0"/>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s>
  <cellStyleXfs count="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10" fillId="0" borderId="0">
      <alignment vertical="center"/>
    </xf>
    <xf numFmtId="0" fontId="10" fillId="0" borderId="0">
      <alignment vertical="center"/>
    </xf>
    <xf numFmtId="0" fontId="1" fillId="0" borderId="0"/>
  </cellStyleXfs>
  <cellXfs count="2874">
    <xf numFmtId="0" fontId="0" fillId="0" borderId="0" xfId="0">
      <alignment vertical="center"/>
    </xf>
    <xf numFmtId="0" fontId="11" fillId="0" borderId="0" xfId="0" applyFont="1">
      <alignment vertical="center"/>
    </xf>
    <xf numFmtId="49" fontId="11" fillId="0" borderId="0" xfId="0" applyNumberFormat="1" applyFont="1">
      <alignment vertical="center"/>
    </xf>
    <xf numFmtId="0" fontId="8" fillId="0" borderId="0" xfId="0" applyFont="1">
      <alignment vertical="center"/>
    </xf>
    <xf numFmtId="0" fontId="8" fillId="0" borderId="0" xfId="5" applyFont="1">
      <alignment vertical="center"/>
    </xf>
    <xf numFmtId="0" fontId="6" fillId="0" borderId="0" xfId="6" applyFont="1"/>
    <xf numFmtId="0" fontId="8" fillId="0" borderId="0" xfId="5" quotePrefix="1" applyFont="1">
      <alignment vertical="center"/>
    </xf>
    <xf numFmtId="0" fontId="7" fillId="0" borderId="0" xfId="0" applyFont="1">
      <alignment vertical="center"/>
    </xf>
    <xf numFmtId="49" fontId="7" fillId="0" borderId="0" xfId="0" applyNumberFormat="1" applyFont="1">
      <alignment vertical="center"/>
    </xf>
    <xf numFmtId="0" fontId="12" fillId="0" borderId="0" xfId="0" applyFont="1">
      <alignment vertical="center"/>
    </xf>
    <xf numFmtId="0" fontId="13" fillId="0" borderId="0" xfId="0" applyFont="1">
      <alignment vertical="center"/>
    </xf>
    <xf numFmtId="0" fontId="15" fillId="0" borderId="0" xfId="1" applyFont="1" applyAlignment="1">
      <alignment vertical="center" wrapText="1"/>
    </xf>
    <xf numFmtId="0" fontId="16" fillId="0" borderId="0" xfId="1" applyFont="1" applyAlignment="1">
      <alignment vertical="center" wrapText="1"/>
    </xf>
    <xf numFmtId="0" fontId="18" fillId="0" borderId="0" xfId="0" applyFont="1" applyAlignment="1">
      <alignment horizontal="center" vertical="center"/>
    </xf>
    <xf numFmtId="0" fontId="19" fillId="0" borderId="0" xfId="1" applyFont="1" applyAlignment="1">
      <alignment vertical="top" textRotation="255"/>
    </xf>
    <xf numFmtId="0" fontId="19" fillId="0" borderId="0" xfId="1" applyFont="1" applyAlignment="1">
      <alignment vertical="center" wrapText="1"/>
    </xf>
    <xf numFmtId="0" fontId="19" fillId="0" borderId="0" xfId="1" applyFont="1" applyAlignment="1">
      <alignment wrapText="1"/>
    </xf>
    <xf numFmtId="0" fontId="15" fillId="0" borderId="0" xfId="1" applyFont="1" applyAlignment="1">
      <alignment wrapText="1"/>
    </xf>
    <xf numFmtId="0" fontId="15" fillId="0" borderId="0" xfId="0" applyFont="1">
      <alignment vertical="center"/>
    </xf>
    <xf numFmtId="0" fontId="19" fillId="0" borderId="0" xfId="1" applyFont="1">
      <alignment vertical="center"/>
    </xf>
    <xf numFmtId="0" fontId="21" fillId="0" borderId="0" xfId="1" applyFont="1" applyAlignment="1">
      <alignment vertical="center" wrapText="1"/>
    </xf>
    <xf numFmtId="0" fontId="24" fillId="0" borderId="0" xfId="1" applyFont="1">
      <alignment vertical="center"/>
    </xf>
    <xf numFmtId="0" fontId="26" fillId="0" borderId="0" xfId="1" applyFont="1" applyAlignment="1">
      <alignment horizontal="center" vertical="center" wrapText="1"/>
    </xf>
    <xf numFmtId="0" fontId="19" fillId="0" borderId="0" xfId="1" applyFont="1" applyAlignment="1">
      <alignment horizontal="center" vertical="center" wrapText="1"/>
    </xf>
    <xf numFmtId="0" fontId="27" fillId="0" borderId="0" xfId="1" applyFont="1" applyAlignment="1">
      <alignment horizontal="left" vertical="center" wrapText="1"/>
    </xf>
    <xf numFmtId="0" fontId="15" fillId="0" borderId="0" xfId="1" applyFont="1" applyAlignment="1">
      <alignment vertical="top" wrapText="1"/>
    </xf>
    <xf numFmtId="0" fontId="29" fillId="5" borderId="205" xfId="1" applyFont="1" applyFill="1" applyBorder="1" applyAlignment="1">
      <alignment horizontal="center" vertical="center" wrapText="1"/>
    </xf>
    <xf numFmtId="0" fontId="19" fillId="0" borderId="2" xfId="1" applyFont="1" applyBorder="1" applyAlignment="1">
      <alignment vertical="center" wrapText="1"/>
    </xf>
    <xf numFmtId="0" fontId="19" fillId="0" borderId="0" xfId="1" applyFont="1" applyAlignment="1">
      <alignment horizontal="left" vertical="center" wrapText="1"/>
    </xf>
    <xf numFmtId="0" fontId="31" fillId="0" borderId="245" xfId="1" applyFont="1" applyBorder="1" applyAlignment="1">
      <alignment vertical="center" wrapText="1"/>
    </xf>
    <xf numFmtId="0" fontId="31" fillId="0" borderId="50" xfId="1" applyFont="1" applyBorder="1" applyAlignment="1">
      <alignment vertical="center" wrapText="1"/>
    </xf>
    <xf numFmtId="0" fontId="31" fillId="0" borderId="0" xfId="1" applyFont="1" applyAlignment="1">
      <alignment vertical="center" wrapText="1"/>
    </xf>
    <xf numFmtId="0" fontId="20" fillId="0" borderId="171" xfId="1" applyFont="1" applyBorder="1" applyAlignment="1">
      <alignment vertical="center" wrapText="1"/>
    </xf>
    <xf numFmtId="0" fontId="20" fillId="0" borderId="50" xfId="1" applyFont="1" applyBorder="1" applyAlignment="1">
      <alignment vertical="center" wrapText="1"/>
    </xf>
    <xf numFmtId="0" fontId="20" fillId="0" borderId="0" xfId="1" applyFont="1" applyAlignment="1">
      <alignment vertical="center" wrapText="1"/>
    </xf>
    <xf numFmtId="0" fontId="20" fillId="0" borderId="182" xfId="1" applyFont="1" applyBorder="1" applyAlignment="1">
      <alignment vertical="center" wrapText="1"/>
    </xf>
    <xf numFmtId="0" fontId="20" fillId="0" borderId="196" xfId="1" applyFont="1" applyBorder="1" applyAlignment="1">
      <alignment vertical="center" wrapText="1"/>
    </xf>
    <xf numFmtId="0" fontId="20" fillId="0" borderId="246" xfId="1" applyFont="1" applyBorder="1" applyAlignment="1">
      <alignment vertical="center" wrapText="1"/>
    </xf>
    <xf numFmtId="0" fontId="20" fillId="0" borderId="187" xfId="1" applyFont="1" applyBorder="1" applyAlignment="1">
      <alignment vertical="center" wrapText="1"/>
    </xf>
    <xf numFmtId="0" fontId="19" fillId="0" borderId="0" xfId="1" applyFont="1" applyAlignment="1">
      <alignment horizontal="left" vertical="center"/>
    </xf>
    <xf numFmtId="0" fontId="19" fillId="0" borderId="152" xfId="1" applyFont="1" applyBorder="1" applyAlignment="1" applyProtection="1">
      <alignment horizontal="center" vertical="center" wrapText="1"/>
      <protection locked="0"/>
    </xf>
    <xf numFmtId="0" fontId="19" fillId="0" borderId="95" xfId="1" applyFont="1" applyBorder="1" applyAlignment="1" applyProtection="1">
      <alignment horizontal="right" vertical="center"/>
      <protection locked="0"/>
    </xf>
    <xf numFmtId="0" fontId="19" fillId="0" borderId="0" xfId="1" applyFont="1" applyAlignment="1">
      <alignment horizontal="right" vertical="center"/>
    </xf>
    <xf numFmtId="0" fontId="15" fillId="0" borderId="0" xfId="1" applyFont="1" applyAlignment="1">
      <alignment horizontal="left" vertical="top" wrapText="1"/>
    </xf>
    <xf numFmtId="0" fontId="18" fillId="0" borderId="0" xfId="1" applyFont="1" applyAlignment="1">
      <alignment vertical="center" wrapText="1"/>
    </xf>
    <xf numFmtId="0" fontId="34" fillId="0" borderId="0" xfId="1" applyFont="1" applyAlignment="1">
      <alignment vertical="center" wrapText="1"/>
    </xf>
    <xf numFmtId="0" fontId="14" fillId="0" borderId="0" xfId="1" applyFont="1" applyAlignment="1">
      <alignment vertical="center" wrapText="1"/>
    </xf>
    <xf numFmtId="0" fontId="36" fillId="0" borderId="0" xfId="1" applyFont="1" applyAlignment="1">
      <alignment vertical="center" wrapText="1"/>
    </xf>
    <xf numFmtId="0" fontId="21" fillId="0" borderId="0" xfId="1" applyFont="1" applyAlignment="1">
      <alignment horizontal="left" vertical="center"/>
    </xf>
    <xf numFmtId="0" fontId="19" fillId="7" borderId="1" xfId="1" applyFont="1" applyFill="1" applyBorder="1">
      <alignment vertical="center"/>
    </xf>
    <xf numFmtId="0" fontId="29" fillId="7" borderId="2" xfId="1" applyFont="1" applyFill="1" applyBorder="1" applyAlignment="1">
      <alignment horizontal="left" vertical="center" wrapText="1"/>
    </xf>
    <xf numFmtId="0" fontId="15" fillId="7" borderId="67" xfId="1" applyFont="1" applyFill="1" applyBorder="1" applyAlignment="1">
      <alignment vertical="center" wrapText="1"/>
    </xf>
    <xf numFmtId="0" fontId="19" fillId="7" borderId="50" xfId="1" applyFont="1" applyFill="1" applyBorder="1">
      <alignment vertical="center"/>
    </xf>
    <xf numFmtId="0" fontId="15" fillId="7" borderId="145" xfId="1" applyFont="1" applyFill="1" applyBorder="1" applyAlignment="1">
      <alignment vertical="center" wrapText="1"/>
    </xf>
    <xf numFmtId="0" fontId="19" fillId="7" borderId="0" xfId="1" applyFont="1" applyFill="1" applyAlignment="1">
      <alignment horizontal="center" vertical="center" wrapText="1"/>
    </xf>
    <xf numFmtId="0" fontId="18" fillId="7" borderId="0" xfId="1" applyFont="1" applyFill="1">
      <alignment vertical="center"/>
    </xf>
    <xf numFmtId="0" fontId="15" fillId="7" borderId="145" xfId="1" applyFont="1" applyFill="1" applyBorder="1" applyAlignment="1">
      <alignment horizontal="left" vertical="center" wrapText="1"/>
    </xf>
    <xf numFmtId="0" fontId="15" fillId="0" borderId="0" xfId="1" applyFont="1" applyAlignment="1">
      <alignment horizontal="left" vertical="center" wrapText="1"/>
    </xf>
    <xf numFmtId="0" fontId="19" fillId="7" borderId="58" xfId="1" applyFont="1" applyFill="1" applyBorder="1">
      <alignment vertical="center"/>
    </xf>
    <xf numFmtId="0" fontId="19" fillId="7" borderId="59" xfId="1" applyFont="1" applyFill="1" applyBorder="1" applyAlignment="1">
      <alignment horizontal="right" vertical="center" wrapText="1"/>
    </xf>
    <xf numFmtId="0" fontId="15" fillId="7" borderId="70" xfId="1" applyFont="1" applyFill="1" applyBorder="1" applyAlignment="1">
      <alignment vertical="center" wrapText="1"/>
    </xf>
    <xf numFmtId="0" fontId="24" fillId="0" borderId="0" xfId="1" applyFont="1" applyAlignment="1">
      <alignment vertical="top" wrapText="1"/>
    </xf>
    <xf numFmtId="0" fontId="19" fillId="7" borderId="1" xfId="1" applyFont="1" applyFill="1" applyBorder="1" applyAlignment="1">
      <alignment vertical="center" wrapText="1"/>
    </xf>
    <xf numFmtId="0" fontId="18" fillId="7" borderId="0" xfId="1" applyFont="1" applyFill="1" applyAlignment="1">
      <alignment horizontal="center" vertical="center"/>
    </xf>
    <xf numFmtId="0" fontId="18" fillId="7" borderId="0" xfId="1" applyFont="1" applyFill="1" applyAlignment="1">
      <alignment horizontal="center" vertical="center" wrapText="1"/>
    </xf>
    <xf numFmtId="0" fontId="24" fillId="0" borderId="0" xfId="1" applyFont="1" applyAlignment="1">
      <alignment vertical="top"/>
    </xf>
    <xf numFmtId="0" fontId="24" fillId="0" borderId="0" xfId="1" applyFont="1" applyAlignment="1">
      <alignment vertical="center" wrapText="1"/>
    </xf>
    <xf numFmtId="0" fontId="39" fillId="0" borderId="0" xfId="1" applyFont="1" applyAlignment="1">
      <alignment vertical="center" wrapText="1"/>
    </xf>
    <xf numFmtId="0" fontId="19" fillId="7" borderId="59" xfId="1" applyFont="1" applyFill="1" applyBorder="1" applyAlignment="1">
      <alignment horizontal="left" vertical="center"/>
    </xf>
    <xf numFmtId="0" fontId="19" fillId="7" borderId="59" xfId="1" applyFont="1" applyFill="1" applyBorder="1" applyAlignment="1">
      <alignment horizontal="center" vertical="center" wrapText="1"/>
    </xf>
    <xf numFmtId="0" fontId="15" fillId="7" borderId="67" xfId="1" applyFont="1" applyFill="1" applyBorder="1" applyAlignment="1">
      <alignment vertical="top" wrapText="1"/>
    </xf>
    <xf numFmtId="0" fontId="15" fillId="7" borderId="145" xfId="1" applyFont="1" applyFill="1" applyBorder="1" applyAlignment="1">
      <alignment vertical="top" wrapText="1"/>
    </xf>
    <xf numFmtId="0" fontId="15" fillId="7" borderId="0" xfId="1" applyFont="1" applyFill="1" applyAlignment="1">
      <alignment horizontal="right" vertical="center"/>
    </xf>
    <xf numFmtId="0" fontId="18" fillId="7" borderId="0" xfId="1" applyFont="1" applyFill="1" applyAlignment="1">
      <alignment horizontal="center" wrapText="1"/>
    </xf>
    <xf numFmtId="0" fontId="19" fillId="7" borderId="199" xfId="1" applyFont="1" applyFill="1" applyBorder="1">
      <alignment vertical="center"/>
    </xf>
    <xf numFmtId="0" fontId="18" fillId="7" borderId="199" xfId="1" applyFont="1" applyFill="1" applyBorder="1">
      <alignment vertical="center"/>
    </xf>
    <xf numFmtId="0" fontId="18" fillId="7" borderId="200" xfId="1" applyFont="1" applyFill="1" applyBorder="1">
      <alignment vertical="center"/>
    </xf>
    <xf numFmtId="0" fontId="18" fillId="7" borderId="201" xfId="1" applyFont="1" applyFill="1" applyBorder="1">
      <alignment vertical="center"/>
    </xf>
    <xf numFmtId="0" fontId="19" fillId="7" borderId="58" xfId="1" applyFont="1" applyFill="1" applyBorder="1" applyAlignment="1">
      <alignment vertical="center" wrapText="1"/>
    </xf>
    <xf numFmtId="0" fontId="19" fillId="7" borderId="59" xfId="1" applyFont="1" applyFill="1" applyBorder="1" applyAlignment="1">
      <alignment vertical="center" wrapText="1"/>
    </xf>
    <xf numFmtId="0" fontId="19" fillId="7" borderId="2" xfId="1" applyFont="1" applyFill="1" applyBorder="1" applyAlignment="1">
      <alignment vertical="center" wrapText="1"/>
    </xf>
    <xf numFmtId="0" fontId="15" fillId="7" borderId="0" xfId="1" applyFont="1" applyFill="1">
      <alignment vertical="center"/>
    </xf>
    <xf numFmtId="0" fontId="19" fillId="7" borderId="67" xfId="1" applyFont="1" applyFill="1" applyBorder="1" applyAlignment="1">
      <alignment vertical="center" wrapText="1"/>
    </xf>
    <xf numFmtId="0" fontId="19" fillId="7" borderId="50" xfId="1" applyFont="1" applyFill="1" applyBorder="1" applyAlignment="1">
      <alignment vertical="center" textRotation="255"/>
    </xf>
    <xf numFmtId="0" fontId="19" fillId="7" borderId="199" xfId="1" applyFont="1" applyFill="1" applyBorder="1" applyAlignment="1">
      <alignment vertical="center" wrapText="1"/>
    </xf>
    <xf numFmtId="0" fontId="19" fillId="7" borderId="202" xfId="1" applyFont="1" applyFill="1" applyBorder="1" applyAlignment="1">
      <alignment vertical="center" wrapText="1"/>
    </xf>
    <xf numFmtId="0" fontId="19" fillId="7" borderId="201" xfId="1" applyFont="1" applyFill="1" applyBorder="1">
      <alignment vertical="center"/>
    </xf>
    <xf numFmtId="0" fontId="18" fillId="0" borderId="0" xfId="1" applyFont="1">
      <alignment vertical="center"/>
    </xf>
    <xf numFmtId="0" fontId="19" fillId="7" borderId="59" xfId="1" applyFont="1" applyFill="1" applyBorder="1">
      <alignment vertical="center"/>
    </xf>
    <xf numFmtId="0" fontId="19" fillId="7" borderId="70" xfId="1" applyFont="1" applyFill="1" applyBorder="1">
      <alignment vertical="center"/>
    </xf>
    <xf numFmtId="0" fontId="19" fillId="7" borderId="0" xfId="1" applyFont="1" applyFill="1" applyAlignment="1"/>
    <xf numFmtId="0" fontId="19" fillId="0" borderId="0" xfId="1" applyFont="1" applyAlignment="1"/>
    <xf numFmtId="0" fontId="37" fillId="7" borderId="0" xfId="1" applyFont="1" applyFill="1">
      <alignment vertical="center"/>
    </xf>
    <xf numFmtId="0" fontId="15" fillId="0" borderId="0" xfId="1" applyFont="1">
      <alignment vertical="center"/>
    </xf>
    <xf numFmtId="0" fontId="18" fillId="7" borderId="2" xfId="1" applyFont="1" applyFill="1" applyBorder="1" applyAlignment="1">
      <alignment horizontal="center" textRotation="255" wrapText="1"/>
    </xf>
    <xf numFmtId="0" fontId="19" fillId="7" borderId="2" xfId="1" applyFont="1" applyFill="1" applyBorder="1" applyAlignment="1">
      <alignment horizontal="left" vertical="center"/>
    </xf>
    <xf numFmtId="0" fontId="19" fillId="7" borderId="2" xfId="1" applyFont="1" applyFill="1" applyBorder="1" applyAlignment="1">
      <alignment horizontal="center" vertical="center" wrapText="1"/>
    </xf>
    <xf numFmtId="0" fontId="19" fillId="7" borderId="50" xfId="1" applyFont="1" applyFill="1" applyBorder="1" applyAlignment="1">
      <alignment wrapText="1"/>
    </xf>
    <xf numFmtId="0" fontId="19" fillId="7" borderId="0" xfId="1" applyFont="1" applyFill="1" applyAlignment="1">
      <alignment wrapText="1"/>
    </xf>
    <xf numFmtId="0" fontId="19" fillId="7" borderId="159" xfId="1" applyFont="1" applyFill="1" applyBorder="1">
      <alignment vertical="center"/>
    </xf>
    <xf numFmtId="0" fontId="19" fillId="7" borderId="58" xfId="1" applyFont="1" applyFill="1" applyBorder="1" applyAlignment="1">
      <alignment wrapText="1"/>
    </xf>
    <xf numFmtId="0" fontId="15" fillId="7" borderId="70" xfId="1" applyFont="1" applyFill="1" applyBorder="1" applyAlignment="1">
      <alignment vertical="top" wrapText="1"/>
    </xf>
    <xf numFmtId="0" fontId="19" fillId="7" borderId="1" xfId="1" applyFont="1" applyFill="1" applyBorder="1" applyAlignment="1">
      <alignment wrapText="1"/>
    </xf>
    <xf numFmtId="0" fontId="19" fillId="7" borderId="59" xfId="1" applyFont="1" applyFill="1" applyBorder="1" applyAlignment="1">
      <alignment wrapText="1"/>
    </xf>
    <xf numFmtId="0" fontId="19" fillId="7" borderId="2" xfId="1" applyFont="1" applyFill="1" applyBorder="1" applyAlignment="1">
      <alignment horizontal="right" vertical="center"/>
    </xf>
    <xf numFmtId="0" fontId="19" fillId="7" borderId="2" xfId="1" applyFont="1" applyFill="1" applyBorder="1">
      <alignment vertical="center"/>
    </xf>
    <xf numFmtId="0" fontId="18" fillId="7" borderId="0" xfId="1" applyFont="1" applyFill="1" applyAlignment="1">
      <alignment horizontal="right" vertical="center" wrapText="1"/>
    </xf>
    <xf numFmtId="0" fontId="15" fillId="7" borderId="145" xfId="1" applyFont="1" applyFill="1" applyBorder="1" applyAlignment="1">
      <alignment horizontal="left" vertical="center"/>
    </xf>
    <xf numFmtId="0" fontId="15" fillId="0" borderId="0" xfId="1" applyFont="1" applyAlignment="1">
      <alignment horizontal="left" vertical="center"/>
    </xf>
    <xf numFmtId="0" fontId="18" fillId="7" borderId="59" xfId="1" applyFont="1" applyFill="1" applyBorder="1" applyAlignment="1">
      <alignment vertical="center" wrapText="1"/>
    </xf>
    <xf numFmtId="0" fontId="19" fillId="7" borderId="59" xfId="1" applyFont="1" applyFill="1" applyBorder="1" applyAlignment="1">
      <alignment vertical="center" shrinkToFit="1"/>
    </xf>
    <xf numFmtId="176" fontId="18" fillId="7" borderId="59" xfId="1" applyNumberFormat="1" applyFont="1" applyFill="1" applyBorder="1" applyAlignment="1">
      <alignment horizontal="center" vertical="center" shrinkToFit="1"/>
    </xf>
    <xf numFmtId="0" fontId="19" fillId="7" borderId="59" xfId="1" applyFont="1" applyFill="1" applyBorder="1" applyAlignment="1">
      <alignment horizontal="right" wrapText="1"/>
    </xf>
    <xf numFmtId="0" fontId="15" fillId="7" borderId="70" xfId="1" applyFont="1" applyFill="1" applyBorder="1" applyAlignment="1">
      <alignment horizontal="left" vertical="center"/>
    </xf>
    <xf numFmtId="0" fontId="19" fillId="0" borderId="0" xfId="1" applyFont="1" applyAlignment="1">
      <alignment vertical="center" shrinkToFit="1"/>
    </xf>
    <xf numFmtId="0" fontId="32" fillId="0" borderId="0" xfId="1" applyFont="1" applyAlignment="1">
      <alignment horizontal="left" vertical="center" wrapText="1"/>
    </xf>
    <xf numFmtId="0" fontId="40" fillId="5" borderId="0" xfId="1" applyFont="1" applyFill="1" applyAlignment="1">
      <alignment vertical="center" wrapText="1"/>
    </xf>
    <xf numFmtId="0" fontId="40" fillId="5" borderId="0" xfId="1" applyFont="1" applyFill="1">
      <alignment vertical="center"/>
    </xf>
    <xf numFmtId="0" fontId="40" fillId="5" borderId="145" xfId="1" applyFont="1" applyFill="1" applyBorder="1" applyAlignment="1">
      <alignment vertical="center" wrapText="1"/>
    </xf>
    <xf numFmtId="0" fontId="19" fillId="0" borderId="78" xfId="1" applyFont="1" applyBorder="1" applyAlignment="1" applyProtection="1">
      <alignment vertical="center" wrapText="1"/>
      <protection locked="0"/>
    </xf>
    <xf numFmtId="0" fontId="19" fillId="0" borderId="30" xfId="1" applyFont="1" applyBorder="1" applyAlignment="1" applyProtection="1">
      <alignment vertical="center" wrapText="1"/>
      <protection locked="0"/>
    </xf>
    <xf numFmtId="0" fontId="19" fillId="0" borderId="7" xfId="1" applyFont="1" applyBorder="1" applyAlignment="1" applyProtection="1">
      <alignment vertical="center" wrapText="1"/>
      <protection locked="0"/>
    </xf>
    <xf numFmtId="0" fontId="19" fillId="0" borderId="130" xfId="1" applyFont="1" applyBorder="1" applyAlignment="1" applyProtection="1">
      <alignment vertical="center" wrapText="1"/>
      <protection locked="0"/>
    </xf>
    <xf numFmtId="0" fontId="19" fillId="0" borderId="253" xfId="1" applyFont="1" applyBorder="1" applyAlignment="1" applyProtection="1">
      <alignment vertical="center" wrapText="1"/>
      <protection locked="0"/>
    </xf>
    <xf numFmtId="0" fontId="19" fillId="0" borderId="165" xfId="1" applyFont="1" applyBorder="1" applyAlignment="1" applyProtection="1">
      <alignment vertical="center" wrapText="1"/>
      <protection locked="0"/>
    </xf>
    <xf numFmtId="0" fontId="19" fillId="0" borderId="37" xfId="1" applyFont="1" applyBorder="1" applyAlignment="1" applyProtection="1">
      <alignment vertical="center" wrapText="1"/>
      <protection locked="0"/>
    </xf>
    <xf numFmtId="0" fontId="19" fillId="0" borderId="182" xfId="1" applyFont="1" applyBorder="1" applyAlignment="1" applyProtection="1">
      <alignment vertical="center" wrapText="1"/>
      <protection locked="0"/>
    </xf>
    <xf numFmtId="0" fontId="19" fillId="0" borderId="162" xfId="1" applyFont="1" applyBorder="1" applyAlignment="1" applyProtection="1">
      <alignment vertical="center" wrapText="1"/>
      <protection locked="0"/>
    </xf>
    <xf numFmtId="0" fontId="19" fillId="0" borderId="38" xfId="1" applyFont="1" applyBorder="1" applyAlignment="1" applyProtection="1">
      <alignment vertical="center" wrapText="1"/>
      <protection locked="0"/>
    </xf>
    <xf numFmtId="0" fontId="19" fillId="0" borderId="34" xfId="1" applyFont="1" applyBorder="1" applyAlignment="1" applyProtection="1">
      <alignment vertical="center" wrapText="1"/>
      <protection locked="0"/>
    </xf>
    <xf numFmtId="0" fontId="19" fillId="0" borderId="36" xfId="1" applyFont="1" applyBorder="1" applyAlignment="1" applyProtection="1">
      <alignment vertical="center" wrapText="1"/>
      <protection locked="0"/>
    </xf>
    <xf numFmtId="0" fontId="19" fillId="0" borderId="166" xfId="1" applyFont="1" applyBorder="1" applyAlignment="1" applyProtection="1">
      <alignment vertical="center" wrapText="1"/>
      <protection locked="0"/>
    </xf>
    <xf numFmtId="0" fontId="19" fillId="0" borderId="77" xfId="1" applyFont="1" applyBorder="1" applyAlignment="1" applyProtection="1">
      <alignment vertical="center" wrapText="1"/>
      <protection locked="0"/>
    </xf>
    <xf numFmtId="0" fontId="19" fillId="0" borderId="83" xfId="1" applyFont="1" applyBorder="1" applyAlignment="1" applyProtection="1">
      <alignment vertical="center" wrapText="1"/>
      <protection locked="0"/>
    </xf>
    <xf numFmtId="0" fontId="19" fillId="0" borderId="56" xfId="1" applyFont="1" applyBorder="1" applyAlignment="1" applyProtection="1">
      <alignment vertical="center" wrapText="1"/>
      <protection locked="0"/>
    </xf>
    <xf numFmtId="0" fontId="19" fillId="0" borderId="26" xfId="1" applyFont="1" applyBorder="1" applyAlignment="1" applyProtection="1">
      <alignment vertical="center" wrapText="1"/>
      <protection locked="0"/>
    </xf>
    <xf numFmtId="0" fontId="19" fillId="0" borderId="28" xfId="1" applyFont="1" applyBorder="1" applyAlignment="1" applyProtection="1">
      <alignment vertical="center" wrapText="1"/>
      <protection locked="0"/>
    </xf>
    <xf numFmtId="0" fontId="19" fillId="0" borderId="169" xfId="1" applyFont="1" applyBorder="1" applyAlignment="1" applyProtection="1">
      <alignment vertical="center" wrapText="1"/>
      <protection locked="0"/>
    </xf>
    <xf numFmtId="0" fontId="19" fillId="0" borderId="167" xfId="1" applyFont="1" applyBorder="1" applyAlignment="1" applyProtection="1">
      <alignment vertical="center" wrapText="1"/>
      <protection locked="0"/>
    </xf>
    <xf numFmtId="0" fontId="19" fillId="0" borderId="168" xfId="1" applyFont="1" applyBorder="1" applyAlignment="1" applyProtection="1">
      <alignment vertical="center" wrapText="1"/>
      <protection locked="0"/>
    </xf>
    <xf numFmtId="0" fontId="19" fillId="0" borderId="172" xfId="1" applyFont="1" applyBorder="1" applyAlignment="1" applyProtection="1">
      <alignment vertical="center" wrapText="1"/>
      <protection locked="0"/>
    </xf>
    <xf numFmtId="0" fontId="19" fillId="0" borderId="163" xfId="1" applyFont="1" applyBorder="1" applyAlignment="1" applyProtection="1">
      <alignment vertical="center" wrapText="1"/>
      <protection locked="0"/>
    </xf>
    <xf numFmtId="0" fontId="19" fillId="0" borderId="178" xfId="1" applyFont="1" applyBorder="1" applyAlignment="1" applyProtection="1">
      <alignment vertical="center" wrapText="1"/>
      <protection locked="0"/>
    </xf>
    <xf numFmtId="0" fontId="19" fillId="0" borderId="177" xfId="1" applyFont="1" applyBorder="1" applyAlignment="1" applyProtection="1">
      <alignment vertical="center" wrapText="1"/>
      <protection locked="0"/>
    </xf>
    <xf numFmtId="0" fontId="19" fillId="0" borderId="176" xfId="1" applyFont="1" applyBorder="1" applyAlignment="1" applyProtection="1">
      <alignment vertical="center" wrapText="1"/>
      <protection locked="0"/>
    </xf>
    <xf numFmtId="0" fontId="19" fillId="0" borderId="154" xfId="1" applyFont="1" applyBorder="1" applyAlignment="1" applyProtection="1">
      <alignment vertical="center" wrapText="1"/>
      <protection locked="0"/>
    </xf>
    <xf numFmtId="0" fontId="19" fillId="0" borderId="206" xfId="1" applyFont="1" applyBorder="1" applyAlignment="1" applyProtection="1">
      <alignment vertical="center" wrapText="1"/>
      <protection locked="0"/>
    </xf>
    <xf numFmtId="0" fontId="19" fillId="0" borderId="110" xfId="1" applyFont="1" applyBorder="1" applyAlignment="1" applyProtection="1">
      <alignment vertical="center" wrapText="1"/>
      <protection locked="0"/>
    </xf>
    <xf numFmtId="0" fontId="19" fillId="0" borderId="234" xfId="1" applyFont="1" applyBorder="1" applyAlignment="1" applyProtection="1">
      <alignment vertical="center" wrapText="1"/>
      <protection locked="0"/>
    </xf>
    <xf numFmtId="0" fontId="19" fillId="0" borderId="117" xfId="1" applyFont="1" applyBorder="1" applyAlignment="1" applyProtection="1">
      <alignment vertical="center" wrapText="1"/>
      <protection locked="0"/>
    </xf>
    <xf numFmtId="0" fontId="19" fillId="0" borderId="120" xfId="1" applyFont="1" applyBorder="1" applyAlignment="1" applyProtection="1">
      <alignment vertical="center" wrapText="1"/>
      <protection locked="0"/>
    </xf>
    <xf numFmtId="0" fontId="19" fillId="0" borderId="119" xfId="1" applyFont="1" applyBorder="1" applyAlignment="1" applyProtection="1">
      <alignment vertical="center" wrapText="1"/>
      <protection locked="0"/>
    </xf>
    <xf numFmtId="0" fontId="19" fillId="0" borderId="235" xfId="1" applyFont="1" applyBorder="1" applyAlignment="1" applyProtection="1">
      <alignment vertical="center" wrapText="1"/>
      <protection locked="0"/>
    </xf>
    <xf numFmtId="0" fontId="19" fillId="0" borderId="86" xfId="1" applyFont="1" applyBorder="1" applyAlignment="1" applyProtection="1">
      <alignment vertical="center" wrapText="1"/>
      <protection locked="0"/>
    </xf>
    <xf numFmtId="0" fontId="19" fillId="0" borderId="181" xfId="1" applyFont="1" applyBorder="1" applyAlignment="1" applyProtection="1">
      <alignment vertical="center" wrapText="1"/>
      <protection locked="0"/>
    </xf>
    <xf numFmtId="0" fontId="19" fillId="0" borderId="247" xfId="1" applyFont="1" applyBorder="1" applyAlignment="1" applyProtection="1">
      <alignment vertical="center" wrapText="1"/>
      <protection locked="0"/>
    </xf>
    <xf numFmtId="0" fontId="19" fillId="0" borderId="129" xfId="1" applyFont="1" applyBorder="1" applyAlignment="1" applyProtection="1">
      <alignment vertical="center" wrapText="1"/>
      <protection locked="0"/>
    </xf>
    <xf numFmtId="0" fontId="19" fillId="0" borderId="84" xfId="1" applyFont="1" applyBorder="1" applyAlignment="1" applyProtection="1">
      <alignment vertical="center" wrapText="1"/>
      <protection locked="0"/>
    </xf>
    <xf numFmtId="0" fontId="19" fillId="0" borderId="146" xfId="1" applyFont="1" applyBorder="1" applyAlignment="1" applyProtection="1">
      <alignment vertical="center" wrapText="1"/>
      <protection locked="0"/>
    </xf>
    <xf numFmtId="0" fontId="19" fillId="0" borderId="236" xfId="1" applyFont="1" applyBorder="1" applyAlignment="1" applyProtection="1">
      <alignment vertical="center" wrapText="1"/>
      <protection locked="0"/>
    </xf>
    <xf numFmtId="0" fontId="19" fillId="0" borderId="17" xfId="1" applyFont="1" applyBorder="1" applyAlignment="1" applyProtection="1">
      <alignment vertical="center" wrapText="1"/>
      <protection locked="0"/>
    </xf>
    <xf numFmtId="0" fontId="19" fillId="0" borderId="15" xfId="1" applyFont="1" applyBorder="1" applyAlignment="1" applyProtection="1">
      <alignment vertical="center" wrapText="1"/>
      <protection locked="0"/>
    </xf>
    <xf numFmtId="0" fontId="19" fillId="0" borderId="18" xfId="1" applyFont="1" applyBorder="1" applyAlignment="1" applyProtection="1">
      <alignment vertical="center" wrapText="1"/>
      <protection locked="0"/>
    </xf>
    <xf numFmtId="0" fontId="19" fillId="0" borderId="214" xfId="1" applyFont="1" applyBorder="1" applyAlignment="1" applyProtection="1">
      <alignment vertical="center" wrapText="1"/>
      <protection locked="0"/>
    </xf>
    <xf numFmtId="0" fontId="19" fillId="0" borderId="98" xfId="1" applyFont="1" applyBorder="1" applyAlignment="1" applyProtection="1">
      <alignment vertical="center" wrapText="1"/>
      <protection locked="0"/>
    </xf>
    <xf numFmtId="0" fontId="19" fillId="0" borderId="102" xfId="1" applyFont="1" applyBorder="1" applyAlignment="1" applyProtection="1">
      <alignment vertical="center" wrapText="1"/>
      <protection locked="0"/>
    </xf>
    <xf numFmtId="0" fontId="19" fillId="0" borderId="248" xfId="1" applyFont="1" applyBorder="1" applyAlignment="1" applyProtection="1">
      <alignment vertical="center" wrapText="1"/>
      <protection locked="0"/>
    </xf>
    <xf numFmtId="0" fontId="19" fillId="0" borderId="249" xfId="1" applyFont="1" applyBorder="1" applyAlignment="1" applyProtection="1">
      <alignment vertical="center" wrapText="1"/>
      <protection locked="0"/>
    </xf>
    <xf numFmtId="0" fontId="19" fillId="0" borderId="250" xfId="1" applyFont="1" applyBorder="1" applyAlignment="1" applyProtection="1">
      <alignment vertical="center" wrapText="1"/>
      <protection locked="0"/>
    </xf>
    <xf numFmtId="0" fontId="19" fillId="0" borderId="252" xfId="1" applyFont="1" applyBorder="1" applyAlignment="1" applyProtection="1">
      <alignment vertical="center" wrapText="1"/>
      <protection locked="0"/>
    </xf>
    <xf numFmtId="0" fontId="19" fillId="0" borderId="134" xfId="1" applyFont="1" applyBorder="1" applyAlignment="1" applyProtection="1">
      <alignment vertical="center" wrapText="1"/>
      <protection locked="0"/>
    </xf>
    <xf numFmtId="0" fontId="19" fillId="0" borderId="251" xfId="1" applyFont="1" applyBorder="1" applyAlignment="1" applyProtection="1">
      <alignment vertical="center" wrapText="1"/>
      <protection locked="0"/>
    </xf>
    <xf numFmtId="0" fontId="19" fillId="0" borderId="207" xfId="1" applyFont="1" applyBorder="1" applyAlignment="1" applyProtection="1">
      <alignment vertical="center" wrapText="1"/>
      <protection locked="0"/>
    </xf>
    <xf numFmtId="0" fontId="19" fillId="0" borderId="19" xfId="1" applyFont="1" applyBorder="1" applyAlignment="1" applyProtection="1">
      <alignment vertical="center" wrapText="1"/>
      <protection locked="0"/>
    </xf>
    <xf numFmtId="3" fontId="19" fillId="0" borderId="152" xfId="1" applyNumberFormat="1" applyFont="1" applyBorder="1" applyAlignment="1" applyProtection="1">
      <alignment vertical="center" wrapText="1"/>
      <protection locked="0"/>
    </xf>
    <xf numFmtId="0" fontId="18" fillId="0" borderId="95" xfId="1" applyFont="1" applyBorder="1" applyAlignment="1">
      <alignment vertical="center" wrapText="1"/>
    </xf>
    <xf numFmtId="0" fontId="30" fillId="0" borderId="0" xfId="0" applyFont="1">
      <alignment vertical="center"/>
    </xf>
    <xf numFmtId="0" fontId="30" fillId="0" borderId="0" xfId="0" applyFont="1" applyAlignment="1">
      <alignment horizontal="right" vertical="center"/>
    </xf>
    <xf numFmtId="0" fontId="16" fillId="0" borderId="0" xfId="1" applyFont="1">
      <alignment vertical="center"/>
    </xf>
    <xf numFmtId="0" fontId="19" fillId="0" borderId="75" xfId="1" applyFont="1" applyBorder="1" applyAlignment="1" applyProtection="1">
      <alignment vertical="center" wrapText="1"/>
      <protection locked="0"/>
    </xf>
    <xf numFmtId="0" fontId="19" fillId="0" borderId="196" xfId="1" applyFont="1" applyBorder="1" applyAlignment="1" applyProtection="1">
      <alignment vertical="center" wrapText="1"/>
      <protection locked="0"/>
    </xf>
    <xf numFmtId="0" fontId="19" fillId="0" borderId="140" xfId="1" applyFont="1" applyBorder="1" applyAlignment="1" applyProtection="1">
      <alignment vertical="center" wrapText="1"/>
      <protection locked="0"/>
    </xf>
    <xf numFmtId="0" fontId="19" fillId="0" borderId="184" xfId="1" applyFont="1" applyBorder="1" applyAlignment="1" applyProtection="1">
      <alignment vertical="center" wrapText="1"/>
      <protection locked="0"/>
    </xf>
    <xf numFmtId="0" fontId="19" fillId="0" borderId="142" xfId="1" applyFont="1" applyBorder="1" applyAlignment="1" applyProtection="1">
      <alignment vertical="center" wrapText="1"/>
      <protection locked="0"/>
    </xf>
    <xf numFmtId="0" fontId="19" fillId="0" borderId="116" xfId="1" applyFont="1" applyBorder="1" applyAlignment="1" applyProtection="1">
      <alignment vertical="center" wrapText="1"/>
      <protection locked="0"/>
    </xf>
    <xf numFmtId="0" fontId="19" fillId="3" borderId="71" xfId="1" applyFont="1" applyFill="1" applyBorder="1" applyAlignment="1">
      <alignment vertical="center" wrapText="1"/>
    </xf>
    <xf numFmtId="0" fontId="19" fillId="3" borderId="242" xfId="1" applyFont="1" applyFill="1" applyBorder="1" applyAlignment="1">
      <alignment vertical="center" wrapText="1"/>
    </xf>
    <xf numFmtId="0" fontId="19" fillId="4" borderId="187" xfId="1" applyFont="1" applyFill="1" applyBorder="1" applyAlignment="1">
      <alignment vertical="center" wrapText="1"/>
    </xf>
    <xf numFmtId="0" fontId="19" fillId="0" borderId="237" xfId="1" applyFont="1" applyBorder="1" applyAlignment="1" applyProtection="1">
      <alignment vertical="center" wrapText="1"/>
      <protection locked="0"/>
    </xf>
    <xf numFmtId="0" fontId="37" fillId="0" borderId="59" xfId="1" applyFont="1" applyBorder="1" applyAlignment="1"/>
    <xf numFmtId="0" fontId="29" fillId="0" borderId="59" xfId="1" applyFont="1" applyBorder="1" applyAlignment="1">
      <alignment wrapText="1"/>
    </xf>
    <xf numFmtId="0" fontId="19" fillId="0" borderId="46" xfId="1" applyFont="1" applyBorder="1" applyAlignment="1" applyProtection="1">
      <alignment vertical="center" wrapText="1"/>
      <protection locked="0"/>
    </xf>
    <xf numFmtId="0" fontId="19" fillId="0" borderId="218" xfId="1" applyFont="1" applyBorder="1" applyAlignment="1" applyProtection="1">
      <alignment vertical="center" wrapText="1"/>
      <protection locked="0"/>
    </xf>
    <xf numFmtId="0" fontId="19" fillId="0" borderId="35" xfId="1" applyFont="1" applyBorder="1" applyAlignment="1" applyProtection="1">
      <alignment vertical="center" wrapText="1"/>
      <protection locked="0"/>
    </xf>
    <xf numFmtId="0" fontId="19" fillId="0" borderId="219" xfId="1" applyFont="1" applyBorder="1" applyAlignment="1" applyProtection="1">
      <alignment vertical="center" wrapText="1"/>
      <protection locked="0"/>
    </xf>
    <xf numFmtId="0" fontId="19" fillId="0" borderId="27" xfId="1" applyFont="1" applyBorder="1" applyAlignment="1" applyProtection="1">
      <alignment vertical="center" wrapText="1"/>
      <protection locked="0"/>
    </xf>
    <xf numFmtId="0" fontId="19" fillId="0" borderId="220" xfId="1" applyFont="1" applyBorder="1" applyAlignment="1" applyProtection="1">
      <alignment vertical="center" wrapText="1"/>
      <protection locked="0"/>
    </xf>
    <xf numFmtId="0" fontId="19" fillId="0" borderId="153" xfId="1" applyFont="1" applyBorder="1" applyAlignment="1" applyProtection="1">
      <alignment vertical="center" wrapText="1"/>
      <protection locked="0"/>
    </xf>
    <xf numFmtId="0" fontId="19" fillId="0" borderId="174" xfId="1" applyFont="1" applyBorder="1" applyAlignment="1" applyProtection="1">
      <alignment vertical="center" wrapText="1"/>
      <protection locked="0"/>
    </xf>
    <xf numFmtId="0" fontId="19" fillId="0" borderId="221" xfId="1" applyFont="1" applyBorder="1" applyAlignment="1" applyProtection="1">
      <alignment vertical="center" wrapText="1"/>
      <protection locked="0"/>
    </xf>
    <xf numFmtId="0" fontId="19" fillId="0" borderId="175" xfId="1" applyFont="1" applyBorder="1" applyAlignment="1" applyProtection="1">
      <alignment vertical="center" wrapText="1"/>
      <protection locked="0"/>
    </xf>
    <xf numFmtId="0" fontId="19" fillId="0" borderId="179" xfId="1" applyFont="1" applyBorder="1" applyAlignment="1" applyProtection="1">
      <alignment vertical="center" wrapText="1"/>
      <protection locked="0"/>
    </xf>
    <xf numFmtId="0" fontId="19" fillId="0" borderId="95" xfId="1" applyFont="1" applyBorder="1" applyAlignment="1" applyProtection="1">
      <alignment vertical="center" wrapText="1"/>
      <protection locked="0"/>
    </xf>
    <xf numFmtId="0" fontId="19" fillId="0" borderId="16" xfId="1" applyFont="1" applyBorder="1" applyAlignment="1" applyProtection="1">
      <alignment vertical="center" wrapText="1"/>
      <protection locked="0"/>
    </xf>
    <xf numFmtId="0" fontId="19" fillId="0" borderId="222" xfId="1" applyFont="1" applyBorder="1" applyAlignment="1" applyProtection="1">
      <alignment vertical="center" wrapText="1"/>
      <protection locked="0"/>
    </xf>
    <xf numFmtId="0" fontId="19" fillId="0" borderId="118" xfId="1" applyFont="1" applyBorder="1" applyAlignment="1" applyProtection="1">
      <alignment vertical="center" wrapText="1"/>
      <protection locked="0"/>
    </xf>
    <xf numFmtId="0" fontId="19" fillId="0" borderId="216" xfId="1" applyFont="1" applyBorder="1" applyAlignment="1" applyProtection="1">
      <alignment vertical="center" wrapText="1"/>
      <protection locked="0"/>
    </xf>
    <xf numFmtId="0" fontId="19" fillId="0" borderId="238" xfId="1" applyFont="1" applyBorder="1" applyAlignment="1" applyProtection="1">
      <alignment vertical="center" wrapText="1"/>
      <protection locked="0"/>
    </xf>
    <xf numFmtId="0" fontId="19" fillId="0" borderId="82" xfId="1" applyFont="1" applyBorder="1" applyAlignment="1" applyProtection="1">
      <alignment vertical="center" wrapText="1"/>
      <protection locked="0"/>
    </xf>
    <xf numFmtId="0" fontId="19" fillId="0" borderId="197" xfId="1" applyFont="1" applyBorder="1" applyAlignment="1" applyProtection="1">
      <alignment vertical="center" wrapText="1"/>
      <protection locked="0"/>
    </xf>
    <xf numFmtId="0" fontId="18" fillId="0" borderId="0" xfId="1" applyFont="1" applyAlignment="1">
      <alignment horizontal="left" vertical="center" wrapText="1"/>
    </xf>
    <xf numFmtId="0" fontId="19" fillId="0" borderId="57" xfId="1" applyFont="1" applyBorder="1" applyAlignment="1" applyProtection="1">
      <alignment vertical="center" wrapText="1"/>
      <protection locked="0"/>
    </xf>
    <xf numFmtId="0" fontId="19" fillId="0" borderId="185" xfId="1" applyFont="1" applyBorder="1" applyAlignment="1" applyProtection="1">
      <alignment vertical="center" wrapText="1"/>
      <protection locked="0"/>
    </xf>
    <xf numFmtId="0" fontId="14" fillId="0" borderId="0" xfId="1" applyFont="1" applyAlignment="1">
      <alignment vertical="center" shrinkToFit="1"/>
    </xf>
    <xf numFmtId="0" fontId="29" fillId="21" borderId="45" xfId="1" applyFont="1" applyFill="1" applyBorder="1" applyAlignment="1">
      <alignment vertical="center" shrinkToFit="1"/>
    </xf>
    <xf numFmtId="0" fontId="29" fillId="21" borderId="48" xfId="1" applyFont="1" applyFill="1" applyBorder="1" applyAlignment="1">
      <alignment vertical="center" shrinkToFit="1"/>
    </xf>
    <xf numFmtId="0" fontId="29" fillId="22" borderId="47" xfId="1" applyFont="1" applyFill="1" applyBorder="1" applyAlignment="1">
      <alignment vertical="center" shrinkToFit="1"/>
    </xf>
    <xf numFmtId="0" fontId="29" fillId="22" borderId="46" xfId="1" applyFont="1" applyFill="1" applyBorder="1" applyAlignment="1">
      <alignment vertical="center" shrinkToFit="1"/>
    </xf>
    <xf numFmtId="0" fontId="29" fillId="22" borderId="48" xfId="1" applyFont="1" applyFill="1" applyBorder="1" applyAlignment="1">
      <alignment vertical="center" shrinkToFit="1"/>
    </xf>
    <xf numFmtId="0" fontId="29" fillId="19" borderId="47" xfId="1" applyFont="1" applyFill="1" applyBorder="1" applyAlignment="1">
      <alignment vertical="center" shrinkToFit="1"/>
    </xf>
    <xf numFmtId="0" fontId="29" fillId="19" borderId="46" xfId="1" applyFont="1" applyFill="1" applyBorder="1" applyAlignment="1">
      <alignment vertical="center" shrinkToFit="1"/>
    </xf>
    <xf numFmtId="0" fontId="29" fillId="19" borderId="48" xfId="1" applyFont="1" applyFill="1" applyBorder="1" applyAlignment="1">
      <alignment vertical="center" shrinkToFit="1"/>
    </xf>
    <xf numFmtId="0" fontId="29" fillId="23" borderId="47" xfId="1" applyFont="1" applyFill="1" applyBorder="1" applyAlignment="1">
      <alignment vertical="center" shrinkToFit="1"/>
    </xf>
    <xf numFmtId="0" fontId="29" fillId="23" borderId="46" xfId="1" applyFont="1" applyFill="1" applyBorder="1" applyAlignment="1">
      <alignment vertical="center" shrinkToFit="1"/>
    </xf>
    <xf numFmtId="0" fontId="29" fillId="23" borderId="48" xfId="1" applyFont="1" applyFill="1" applyBorder="1" applyAlignment="1">
      <alignment vertical="center" shrinkToFit="1"/>
    </xf>
    <xf numFmtId="0" fontId="29" fillId="18" borderId="45" xfId="1" applyFont="1" applyFill="1" applyBorder="1" applyAlignment="1">
      <alignment vertical="center" shrinkToFit="1"/>
    </xf>
    <xf numFmtId="0" fontId="29" fillId="18" borderId="46" xfId="1" applyFont="1" applyFill="1" applyBorder="1" applyAlignment="1">
      <alignment vertical="center" shrinkToFit="1"/>
    </xf>
    <xf numFmtId="0" fontId="29" fillId="18" borderId="48" xfId="1" applyFont="1" applyFill="1" applyBorder="1" applyAlignment="1">
      <alignment vertical="center" shrinkToFit="1"/>
    </xf>
    <xf numFmtId="0" fontId="29" fillId="4" borderId="42" xfId="1" applyFont="1" applyFill="1" applyBorder="1" applyAlignment="1">
      <alignment vertical="center" shrinkToFit="1"/>
    </xf>
    <xf numFmtId="0" fontId="29" fillId="4" borderId="53" xfId="1" applyFont="1" applyFill="1" applyBorder="1" applyAlignment="1">
      <alignment horizontal="right" vertical="center" shrinkToFit="1"/>
    </xf>
    <xf numFmtId="0" fontId="19" fillId="0" borderId="45" xfId="1" applyFont="1" applyBorder="1" applyAlignment="1" applyProtection="1">
      <alignment vertical="center" shrinkToFit="1"/>
      <protection locked="0"/>
    </xf>
    <xf numFmtId="0" fontId="19" fillId="0" borderId="48" xfId="1" applyFont="1" applyBorder="1" applyAlignment="1" applyProtection="1">
      <alignment vertical="center" shrinkToFit="1"/>
      <protection locked="0"/>
    </xf>
    <xf numFmtId="0" fontId="19" fillId="0" borderId="46" xfId="1" applyFont="1" applyBorder="1" applyAlignment="1" applyProtection="1">
      <alignment vertical="center" shrinkToFit="1"/>
      <protection locked="0"/>
    </xf>
    <xf numFmtId="0" fontId="19" fillId="4" borderId="42" xfId="1" applyFont="1" applyFill="1" applyBorder="1" applyAlignment="1">
      <alignment vertical="center" shrinkToFit="1"/>
    </xf>
    <xf numFmtId="0" fontId="19" fillId="0" borderId="34" xfId="1" applyFont="1" applyBorder="1" applyAlignment="1" applyProtection="1">
      <alignment vertical="center" shrinkToFit="1"/>
      <protection locked="0"/>
    </xf>
    <xf numFmtId="0" fontId="19" fillId="0" borderId="36" xfId="1" applyFont="1" applyBorder="1" applyAlignment="1" applyProtection="1">
      <alignment vertical="center" shrinkToFit="1"/>
      <protection locked="0"/>
    </xf>
    <xf numFmtId="0" fontId="19" fillId="0" borderId="35" xfId="1" applyFont="1" applyBorder="1" applyAlignment="1" applyProtection="1">
      <alignment vertical="center" shrinkToFit="1"/>
      <protection locked="0"/>
    </xf>
    <xf numFmtId="0" fontId="19" fillId="4" borderId="39" xfId="1" applyFont="1" applyFill="1" applyBorder="1" applyAlignment="1">
      <alignment horizontal="right" vertical="center" shrinkToFit="1"/>
    </xf>
    <xf numFmtId="0" fontId="19" fillId="0" borderId="26" xfId="1" applyFont="1" applyBorder="1" applyAlignment="1" applyProtection="1">
      <alignment vertical="center" shrinkToFit="1"/>
      <protection locked="0"/>
    </xf>
    <xf numFmtId="0" fontId="19" fillId="0" borderId="28" xfId="1" applyFont="1" applyBorder="1" applyAlignment="1" applyProtection="1">
      <alignment vertical="center" shrinkToFit="1"/>
      <protection locked="0"/>
    </xf>
    <xf numFmtId="0" fontId="19" fillId="0" borderId="27" xfId="1" applyFont="1" applyBorder="1" applyAlignment="1" applyProtection="1">
      <alignment vertical="center" shrinkToFit="1"/>
      <protection locked="0"/>
    </xf>
    <xf numFmtId="0" fontId="19" fillId="4" borderId="31" xfId="1" applyFont="1" applyFill="1" applyBorder="1" applyAlignment="1">
      <alignment vertical="center" shrinkToFit="1"/>
    </xf>
    <xf numFmtId="0" fontId="19" fillId="4" borderId="53" xfId="1" applyFont="1" applyFill="1" applyBorder="1" applyAlignment="1">
      <alignment horizontal="right" vertical="center" shrinkToFit="1"/>
    </xf>
    <xf numFmtId="0" fontId="19" fillId="0" borderId="29" xfId="1" applyFont="1" applyBorder="1" applyAlignment="1" applyProtection="1">
      <alignment vertical="center" shrinkToFit="1"/>
      <protection locked="0"/>
    </xf>
    <xf numFmtId="0" fontId="44" fillId="0" borderId="0" xfId="1" applyFont="1" applyAlignment="1">
      <alignment horizontal="center" vertical="center" textRotation="255" wrapText="1" readingOrder="1"/>
    </xf>
    <xf numFmtId="0" fontId="18" fillId="0" borderId="0" xfId="1" applyFont="1" applyAlignment="1">
      <alignment horizontal="center" vertical="center" wrapText="1"/>
    </xf>
    <xf numFmtId="0" fontId="29" fillId="12" borderId="42" xfId="1" applyFont="1" applyFill="1" applyBorder="1" applyAlignment="1">
      <alignment vertical="center" shrinkToFit="1"/>
    </xf>
    <xf numFmtId="0" fontId="19" fillId="12" borderId="42" xfId="1" applyFont="1" applyFill="1" applyBorder="1" applyAlignment="1">
      <alignment vertical="center" shrinkToFit="1"/>
    </xf>
    <xf numFmtId="0" fontId="19" fillId="12" borderId="39" xfId="1" applyFont="1" applyFill="1" applyBorder="1" applyAlignment="1">
      <alignment horizontal="right" vertical="center" shrinkToFit="1"/>
    </xf>
    <xf numFmtId="0" fontId="29" fillId="13" borderId="42" xfId="1" applyFont="1" applyFill="1" applyBorder="1" applyAlignment="1">
      <alignment vertical="center" shrinkToFit="1"/>
    </xf>
    <xf numFmtId="0" fontId="19" fillId="13" borderId="42" xfId="1" applyFont="1" applyFill="1" applyBorder="1" applyAlignment="1">
      <alignment vertical="center" shrinkToFit="1"/>
    </xf>
    <xf numFmtId="0" fontId="19" fillId="13" borderId="39" xfId="1" applyFont="1" applyFill="1" applyBorder="1" applyAlignment="1">
      <alignment horizontal="right" vertical="center" shrinkToFit="1"/>
    </xf>
    <xf numFmtId="0" fontId="29" fillId="14" borderId="42" xfId="1" applyFont="1" applyFill="1" applyBorder="1" applyAlignment="1">
      <alignment vertical="center" shrinkToFit="1"/>
    </xf>
    <xf numFmtId="0" fontId="29" fillId="15" borderId="42" xfId="1" applyFont="1" applyFill="1" applyBorder="1" applyAlignment="1">
      <alignment vertical="center" shrinkToFit="1"/>
    </xf>
    <xf numFmtId="0" fontId="18" fillId="3" borderId="104" xfId="1" applyFont="1" applyFill="1" applyBorder="1" applyAlignment="1">
      <alignment horizontal="center" vertical="center"/>
    </xf>
    <xf numFmtId="0" fontId="18" fillId="3" borderId="133" xfId="1" applyFont="1" applyFill="1" applyBorder="1" applyAlignment="1">
      <alignment horizontal="center" vertical="center" wrapText="1"/>
    </xf>
    <xf numFmtId="0" fontId="19" fillId="3" borderId="255" xfId="1" applyFont="1" applyFill="1" applyBorder="1" applyAlignment="1">
      <alignment vertical="center" wrapText="1"/>
    </xf>
    <xf numFmtId="0" fontId="19" fillId="0" borderId="255" xfId="1" applyFont="1" applyBorder="1" applyAlignment="1" applyProtection="1">
      <alignment vertical="center" wrapText="1"/>
      <protection locked="0"/>
    </xf>
    <xf numFmtId="0" fontId="19" fillId="0" borderId="164" xfId="1" applyFont="1" applyBorder="1" applyAlignment="1" applyProtection="1">
      <alignment vertical="center" wrapText="1"/>
      <protection locked="0"/>
    </xf>
    <xf numFmtId="0" fontId="19" fillId="3" borderId="256" xfId="1" applyFont="1" applyFill="1" applyBorder="1" applyAlignment="1">
      <alignment vertical="center" wrapText="1"/>
    </xf>
    <xf numFmtId="0" fontId="19" fillId="0" borderId="256" xfId="1" applyFont="1" applyBorder="1" applyAlignment="1" applyProtection="1">
      <alignment vertical="center" wrapText="1"/>
      <protection locked="0"/>
    </xf>
    <xf numFmtId="0" fontId="19" fillId="0" borderId="256" xfId="1" applyFont="1" applyBorder="1" applyProtection="1">
      <alignment vertical="center"/>
      <protection locked="0"/>
    </xf>
    <xf numFmtId="0" fontId="19" fillId="0" borderId="260" xfId="1" applyFont="1" applyBorder="1" applyAlignment="1" applyProtection="1">
      <alignment vertical="center" wrapText="1"/>
      <protection locked="0"/>
    </xf>
    <xf numFmtId="0" fontId="19" fillId="3" borderId="258" xfId="1" applyFont="1" applyFill="1" applyBorder="1" applyAlignment="1">
      <alignment vertical="center" wrapText="1"/>
    </xf>
    <xf numFmtId="0" fontId="19" fillId="0" borderId="258" xfId="1" applyFont="1" applyBorder="1" applyAlignment="1" applyProtection="1">
      <alignment vertical="center" wrapText="1"/>
      <protection locked="0"/>
    </xf>
    <xf numFmtId="0" fontId="19" fillId="0" borderId="258" xfId="1" applyFont="1" applyBorder="1" applyProtection="1">
      <alignment vertical="center"/>
      <protection locked="0"/>
    </xf>
    <xf numFmtId="0" fontId="19" fillId="0" borderId="259" xfId="1" applyFont="1" applyBorder="1" applyAlignment="1" applyProtection="1">
      <alignment vertical="center" wrapText="1"/>
      <protection locked="0"/>
    </xf>
    <xf numFmtId="0" fontId="19" fillId="3" borderId="133" xfId="1" applyFont="1" applyFill="1" applyBorder="1" applyAlignment="1">
      <alignment vertical="center" wrapText="1"/>
    </xf>
    <xf numFmtId="0" fontId="19" fillId="3" borderId="254" xfId="1" applyFont="1" applyFill="1" applyBorder="1" applyAlignment="1">
      <alignment vertical="center" wrapText="1"/>
    </xf>
    <xf numFmtId="0" fontId="19" fillId="0" borderId="94" xfId="1" applyFont="1" applyBorder="1" applyAlignment="1">
      <alignment vertical="center" wrapText="1"/>
    </xf>
    <xf numFmtId="0" fontId="19" fillId="0" borderId="92" xfId="1" applyFont="1" applyBorder="1" applyAlignment="1">
      <alignment vertical="center" wrapText="1"/>
    </xf>
    <xf numFmtId="0" fontId="19" fillId="0" borderId="0" xfId="1" applyFont="1" applyAlignment="1">
      <alignment vertical="top" wrapText="1"/>
    </xf>
    <xf numFmtId="0" fontId="19" fillId="0" borderId="152" xfId="1" applyFont="1" applyBorder="1" applyAlignment="1" applyProtection="1">
      <alignment vertical="center" wrapText="1"/>
      <protection locked="0"/>
    </xf>
    <xf numFmtId="0" fontId="18" fillId="0" borderId="0" xfId="1" applyFont="1" applyAlignment="1">
      <alignment vertical="top" textRotation="255" wrapText="1"/>
    </xf>
    <xf numFmtId="0" fontId="18" fillId="7" borderId="230" xfId="1" applyFont="1" applyFill="1" applyBorder="1">
      <alignment vertical="center"/>
    </xf>
    <xf numFmtId="0" fontId="47" fillId="0" borderId="0" xfId="1" applyFont="1" applyAlignment="1">
      <alignment horizontal="center" vertical="center" wrapText="1"/>
    </xf>
    <xf numFmtId="0" fontId="20" fillId="0" borderId="25" xfId="1" applyFont="1" applyBorder="1" applyAlignment="1">
      <alignment vertical="center" wrapText="1"/>
    </xf>
    <xf numFmtId="0" fontId="28" fillId="0" borderId="25" xfId="1" applyFont="1" applyBorder="1" applyAlignment="1">
      <alignment vertical="center" wrapText="1"/>
    </xf>
    <xf numFmtId="0" fontId="28" fillId="0" borderId="25" xfId="1" applyFont="1" applyBorder="1" applyAlignment="1">
      <alignment horizontal="center" vertical="center"/>
    </xf>
    <xf numFmtId="0" fontId="38" fillId="0" borderId="0" xfId="1" applyFont="1">
      <alignment vertical="center"/>
    </xf>
    <xf numFmtId="0" fontId="19" fillId="0" borderId="264" xfId="1" applyFont="1" applyBorder="1" applyAlignment="1" applyProtection="1">
      <alignment horizontal="center" vertical="center" wrapText="1"/>
      <protection locked="0"/>
    </xf>
    <xf numFmtId="0" fontId="19" fillId="0" borderId="47" xfId="1" applyFont="1" applyBorder="1" applyAlignment="1" applyProtection="1">
      <alignment vertical="center" shrinkToFit="1"/>
      <protection locked="0"/>
    </xf>
    <xf numFmtId="0" fontId="29" fillId="22" borderId="35" xfId="1" applyFont="1" applyFill="1" applyBorder="1" applyAlignment="1">
      <alignment vertical="center" shrinkToFit="1"/>
    </xf>
    <xf numFmtId="0" fontId="29" fillId="22" borderId="36" xfId="1" applyFont="1" applyFill="1" applyBorder="1" applyAlignment="1">
      <alignment vertical="center" shrinkToFit="1"/>
    </xf>
    <xf numFmtId="0" fontId="29" fillId="19" borderId="38" xfId="1" applyFont="1" applyFill="1" applyBorder="1" applyAlignment="1">
      <alignment vertical="center" shrinkToFit="1"/>
    </xf>
    <xf numFmtId="0" fontId="29" fillId="19" borderId="35" xfId="1" applyFont="1" applyFill="1" applyBorder="1" applyAlignment="1">
      <alignment vertical="center" shrinkToFit="1"/>
    </xf>
    <xf numFmtId="0" fontId="29" fillId="19" borderId="36" xfId="1" applyFont="1" applyFill="1" applyBorder="1" applyAlignment="1">
      <alignment vertical="center" shrinkToFit="1"/>
    </xf>
    <xf numFmtId="0" fontId="29" fillId="23" borderId="38" xfId="1" applyFont="1" applyFill="1" applyBorder="1" applyAlignment="1">
      <alignment vertical="center" shrinkToFit="1"/>
    </xf>
    <xf numFmtId="0" fontId="29" fillId="23" borderId="35" xfId="1" applyFont="1" applyFill="1" applyBorder="1" applyAlignment="1">
      <alignment vertical="center" shrinkToFit="1"/>
    </xf>
    <xf numFmtId="0" fontId="29" fillId="23" borderId="36" xfId="1" applyFont="1" applyFill="1" applyBorder="1" applyAlignment="1">
      <alignment vertical="center" shrinkToFit="1"/>
    </xf>
    <xf numFmtId="0" fontId="29" fillId="18" borderId="34" xfId="1" applyFont="1" applyFill="1" applyBorder="1" applyAlignment="1">
      <alignment vertical="center" shrinkToFit="1"/>
    </xf>
    <xf numFmtId="0" fontId="29" fillId="18" borderId="35" xfId="1" applyFont="1" applyFill="1" applyBorder="1" applyAlignment="1">
      <alignment vertical="center" shrinkToFit="1"/>
    </xf>
    <xf numFmtId="0" fontId="29" fillId="18" borderId="36" xfId="1" applyFont="1" applyFill="1" applyBorder="1" applyAlignment="1">
      <alignment vertical="center" shrinkToFit="1"/>
    </xf>
    <xf numFmtId="0" fontId="29" fillId="21" borderId="34" xfId="1" applyFont="1" applyFill="1" applyBorder="1" applyAlignment="1">
      <alignment vertical="center" shrinkToFit="1"/>
    </xf>
    <xf numFmtId="0" fontId="29" fillId="21" borderId="36" xfId="1" applyFont="1" applyFill="1" applyBorder="1" applyAlignment="1">
      <alignment vertical="center" shrinkToFit="1"/>
    </xf>
    <xf numFmtId="0" fontId="29" fillId="22" borderId="38" xfId="1" applyFont="1" applyFill="1" applyBorder="1" applyAlignment="1">
      <alignment vertical="center" shrinkToFit="1"/>
    </xf>
    <xf numFmtId="0" fontId="19" fillId="0" borderId="177" xfId="1" applyFont="1" applyBorder="1" applyAlignment="1" applyProtection="1">
      <alignment vertical="center" shrinkToFit="1"/>
      <protection locked="0"/>
    </xf>
    <xf numFmtId="0" fontId="19" fillId="0" borderId="174" xfId="1" applyFont="1" applyBorder="1" applyAlignment="1" applyProtection="1">
      <alignment vertical="center" shrinkToFit="1"/>
      <protection locked="0"/>
    </xf>
    <xf numFmtId="0" fontId="19" fillId="0" borderId="257" xfId="1" applyFont="1" applyBorder="1" applyAlignment="1" applyProtection="1">
      <alignment vertical="center" wrapText="1"/>
      <protection locked="0"/>
    </xf>
    <xf numFmtId="0" fontId="19" fillId="0" borderId="74" xfId="1" applyFont="1" applyBorder="1" applyAlignment="1" applyProtection="1">
      <alignment vertical="center" wrapText="1"/>
      <protection locked="0"/>
    </xf>
    <xf numFmtId="0" fontId="29" fillId="12" borderId="39" xfId="1" applyFont="1" applyFill="1" applyBorder="1" applyAlignment="1">
      <alignment horizontal="right" vertical="center" shrinkToFit="1"/>
    </xf>
    <xf numFmtId="0" fontId="29" fillId="13" borderId="39" xfId="1" applyFont="1" applyFill="1" applyBorder="1" applyAlignment="1">
      <alignment horizontal="right" vertical="center" shrinkToFit="1"/>
    </xf>
    <xf numFmtId="0" fontId="29" fillId="14" borderId="39" xfId="1" applyFont="1" applyFill="1" applyBorder="1" applyAlignment="1">
      <alignment horizontal="right" vertical="center" shrinkToFit="1"/>
    </xf>
    <xf numFmtId="0" fontId="29" fillId="15" borderId="39" xfId="1" applyFont="1" applyFill="1" applyBorder="1" applyAlignment="1">
      <alignment horizontal="right" vertical="center" shrinkToFit="1"/>
    </xf>
    <xf numFmtId="0" fontId="15" fillId="5" borderId="89" xfId="1" applyFont="1" applyFill="1" applyBorder="1" applyAlignment="1">
      <alignment vertical="center" wrapText="1"/>
    </xf>
    <xf numFmtId="0" fontId="15" fillId="5" borderId="98" xfId="1" applyFont="1" applyFill="1" applyBorder="1" applyAlignment="1">
      <alignment vertical="center" wrapText="1"/>
    </xf>
    <xf numFmtId="0" fontId="15" fillId="7" borderId="0" xfId="1" applyFont="1" applyFill="1" applyAlignment="1">
      <alignment vertical="center" wrapText="1"/>
    </xf>
    <xf numFmtId="0" fontId="37" fillId="7" borderId="0" xfId="1" applyFont="1" applyFill="1" applyAlignment="1">
      <alignment vertical="center" wrapText="1"/>
    </xf>
    <xf numFmtId="0" fontId="37" fillId="7" borderId="0" xfId="1" applyFont="1" applyFill="1" applyAlignment="1">
      <alignment horizontal="left" vertical="center"/>
    </xf>
    <xf numFmtId="0" fontId="15" fillId="7" borderId="230" xfId="1" applyFont="1" applyFill="1" applyBorder="1">
      <alignment vertical="center"/>
    </xf>
    <xf numFmtId="0" fontId="37" fillId="7" borderId="204" xfId="1" applyFont="1" applyFill="1" applyBorder="1" applyAlignment="1">
      <alignment vertical="center" wrapText="1"/>
    </xf>
    <xf numFmtId="0" fontId="19" fillId="7" borderId="199" xfId="1" applyFont="1" applyFill="1" applyBorder="1" applyAlignment="1">
      <alignment vertical="center" shrinkToFit="1"/>
    </xf>
    <xf numFmtId="0" fontId="15" fillId="7" borderId="266" xfId="1" applyFont="1" applyFill="1" applyBorder="1">
      <alignment vertical="center"/>
    </xf>
    <xf numFmtId="0" fontId="18" fillId="7" borderId="266" xfId="1" applyFont="1" applyFill="1" applyBorder="1">
      <alignment vertical="center"/>
    </xf>
    <xf numFmtId="0" fontId="18" fillId="7" borderId="267" xfId="1" applyFont="1" applyFill="1" applyBorder="1">
      <alignment vertical="center"/>
    </xf>
    <xf numFmtId="0" fontId="18" fillId="7" borderId="268" xfId="1" applyFont="1" applyFill="1" applyBorder="1">
      <alignment vertical="center"/>
    </xf>
    <xf numFmtId="0" fontId="19" fillId="7" borderId="266" xfId="1" applyFont="1" applyFill="1" applyBorder="1" applyAlignment="1">
      <alignment vertical="center" wrapText="1"/>
    </xf>
    <xf numFmtId="0" fontId="19" fillId="7" borderId="267" xfId="1" applyFont="1" applyFill="1" applyBorder="1" applyAlignment="1">
      <alignment vertical="center" wrapText="1"/>
    </xf>
    <xf numFmtId="0" fontId="18" fillId="7" borderId="271" xfId="1" applyFont="1" applyFill="1" applyBorder="1">
      <alignment vertical="center"/>
    </xf>
    <xf numFmtId="0" fontId="19" fillId="7" borderId="25" xfId="1" applyFont="1" applyFill="1" applyBorder="1" applyAlignment="1">
      <alignment vertical="center" wrapText="1"/>
    </xf>
    <xf numFmtId="0" fontId="19" fillId="7" borderId="274" xfId="1" applyFont="1" applyFill="1" applyBorder="1">
      <alignment vertical="center"/>
    </xf>
    <xf numFmtId="0" fontId="18" fillId="12" borderId="173" xfId="1" applyFont="1" applyFill="1" applyBorder="1" applyAlignment="1">
      <alignment horizontal="center" textRotation="255" wrapText="1"/>
    </xf>
    <xf numFmtId="0" fontId="18" fillId="8" borderId="62" xfId="1" applyFont="1" applyFill="1" applyBorder="1" applyAlignment="1">
      <alignment horizontal="center" textRotation="255" wrapText="1"/>
    </xf>
    <xf numFmtId="0" fontId="18" fillId="13" borderId="173" xfId="1" applyFont="1" applyFill="1" applyBorder="1" applyAlignment="1">
      <alignment horizontal="center" textRotation="255" wrapText="1"/>
    </xf>
    <xf numFmtId="0" fontId="18" fillId="9" borderId="62" xfId="1" applyFont="1" applyFill="1" applyBorder="1" applyAlignment="1">
      <alignment horizontal="center" textRotation="255" wrapText="1"/>
    </xf>
    <xf numFmtId="0" fontId="18" fillId="14" borderId="173" xfId="1" applyFont="1" applyFill="1" applyBorder="1" applyAlignment="1">
      <alignment horizontal="center" textRotation="255" wrapText="1"/>
    </xf>
    <xf numFmtId="0" fontId="18" fillId="10" borderId="62" xfId="1" applyFont="1" applyFill="1" applyBorder="1" applyAlignment="1">
      <alignment horizontal="center" textRotation="255" wrapText="1"/>
    </xf>
    <xf numFmtId="0" fontId="18" fillId="15" borderId="173" xfId="1" applyFont="1" applyFill="1" applyBorder="1" applyAlignment="1">
      <alignment horizontal="center" textRotation="255" wrapText="1"/>
    </xf>
    <xf numFmtId="0" fontId="18" fillId="11" borderId="170" xfId="1" applyFont="1" applyFill="1" applyBorder="1" applyAlignment="1">
      <alignment horizontal="center" textRotation="255" wrapText="1"/>
    </xf>
    <xf numFmtId="0" fontId="19" fillId="0" borderId="111" xfId="1" applyFont="1" applyBorder="1" applyAlignment="1" applyProtection="1">
      <alignment vertical="center" wrapText="1"/>
      <protection locked="0"/>
    </xf>
    <xf numFmtId="0" fontId="19" fillId="0" borderId="151" xfId="1" applyFont="1" applyBorder="1" applyAlignment="1" applyProtection="1">
      <alignment vertical="center" wrapText="1"/>
      <protection locked="0"/>
    </xf>
    <xf numFmtId="3" fontId="19" fillId="0" borderId="276" xfId="1" applyNumberFormat="1" applyFont="1" applyBorder="1" applyAlignment="1" applyProtection="1">
      <alignment vertical="center" wrapText="1"/>
      <protection locked="0"/>
    </xf>
    <xf numFmtId="0" fontId="19" fillId="0" borderId="127" xfId="1" applyFont="1" applyBorder="1" applyAlignment="1" applyProtection="1">
      <alignment vertical="center" wrapText="1"/>
      <protection locked="0"/>
    </xf>
    <xf numFmtId="0" fontId="19" fillId="0" borderId="41" xfId="1" applyFont="1" applyBorder="1" applyAlignment="1" applyProtection="1">
      <alignment vertical="center" wrapText="1"/>
      <protection locked="0"/>
    </xf>
    <xf numFmtId="0" fontId="19" fillId="0" borderId="280" xfId="1" applyFont="1" applyBorder="1" applyAlignment="1" applyProtection="1">
      <alignment vertical="center" wrapText="1"/>
      <protection locked="0"/>
    </xf>
    <xf numFmtId="0" fontId="19" fillId="0" borderId="51" xfId="1" applyFont="1" applyBorder="1" applyAlignment="1" applyProtection="1">
      <alignment vertical="center" wrapText="1"/>
      <protection locked="0"/>
    </xf>
    <xf numFmtId="0" fontId="19" fillId="0" borderId="80" xfId="1" applyFont="1" applyBorder="1" applyAlignment="1" applyProtection="1">
      <alignment vertical="center" wrapText="1"/>
      <protection locked="0"/>
    </xf>
    <xf numFmtId="0" fontId="19" fillId="0" borderId="145" xfId="1" applyFont="1" applyBorder="1" applyAlignment="1" applyProtection="1">
      <alignment vertical="center" wrapText="1"/>
      <protection locked="0"/>
    </xf>
    <xf numFmtId="0" fontId="19" fillId="0" borderId="81" xfId="1" applyFont="1" applyBorder="1" applyAlignment="1" applyProtection="1">
      <alignment vertical="center" wrapText="1"/>
      <protection locked="0"/>
    </xf>
    <xf numFmtId="0" fontId="19" fillId="0" borderId="115" xfId="1" applyFont="1" applyBorder="1" applyAlignment="1" applyProtection="1">
      <alignment vertical="center" wrapText="1"/>
      <protection locked="0"/>
    </xf>
    <xf numFmtId="0" fontId="19" fillId="0" borderId="52" xfId="1" applyFont="1" applyBorder="1" applyAlignment="1" applyProtection="1">
      <alignment vertical="center" wrapText="1"/>
      <protection locked="0"/>
    </xf>
    <xf numFmtId="0" fontId="19" fillId="0" borderId="283" xfId="1" applyFont="1" applyBorder="1" applyAlignment="1" applyProtection="1">
      <alignment vertical="center" wrapText="1"/>
      <protection locked="0"/>
    </xf>
    <xf numFmtId="0" fontId="19" fillId="0" borderId="122" xfId="1" applyFont="1" applyBorder="1" applyAlignment="1" applyProtection="1">
      <alignment vertical="center" wrapText="1"/>
      <protection locked="0"/>
    </xf>
    <xf numFmtId="0" fontId="19" fillId="0" borderId="285" xfId="1" applyFont="1" applyBorder="1" applyAlignment="1" applyProtection="1">
      <alignment vertical="center" wrapText="1"/>
      <protection locked="0"/>
    </xf>
    <xf numFmtId="0" fontId="19" fillId="0" borderId="286" xfId="1" applyFont="1" applyBorder="1" applyAlignment="1" applyProtection="1">
      <alignment vertical="center" wrapText="1"/>
      <protection locked="0"/>
    </xf>
    <xf numFmtId="0" fontId="19" fillId="0" borderId="107" xfId="1" applyFont="1" applyBorder="1" applyAlignment="1" applyProtection="1">
      <alignment vertical="center" wrapText="1"/>
      <protection locked="0"/>
    </xf>
    <xf numFmtId="0" fontId="19" fillId="0" borderId="160" xfId="1" applyFont="1" applyBorder="1" applyAlignment="1" applyProtection="1">
      <alignment vertical="center" wrapText="1"/>
      <protection locked="0"/>
    </xf>
    <xf numFmtId="0" fontId="19" fillId="0" borderId="243" xfId="1" applyFont="1" applyBorder="1" applyAlignment="1" applyProtection="1">
      <alignment vertical="center" wrapText="1"/>
      <protection locked="0"/>
    </xf>
    <xf numFmtId="0" fontId="19" fillId="0" borderId="79" xfId="1" applyFont="1" applyBorder="1" applyAlignment="1" applyProtection="1">
      <alignment vertical="center" wrapText="1"/>
      <protection locked="0"/>
    </xf>
    <xf numFmtId="0" fontId="19" fillId="0" borderId="287" xfId="1" applyFont="1" applyBorder="1" applyAlignment="1" applyProtection="1">
      <alignment vertical="center" wrapText="1"/>
      <protection locked="0"/>
    </xf>
    <xf numFmtId="0" fontId="19" fillId="0" borderId="49" xfId="1" applyFont="1" applyBorder="1" applyAlignment="1" applyProtection="1">
      <alignment vertical="center" wrapText="1"/>
      <protection locked="0"/>
    </xf>
    <xf numFmtId="0" fontId="19" fillId="0" borderId="21" xfId="1" applyFont="1" applyBorder="1" applyAlignment="1" applyProtection="1">
      <alignment vertical="center" wrapText="1"/>
      <protection locked="0"/>
    </xf>
    <xf numFmtId="0" fontId="19" fillId="0" borderId="123" xfId="1" applyFont="1" applyBorder="1" applyAlignment="1" applyProtection="1">
      <alignment vertical="center" wrapText="1"/>
      <protection locked="0"/>
    </xf>
    <xf numFmtId="0" fontId="19" fillId="0" borderId="0" xfId="0" applyFont="1">
      <alignment vertical="center"/>
    </xf>
    <xf numFmtId="0" fontId="29" fillId="22" borderId="28" xfId="1" applyFont="1" applyFill="1" applyBorder="1" applyAlignment="1">
      <alignment vertical="center" shrinkToFit="1"/>
    </xf>
    <xf numFmtId="0" fontId="29" fillId="16" borderId="125" xfId="1" applyFont="1" applyFill="1" applyBorder="1" applyAlignment="1">
      <alignment vertical="center" shrinkToFit="1"/>
    </xf>
    <xf numFmtId="0" fontId="29" fillId="21" borderId="177" xfId="1" applyFont="1" applyFill="1" applyBorder="1" applyAlignment="1">
      <alignment vertical="center" shrinkToFit="1"/>
    </xf>
    <xf numFmtId="0" fontId="29" fillId="21" borderId="176" xfId="1" applyFont="1" applyFill="1" applyBorder="1" applyAlignment="1">
      <alignment vertical="center" shrinkToFit="1"/>
    </xf>
    <xf numFmtId="0" fontId="29" fillId="22" borderId="178" xfId="1" applyFont="1" applyFill="1" applyBorder="1" applyAlignment="1">
      <alignment vertical="center" shrinkToFit="1"/>
    </xf>
    <xf numFmtId="0" fontId="29" fillId="22" borderId="174" xfId="1" applyFont="1" applyFill="1" applyBorder="1" applyAlignment="1">
      <alignment vertical="center" shrinkToFit="1"/>
    </xf>
    <xf numFmtId="0" fontId="29" fillId="22" borderId="176" xfId="1" applyFont="1" applyFill="1" applyBorder="1" applyAlignment="1">
      <alignment vertical="center" shrinkToFit="1"/>
    </xf>
    <xf numFmtId="0" fontId="29" fillId="19" borderId="178" xfId="1" applyFont="1" applyFill="1" applyBorder="1" applyAlignment="1">
      <alignment vertical="center" shrinkToFit="1"/>
    </xf>
    <xf numFmtId="0" fontId="29" fillId="19" borderId="174" xfId="1" applyFont="1" applyFill="1" applyBorder="1" applyAlignment="1">
      <alignment vertical="center" shrinkToFit="1"/>
    </xf>
    <xf numFmtId="0" fontId="29" fillId="19" borderId="176" xfId="1" applyFont="1" applyFill="1" applyBorder="1" applyAlignment="1">
      <alignment vertical="center" shrinkToFit="1"/>
    </xf>
    <xf numFmtId="0" fontId="29" fillId="23" borderId="178" xfId="1" applyFont="1" applyFill="1" applyBorder="1" applyAlignment="1">
      <alignment vertical="center" shrinkToFit="1"/>
    </xf>
    <xf numFmtId="0" fontId="29" fillId="23" borderId="174" xfId="1" applyFont="1" applyFill="1" applyBorder="1" applyAlignment="1">
      <alignment vertical="center" shrinkToFit="1"/>
    </xf>
    <xf numFmtId="0" fontId="29" fillId="23" borderId="176" xfId="1" applyFont="1" applyFill="1" applyBorder="1" applyAlignment="1">
      <alignment vertical="center" shrinkToFit="1"/>
    </xf>
    <xf numFmtId="0" fontId="29" fillId="18" borderId="177" xfId="1" applyFont="1" applyFill="1" applyBorder="1" applyAlignment="1">
      <alignment vertical="center" shrinkToFit="1"/>
    </xf>
    <xf numFmtId="0" fontId="29" fillId="18" borderId="174" xfId="1" applyFont="1" applyFill="1" applyBorder="1" applyAlignment="1">
      <alignment vertical="center" shrinkToFit="1"/>
    </xf>
    <xf numFmtId="0" fontId="29" fillId="21" borderId="80" xfId="1" applyFont="1" applyFill="1" applyBorder="1" applyAlignment="1">
      <alignment vertical="center" shrinkToFit="1"/>
    </xf>
    <xf numFmtId="0" fontId="29" fillId="22" borderId="51" xfId="1" applyFont="1" applyFill="1" applyBorder="1" applyAlignment="1">
      <alignment vertical="center" shrinkToFit="1"/>
    </xf>
    <xf numFmtId="0" fontId="29" fillId="22" borderId="84" xfId="1" applyFont="1" applyFill="1" applyBorder="1" applyAlignment="1">
      <alignment vertical="center" shrinkToFit="1"/>
    </xf>
    <xf numFmtId="0" fontId="29" fillId="19" borderId="51" xfId="1" applyFont="1" applyFill="1" applyBorder="1" applyAlignment="1">
      <alignment vertical="center" shrinkToFit="1"/>
    </xf>
    <xf numFmtId="0" fontId="29" fillId="23" borderId="129" xfId="1" applyFont="1" applyFill="1" applyBorder="1" applyAlignment="1">
      <alignment vertical="center" shrinkToFit="1"/>
    </xf>
    <xf numFmtId="0" fontId="29" fillId="18" borderId="20" xfId="1" applyFont="1" applyFill="1" applyBorder="1" applyAlignment="1">
      <alignment vertical="center" shrinkToFit="1"/>
    </xf>
    <xf numFmtId="0" fontId="29" fillId="18" borderId="13" xfId="1" applyFont="1" applyFill="1" applyBorder="1" applyAlignment="1">
      <alignment vertical="center" shrinkToFit="1"/>
    </xf>
    <xf numFmtId="0" fontId="29" fillId="16" borderId="288" xfId="1" applyFont="1" applyFill="1" applyBorder="1" applyAlignment="1">
      <alignment vertical="center" shrinkToFit="1"/>
    </xf>
    <xf numFmtId="0" fontId="29" fillId="4" borderId="39" xfId="1" applyFont="1" applyFill="1" applyBorder="1" applyAlignment="1">
      <alignment horizontal="right" vertical="center" shrinkToFit="1"/>
    </xf>
    <xf numFmtId="0" fontId="19" fillId="0" borderId="30" xfId="1" applyFont="1" applyBorder="1" applyAlignment="1" applyProtection="1">
      <alignment vertical="center" shrinkToFit="1"/>
      <protection locked="0"/>
    </xf>
    <xf numFmtId="0" fontId="19" fillId="0" borderId="125" xfId="1" applyFont="1" applyBorder="1" applyAlignment="1" applyProtection="1">
      <alignment vertical="center" shrinkToFit="1"/>
      <protection locked="0"/>
    </xf>
    <xf numFmtId="0" fontId="19" fillId="0" borderId="176" xfId="1" applyFont="1" applyBorder="1" applyAlignment="1" applyProtection="1">
      <alignment vertical="center" shrinkToFit="1"/>
      <protection locked="0"/>
    </xf>
    <xf numFmtId="0" fontId="19" fillId="0" borderId="168" xfId="1" applyFont="1" applyBorder="1" applyAlignment="1" applyProtection="1">
      <alignment vertical="center" shrinkToFit="1"/>
      <protection locked="0"/>
    </xf>
    <xf numFmtId="0" fontId="19" fillId="0" borderId="178" xfId="1" applyFont="1" applyBorder="1" applyAlignment="1" applyProtection="1">
      <alignment vertical="center" shrinkToFit="1"/>
      <protection locked="0"/>
    </xf>
    <xf numFmtId="0" fontId="19" fillId="0" borderId="207" xfId="1" applyFont="1" applyBorder="1" applyAlignment="1" applyProtection="1">
      <alignment vertical="center" shrinkToFit="1"/>
      <protection locked="0"/>
    </xf>
    <xf numFmtId="0" fontId="19" fillId="0" borderId="289" xfId="1" applyFont="1" applyBorder="1" applyAlignment="1" applyProtection="1">
      <alignment vertical="center" shrinkToFit="1"/>
      <protection locked="0"/>
    </xf>
    <xf numFmtId="0" fontId="19" fillId="4" borderId="290" xfId="1" applyFont="1" applyFill="1" applyBorder="1" applyAlignment="1">
      <alignment horizontal="right" vertical="center" shrinkToFit="1"/>
    </xf>
    <xf numFmtId="0" fontId="19" fillId="0" borderId="81" xfId="1" applyFont="1" applyBorder="1" applyAlignment="1" applyProtection="1">
      <alignment vertical="center" shrinkToFit="1"/>
      <protection locked="0"/>
    </xf>
    <xf numFmtId="0" fontId="19" fillId="0" borderId="80" xfId="1" applyFont="1" applyBorder="1" applyAlignment="1" applyProtection="1">
      <alignment vertical="center" shrinkToFit="1"/>
      <protection locked="0"/>
    </xf>
    <xf numFmtId="0" fontId="19" fillId="0" borderId="52" xfId="1" applyFont="1" applyBorder="1" applyAlignment="1" applyProtection="1">
      <alignment vertical="center" shrinkToFit="1"/>
      <protection locked="0"/>
    </xf>
    <xf numFmtId="0" fontId="19" fillId="0" borderId="84" xfId="1" applyFont="1" applyBorder="1" applyAlignment="1" applyProtection="1">
      <alignment vertical="center" shrinkToFit="1"/>
      <protection locked="0"/>
    </xf>
    <xf numFmtId="0" fontId="19" fillId="0" borderId="14" xfId="1" applyFont="1" applyBorder="1" applyAlignment="1" applyProtection="1">
      <alignment vertical="center" shrinkToFit="1"/>
      <protection locked="0"/>
    </xf>
    <xf numFmtId="0" fontId="19" fillId="0" borderId="13" xfId="1" applyFont="1" applyBorder="1" applyAlignment="1" applyProtection="1">
      <alignment vertical="center" shrinkToFit="1"/>
      <protection locked="0"/>
    </xf>
    <xf numFmtId="0" fontId="19" fillId="4" borderId="22" xfId="1" applyFont="1" applyFill="1" applyBorder="1" applyAlignment="1">
      <alignment horizontal="right" vertical="center" shrinkToFit="1"/>
    </xf>
    <xf numFmtId="0" fontId="19" fillId="0" borderId="38" xfId="1" applyFont="1" applyBorder="1" applyAlignment="1" applyProtection="1">
      <alignment vertical="center" shrinkToFit="1"/>
      <protection locked="0"/>
    </xf>
    <xf numFmtId="0" fontId="29" fillId="17" borderId="47" xfId="1" applyFont="1" applyFill="1" applyBorder="1" applyAlignment="1">
      <alignment vertical="center" shrinkToFit="1"/>
    </xf>
    <xf numFmtId="0" fontId="19" fillId="0" borderId="37" xfId="1" applyFont="1" applyBorder="1" applyAlignment="1" applyProtection="1">
      <alignment vertical="center" shrinkToFit="1"/>
      <protection locked="0"/>
    </xf>
    <xf numFmtId="0" fontId="19" fillId="0" borderId="82" xfId="1" applyFont="1" applyBorder="1" applyAlignment="1" applyProtection="1">
      <alignment vertical="center" shrinkToFit="1"/>
      <protection locked="0"/>
    </xf>
    <xf numFmtId="0" fontId="29" fillId="21" borderId="49" xfId="1" applyFont="1" applyFill="1" applyBorder="1" applyAlignment="1">
      <alignment vertical="center" shrinkToFit="1"/>
    </xf>
    <xf numFmtId="0" fontId="29" fillId="21" borderId="287" xfId="1" applyFont="1" applyFill="1" applyBorder="1" applyAlignment="1">
      <alignment vertical="center" shrinkToFit="1"/>
    </xf>
    <xf numFmtId="0" fontId="19" fillId="0" borderId="287" xfId="1" applyFont="1" applyBorder="1" applyAlignment="1" applyProtection="1">
      <alignment vertical="center" shrinkToFit="1"/>
      <protection locked="0"/>
    </xf>
    <xf numFmtId="0" fontId="19" fillId="0" borderId="153" xfId="1" applyFont="1" applyBorder="1" applyAlignment="1" applyProtection="1">
      <alignment vertical="center" shrinkToFit="1"/>
      <protection locked="0"/>
    </xf>
    <xf numFmtId="0" fontId="19" fillId="0" borderId="175" xfId="1" applyFont="1" applyBorder="1" applyAlignment="1" applyProtection="1">
      <alignment vertical="center" shrinkToFit="1"/>
      <protection locked="0"/>
    </xf>
    <xf numFmtId="0" fontId="19" fillId="0" borderId="33" xfId="1" applyFont="1" applyBorder="1" applyAlignment="1" applyProtection="1">
      <alignment vertical="center" shrinkToFit="1"/>
      <protection locked="0"/>
    </xf>
    <xf numFmtId="0" fontId="19" fillId="0" borderId="285" xfId="1" applyFont="1" applyBorder="1" applyAlignment="1" applyProtection="1">
      <alignment vertical="center" shrinkToFit="1"/>
      <protection locked="0"/>
    </xf>
    <xf numFmtId="0" fontId="29" fillId="20" borderId="77" xfId="1" applyFont="1" applyFill="1" applyBorder="1" applyAlignment="1">
      <alignment vertical="center" shrinkToFit="1"/>
    </xf>
    <xf numFmtId="0" fontId="29" fillId="20" borderId="168" xfId="1" applyFont="1" applyFill="1" applyBorder="1" applyAlignment="1">
      <alignment vertical="center" shrinkToFit="1"/>
    </xf>
    <xf numFmtId="0" fontId="29" fillId="20" borderId="37" xfId="1" applyFont="1" applyFill="1" applyBorder="1" applyAlignment="1">
      <alignment vertical="center" shrinkToFit="1"/>
    </xf>
    <xf numFmtId="0" fontId="19" fillId="0" borderId="250" xfId="1" applyFont="1" applyBorder="1" applyAlignment="1" applyProtection="1">
      <alignment vertical="center" shrinkToFit="1"/>
      <protection locked="0"/>
    </xf>
    <xf numFmtId="0" fontId="19" fillId="0" borderId="278" xfId="1" applyFont="1" applyBorder="1" applyAlignment="1" applyProtection="1">
      <alignment vertical="center" shrinkToFit="1"/>
      <protection locked="0"/>
    </xf>
    <xf numFmtId="0" fontId="19" fillId="0" borderId="60" xfId="1" applyFont="1" applyBorder="1" applyAlignment="1" applyProtection="1">
      <alignment vertical="center" shrinkToFit="1"/>
      <protection locked="0"/>
    </xf>
    <xf numFmtId="0" fontId="19" fillId="0" borderId="61" xfId="1" applyFont="1" applyBorder="1" applyAlignment="1" applyProtection="1">
      <alignment vertical="center" shrinkToFit="1"/>
      <protection locked="0"/>
    </xf>
    <xf numFmtId="0" fontId="19" fillId="0" borderId="64" xfId="1" applyFont="1" applyBorder="1" applyAlignment="1" applyProtection="1">
      <alignment vertical="center" shrinkToFit="1"/>
      <protection locked="0"/>
    </xf>
    <xf numFmtId="0" fontId="19" fillId="0" borderId="62" xfId="1" applyFont="1" applyBorder="1" applyAlignment="1" applyProtection="1">
      <alignment vertical="center" shrinkToFit="1"/>
      <protection locked="0"/>
    </xf>
    <xf numFmtId="0" fontId="19" fillId="0" borderId="124" xfId="1" applyFont="1" applyBorder="1" applyAlignment="1" applyProtection="1">
      <alignment vertical="center" shrinkToFit="1"/>
      <protection locked="0"/>
    </xf>
    <xf numFmtId="0" fontId="19" fillId="0" borderId="65" xfId="1" applyFont="1" applyBorder="1" applyAlignment="1" applyProtection="1">
      <alignment vertical="center" shrinkToFit="1"/>
      <protection locked="0"/>
    </xf>
    <xf numFmtId="0" fontId="19" fillId="4" borderId="72" xfId="1" applyFont="1" applyFill="1" applyBorder="1" applyAlignment="1">
      <alignment horizontal="right" vertical="center" shrinkToFit="1"/>
    </xf>
    <xf numFmtId="0" fontId="29" fillId="21" borderId="81" xfId="1" applyFont="1" applyFill="1" applyBorder="1" applyAlignment="1">
      <alignment vertical="center" shrinkToFit="1"/>
    </xf>
    <xf numFmtId="0" fontId="29" fillId="21" borderId="126" xfId="1" applyFont="1" applyFill="1" applyBorder="1" applyAlignment="1">
      <alignment vertical="center" shrinkToFit="1"/>
    </xf>
    <xf numFmtId="0" fontId="29" fillId="16" borderId="111" xfId="1" applyFont="1" applyFill="1" applyBorder="1" applyAlignment="1">
      <alignment vertical="center" shrinkToFit="1"/>
    </xf>
    <xf numFmtId="0" fontId="29" fillId="12" borderId="291" xfId="1" applyFont="1" applyFill="1" applyBorder="1" applyAlignment="1">
      <alignment vertical="center" shrinkToFit="1"/>
    </xf>
    <xf numFmtId="0" fontId="19" fillId="12" borderId="291" xfId="1" applyFont="1" applyFill="1" applyBorder="1" applyAlignment="1">
      <alignment vertical="center" shrinkToFit="1"/>
    </xf>
    <xf numFmtId="0" fontId="19" fillId="12" borderId="66" xfId="1" applyFont="1" applyFill="1" applyBorder="1" applyAlignment="1">
      <alignment horizontal="right" vertical="center" shrinkToFit="1"/>
    </xf>
    <xf numFmtId="0" fontId="29" fillId="23" borderId="51" xfId="1" applyFont="1" applyFill="1" applyBorder="1" applyAlignment="1">
      <alignment vertical="center" shrinkToFit="1"/>
    </xf>
    <xf numFmtId="0" fontId="29" fillId="23" borderId="52" xfId="1" applyFont="1" applyFill="1" applyBorder="1" applyAlignment="1">
      <alignment vertical="center" shrinkToFit="1"/>
    </xf>
    <xf numFmtId="0" fontId="29" fillId="22" borderId="52" xfId="1" applyFont="1" applyFill="1" applyBorder="1" applyAlignment="1">
      <alignment vertical="center" shrinkToFit="1"/>
    </xf>
    <xf numFmtId="0" fontId="29" fillId="22" borderId="80" xfId="1" applyFont="1" applyFill="1" applyBorder="1" applyAlignment="1">
      <alignment vertical="center" shrinkToFit="1"/>
    </xf>
    <xf numFmtId="0" fontId="29" fillId="27" borderId="48" xfId="1" applyFont="1" applyFill="1" applyBorder="1" applyAlignment="1">
      <alignment vertical="center" shrinkToFit="1"/>
    </xf>
    <xf numFmtId="0" fontId="29" fillId="19" borderId="52" xfId="1" applyFont="1" applyFill="1" applyBorder="1" applyAlignment="1">
      <alignment vertical="center" shrinkToFit="1"/>
    </xf>
    <xf numFmtId="0" fontId="29" fillId="19" borderId="80" xfId="1" applyFont="1" applyFill="1" applyBorder="1" applyAlignment="1">
      <alignment vertical="center" shrinkToFit="1"/>
    </xf>
    <xf numFmtId="0" fontId="29" fillId="20" borderId="30" xfId="1" applyFont="1" applyFill="1" applyBorder="1" applyAlignment="1">
      <alignment vertical="center" shrinkToFit="1"/>
    </xf>
    <xf numFmtId="0" fontId="29" fillId="20" borderId="82" xfId="1" applyFont="1" applyFill="1" applyBorder="1" applyAlignment="1">
      <alignment vertical="center" shrinkToFit="1"/>
    </xf>
    <xf numFmtId="0" fontId="29" fillId="18" borderId="28" xfId="1" applyFont="1" applyFill="1" applyBorder="1" applyAlignment="1">
      <alignment vertical="center" shrinkToFit="1"/>
    </xf>
    <xf numFmtId="0" fontId="29" fillId="18" borderId="81" xfId="1" applyFont="1" applyFill="1" applyBorder="1" applyAlignment="1">
      <alignment vertical="center" shrinkToFit="1"/>
    </xf>
    <xf numFmtId="0" fontId="29" fillId="18" borderId="52" xfId="1" applyFont="1" applyFill="1" applyBorder="1" applyAlignment="1">
      <alignment vertical="center" shrinkToFit="1"/>
    </xf>
    <xf numFmtId="0" fontId="29" fillId="18" borderId="80" xfId="1" applyFont="1" applyFill="1" applyBorder="1" applyAlignment="1">
      <alignment vertical="center" shrinkToFit="1"/>
    </xf>
    <xf numFmtId="0" fontId="29" fillId="17" borderId="28" xfId="1" applyFont="1" applyFill="1" applyBorder="1" applyAlignment="1">
      <alignment vertical="center" shrinkToFit="1"/>
    </xf>
    <xf numFmtId="0" fontId="29" fillId="17" borderId="51" xfId="1" applyFont="1" applyFill="1" applyBorder="1" applyAlignment="1">
      <alignment vertical="center" shrinkToFit="1"/>
    </xf>
    <xf numFmtId="0" fontId="29" fillId="17" borderId="80" xfId="1" applyFont="1" applyFill="1" applyBorder="1" applyAlignment="1">
      <alignment vertical="center" shrinkToFit="1"/>
    </xf>
    <xf numFmtId="0" fontId="29" fillId="17" borderId="38" xfId="1" applyFont="1" applyFill="1" applyBorder="1" applyAlignment="1">
      <alignment vertical="center" shrinkToFit="1"/>
    </xf>
    <xf numFmtId="0" fontId="29" fillId="17" borderId="36" xfId="1" applyFont="1" applyFill="1" applyBorder="1" applyAlignment="1">
      <alignment vertical="center" shrinkToFit="1"/>
    </xf>
    <xf numFmtId="0" fontId="29" fillId="13" borderId="291" xfId="1" applyFont="1" applyFill="1" applyBorder="1" applyAlignment="1">
      <alignment vertical="center" shrinkToFit="1"/>
    </xf>
    <xf numFmtId="0" fontId="19" fillId="13" borderId="291" xfId="1" applyFont="1" applyFill="1" applyBorder="1" applyAlignment="1">
      <alignment vertical="center" shrinkToFit="1"/>
    </xf>
    <xf numFmtId="0" fontId="19" fillId="13" borderId="66" xfId="1" applyFont="1" applyFill="1" applyBorder="1" applyAlignment="1">
      <alignment horizontal="right" vertical="center" shrinkToFit="1"/>
    </xf>
    <xf numFmtId="0" fontId="29" fillId="14" borderId="291" xfId="1" applyFont="1" applyFill="1" applyBorder="1" applyAlignment="1">
      <alignment vertical="center" shrinkToFit="1"/>
    </xf>
    <xf numFmtId="0" fontId="29" fillId="15" borderId="291" xfId="1" applyFont="1" applyFill="1" applyBorder="1" applyAlignment="1">
      <alignment vertical="center" shrinkToFit="1"/>
    </xf>
    <xf numFmtId="0" fontId="19" fillId="0" borderId="279" xfId="1" applyFont="1" applyBorder="1" applyAlignment="1" applyProtection="1">
      <alignment vertical="center" wrapText="1"/>
      <protection locked="0"/>
    </xf>
    <xf numFmtId="0" fontId="19" fillId="0" borderId="63" xfId="1" applyFont="1" applyBorder="1" applyAlignment="1" applyProtection="1">
      <alignment vertical="center" shrinkToFit="1"/>
      <protection locked="0"/>
    </xf>
    <xf numFmtId="0" fontId="29" fillId="27" borderId="37" xfId="1" applyFont="1" applyFill="1" applyBorder="1" applyAlignment="1">
      <alignment vertical="center" shrinkToFit="1"/>
    </xf>
    <xf numFmtId="0" fontId="18" fillId="3" borderId="149" xfId="1" applyFont="1" applyFill="1" applyBorder="1" applyAlignment="1">
      <alignment horizontal="center" vertical="center"/>
    </xf>
    <xf numFmtId="0" fontId="18" fillId="3" borderId="242" xfId="1" applyFont="1" applyFill="1" applyBorder="1" applyAlignment="1">
      <alignment horizontal="center" vertical="center" wrapText="1"/>
    </xf>
    <xf numFmtId="0" fontId="19" fillId="0" borderId="10" xfId="1" applyFont="1" applyBorder="1" applyProtection="1">
      <alignment vertical="center"/>
      <protection locked="0"/>
    </xf>
    <xf numFmtId="0" fontId="19" fillId="0" borderId="171" xfId="1" applyFont="1" applyBorder="1" applyProtection="1">
      <alignment vertical="center"/>
      <protection locked="0"/>
    </xf>
    <xf numFmtId="0" fontId="19" fillId="0" borderId="10" xfId="1" applyFont="1" applyBorder="1" applyAlignment="1" applyProtection="1">
      <alignment vertical="center" wrapText="1"/>
      <protection locked="0"/>
    </xf>
    <xf numFmtId="0" fontId="19" fillId="0" borderId="215" xfId="1" applyFont="1" applyBorder="1" applyAlignment="1" applyProtection="1">
      <alignment vertical="center" wrapText="1"/>
      <protection locked="0"/>
    </xf>
    <xf numFmtId="0" fontId="19" fillId="3" borderId="59" xfId="1" applyFont="1" applyFill="1" applyBorder="1" applyAlignment="1">
      <alignment vertical="center" wrapText="1"/>
    </xf>
    <xf numFmtId="0" fontId="19" fillId="0" borderId="180" xfId="1" applyFont="1" applyBorder="1" applyProtection="1">
      <alignment vertical="center"/>
      <protection locked="0"/>
    </xf>
    <xf numFmtId="0" fontId="37" fillId="0" borderId="0" xfId="1" applyFont="1" applyAlignment="1">
      <alignment vertical="center" wrapText="1"/>
    </xf>
    <xf numFmtId="0" fontId="19" fillId="5" borderId="106" xfId="1" applyFont="1" applyFill="1" applyBorder="1" applyAlignment="1">
      <alignment horizontal="center" vertical="center" wrapText="1"/>
    </xf>
    <xf numFmtId="0" fontId="19" fillId="0" borderId="68" xfId="1" applyFont="1" applyBorder="1" applyAlignment="1" applyProtection="1">
      <alignment vertical="center" wrapText="1"/>
      <protection locked="0"/>
    </xf>
    <xf numFmtId="0" fontId="19" fillId="0" borderId="171" xfId="1" applyFont="1" applyBorder="1" applyAlignment="1" applyProtection="1">
      <alignment vertical="center" wrapText="1"/>
      <protection locked="0"/>
    </xf>
    <xf numFmtId="0" fontId="19" fillId="0" borderId="4" xfId="1" applyFont="1" applyBorder="1" applyAlignment="1" applyProtection="1">
      <alignment vertical="center" wrapText="1"/>
      <protection locked="0"/>
    </xf>
    <xf numFmtId="0" fontId="19" fillId="0" borderId="6" xfId="1" applyFont="1" applyBorder="1" applyAlignment="1" applyProtection="1">
      <alignment vertical="center" wrapText="1"/>
      <protection locked="0"/>
    </xf>
    <xf numFmtId="0" fontId="19" fillId="0" borderId="294" xfId="1" applyFont="1" applyBorder="1" applyAlignment="1" applyProtection="1">
      <alignment vertical="center" wrapText="1"/>
      <protection locked="0"/>
    </xf>
    <xf numFmtId="0" fontId="15" fillId="21" borderId="155" xfId="1" applyFont="1" applyFill="1" applyBorder="1" applyAlignment="1">
      <alignment vertical="center" wrapText="1"/>
    </xf>
    <xf numFmtId="0" fontId="15" fillId="21" borderId="279" xfId="1" applyFont="1" applyFill="1" applyBorder="1" applyAlignment="1">
      <alignment vertical="center" wrapText="1"/>
    </xf>
    <xf numFmtId="0" fontId="15" fillId="22" borderId="179" xfId="1" applyFont="1" applyFill="1" applyBorder="1" applyAlignment="1">
      <alignment vertical="center" wrapText="1"/>
    </xf>
    <xf numFmtId="0" fontId="15" fillId="22" borderId="175" xfId="1" applyFont="1" applyFill="1" applyBorder="1" applyAlignment="1">
      <alignment vertical="center" wrapText="1"/>
    </xf>
    <xf numFmtId="0" fontId="15" fillId="23" borderId="122" xfId="1" applyFont="1" applyFill="1" applyBorder="1" applyAlignment="1">
      <alignment vertical="center" wrapText="1"/>
    </xf>
    <xf numFmtId="0" fontId="15" fillId="18" borderId="179" xfId="1" applyFont="1" applyFill="1" applyBorder="1" applyAlignment="1">
      <alignment vertical="center" wrapText="1"/>
    </xf>
    <xf numFmtId="0" fontId="15" fillId="18" borderId="175" xfId="1" applyFont="1" applyFill="1" applyBorder="1" applyAlignment="1">
      <alignment vertical="center" wrapText="1"/>
    </xf>
    <xf numFmtId="0" fontId="19" fillId="7" borderId="198" xfId="1" applyFont="1" applyFill="1" applyBorder="1">
      <alignment vertical="center"/>
    </xf>
    <xf numFmtId="0" fontId="19" fillId="7" borderId="230" xfId="1" applyFont="1" applyFill="1" applyBorder="1" applyAlignment="1">
      <alignment horizontal="left" vertical="center"/>
    </xf>
    <xf numFmtId="0" fontId="32" fillId="4" borderId="12" xfId="1" applyFont="1" applyFill="1" applyBorder="1" applyAlignment="1">
      <alignment vertical="center" wrapText="1"/>
    </xf>
    <xf numFmtId="0" fontId="15" fillId="4" borderId="41" xfId="1" applyFont="1" applyFill="1" applyBorder="1" applyAlignment="1">
      <alignment horizontal="center" vertical="center"/>
    </xf>
    <xf numFmtId="0" fontId="32" fillId="4" borderId="13" xfId="1" applyFont="1" applyFill="1" applyBorder="1" applyAlignment="1">
      <alignment vertical="center" wrapText="1"/>
    </xf>
    <xf numFmtId="0" fontId="32" fillId="4" borderId="59" xfId="1" applyFont="1" applyFill="1" applyBorder="1" applyAlignment="1">
      <alignment vertical="center" wrapText="1"/>
    </xf>
    <xf numFmtId="0" fontId="32" fillId="4" borderId="135" xfId="1" applyFont="1" applyFill="1" applyBorder="1" applyAlignment="1">
      <alignment vertical="center" wrapText="1"/>
    </xf>
    <xf numFmtId="0" fontId="15" fillId="4" borderId="135" xfId="1" applyFont="1" applyFill="1" applyBorder="1" applyAlignment="1">
      <alignment horizontal="center" vertical="center"/>
    </xf>
    <xf numFmtId="0" fontId="15" fillId="21" borderId="34" xfId="1" applyFont="1" applyFill="1" applyBorder="1" applyAlignment="1">
      <alignment horizontal="center" vertical="top" textRotation="255" shrinkToFit="1"/>
    </xf>
    <xf numFmtId="0" fontId="15" fillId="21" borderId="126" xfId="1" applyFont="1" applyFill="1" applyBorder="1" applyAlignment="1">
      <alignment horizontal="center" vertical="top" textRotation="255" shrinkToFit="1"/>
    </xf>
    <xf numFmtId="0" fontId="15" fillId="22" borderId="38" xfId="1" applyFont="1" applyFill="1" applyBorder="1" applyAlignment="1">
      <alignment horizontal="center" vertical="top" textRotation="255" shrinkToFit="1"/>
    </xf>
    <xf numFmtId="0" fontId="15" fillId="22" borderId="35" xfId="1" applyFont="1" applyFill="1" applyBorder="1" applyAlignment="1">
      <alignment horizontal="center" vertical="top" textRotation="255" shrinkToFit="1"/>
    </xf>
    <xf numFmtId="0" fontId="15" fillId="23" borderId="33" xfId="1" applyFont="1" applyFill="1" applyBorder="1" applyAlignment="1">
      <alignment vertical="top" textRotation="255"/>
    </xf>
    <xf numFmtId="0" fontId="15" fillId="18" borderId="34" xfId="1" applyFont="1" applyFill="1" applyBorder="1" applyAlignment="1">
      <alignment vertical="top" textRotation="255" wrapText="1"/>
    </xf>
    <xf numFmtId="0" fontId="15" fillId="18" borderId="35" xfId="1" applyFont="1" applyFill="1" applyBorder="1" applyAlignment="1">
      <alignment horizontal="center" vertical="top" textRotation="255" wrapText="1"/>
    </xf>
    <xf numFmtId="0" fontId="32" fillId="12" borderId="12" xfId="1" applyFont="1" applyFill="1" applyBorder="1" applyAlignment="1">
      <alignment vertical="center" wrapText="1"/>
    </xf>
    <xf numFmtId="0" fontId="15" fillId="12" borderId="41" xfId="1" applyFont="1" applyFill="1" applyBorder="1" applyAlignment="1">
      <alignment horizontal="center" vertical="center"/>
    </xf>
    <xf numFmtId="0" fontId="15" fillId="12" borderId="14" xfId="1" applyFont="1" applyFill="1" applyBorder="1" applyAlignment="1">
      <alignment horizontal="center" vertical="center"/>
    </xf>
    <xf numFmtId="0" fontId="32" fillId="12" borderId="13" xfId="1" applyFont="1" applyFill="1" applyBorder="1" applyAlignment="1">
      <alignment vertical="center" wrapText="1"/>
    </xf>
    <xf numFmtId="0" fontId="32" fillId="12" borderId="59" xfId="1" applyFont="1" applyFill="1" applyBorder="1" applyAlignment="1">
      <alignment vertical="center" wrapText="1"/>
    </xf>
    <xf numFmtId="0" fontId="32" fillId="12" borderId="135" xfId="1" applyFont="1" applyFill="1" applyBorder="1" applyAlignment="1">
      <alignment vertical="center" wrapText="1"/>
    </xf>
    <xf numFmtId="0" fontId="15" fillId="12" borderId="135" xfId="1" applyFont="1" applyFill="1" applyBorder="1" applyAlignment="1">
      <alignment horizontal="center" vertical="center"/>
    </xf>
    <xf numFmtId="0" fontId="32" fillId="13" borderId="12" xfId="1" applyFont="1" applyFill="1" applyBorder="1" applyAlignment="1">
      <alignment vertical="center" wrapText="1"/>
    </xf>
    <xf numFmtId="0" fontId="15" fillId="13" borderId="41" xfId="1" applyFont="1" applyFill="1" applyBorder="1" applyAlignment="1">
      <alignment horizontal="center" vertical="center"/>
    </xf>
    <xf numFmtId="0" fontId="15" fillId="13" borderId="14" xfId="1" applyFont="1" applyFill="1" applyBorder="1" applyAlignment="1">
      <alignment horizontal="center" vertical="center"/>
    </xf>
    <xf numFmtId="0" fontId="32" fillId="13" borderId="13" xfId="1" applyFont="1" applyFill="1" applyBorder="1" applyAlignment="1">
      <alignment vertical="center" wrapText="1"/>
    </xf>
    <xf numFmtId="0" fontId="32" fillId="13" borderId="59" xfId="1" applyFont="1" applyFill="1" applyBorder="1" applyAlignment="1">
      <alignment vertical="center" wrapText="1"/>
    </xf>
    <xf numFmtId="0" fontId="32" fillId="13" borderId="135" xfId="1" applyFont="1" applyFill="1" applyBorder="1" applyAlignment="1">
      <alignment vertical="center" wrapText="1"/>
    </xf>
    <xf numFmtId="0" fontId="15" fillId="13" borderId="135" xfId="1" applyFont="1" applyFill="1" applyBorder="1" applyAlignment="1">
      <alignment horizontal="center" vertical="center"/>
    </xf>
    <xf numFmtId="0" fontId="32" fillId="14" borderId="12" xfId="1" applyFont="1" applyFill="1" applyBorder="1" applyAlignment="1">
      <alignment vertical="center" wrapText="1"/>
    </xf>
    <xf numFmtId="0" fontId="15" fillId="14" borderId="41" xfId="1" applyFont="1" applyFill="1" applyBorder="1" applyAlignment="1">
      <alignment horizontal="center" vertical="center"/>
    </xf>
    <xf numFmtId="0" fontId="32" fillId="14" borderId="13" xfId="1" applyFont="1" applyFill="1" applyBorder="1" applyAlignment="1">
      <alignment vertical="center" wrapText="1"/>
    </xf>
    <xf numFmtId="0" fontId="32" fillId="14" borderId="59" xfId="1" applyFont="1" applyFill="1" applyBorder="1" applyAlignment="1">
      <alignment vertical="center" wrapText="1"/>
    </xf>
    <xf numFmtId="0" fontId="32" fillId="14" borderId="135" xfId="1" applyFont="1" applyFill="1" applyBorder="1" applyAlignment="1">
      <alignment vertical="center" wrapText="1"/>
    </xf>
    <xf numFmtId="0" fontId="15" fillId="14" borderId="135" xfId="1" applyFont="1" applyFill="1" applyBorder="1" applyAlignment="1">
      <alignment horizontal="center" vertical="center"/>
    </xf>
    <xf numFmtId="0" fontId="15" fillId="15" borderId="41" xfId="1" applyFont="1" applyFill="1" applyBorder="1" applyAlignment="1">
      <alignment horizontal="center" vertical="center"/>
    </xf>
    <xf numFmtId="0" fontId="15" fillId="15" borderId="14" xfId="1" applyFont="1" applyFill="1" applyBorder="1" applyAlignment="1">
      <alignment horizontal="center" vertical="center"/>
    </xf>
    <xf numFmtId="0" fontId="32" fillId="15" borderId="13" xfId="1" applyFont="1" applyFill="1" applyBorder="1" applyAlignment="1">
      <alignment vertical="center" wrapText="1"/>
    </xf>
    <xf numFmtId="0" fontId="32" fillId="15" borderId="59" xfId="1" applyFont="1" applyFill="1" applyBorder="1" applyAlignment="1">
      <alignment vertical="center" wrapText="1"/>
    </xf>
    <xf numFmtId="0" fontId="32" fillId="15" borderId="135" xfId="1" applyFont="1" applyFill="1" applyBorder="1" applyAlignment="1">
      <alignment vertical="center" wrapText="1"/>
    </xf>
    <xf numFmtId="0" fontId="15" fillId="15" borderId="135" xfId="1" applyFont="1" applyFill="1" applyBorder="1" applyAlignment="1">
      <alignment horizontal="center" vertical="center"/>
    </xf>
    <xf numFmtId="0" fontId="44" fillId="0" borderId="2" xfId="1" applyFont="1" applyBorder="1" applyAlignment="1">
      <alignment horizontal="center" vertical="center" textRotation="255" wrapText="1" readingOrder="1"/>
    </xf>
    <xf numFmtId="0" fontId="18" fillId="7" borderId="299" xfId="1" applyFont="1" applyFill="1" applyBorder="1">
      <alignment vertical="center"/>
    </xf>
    <xf numFmtId="0" fontId="29" fillId="0" borderId="0" xfId="1" applyFont="1" applyAlignment="1">
      <alignment vertical="center" wrapText="1"/>
    </xf>
    <xf numFmtId="0" fontId="35" fillId="0" borderId="0" xfId="1" applyFont="1" applyAlignment="1">
      <alignment vertical="center" wrapText="1"/>
    </xf>
    <xf numFmtId="0" fontId="19" fillId="0" borderId="180" xfId="1" applyFont="1" applyBorder="1" applyAlignment="1" applyProtection="1">
      <alignment vertical="center" wrapText="1"/>
      <protection locked="0"/>
    </xf>
    <xf numFmtId="0" fontId="19" fillId="0" borderId="305" xfId="1" applyFont="1" applyBorder="1" applyAlignment="1" applyProtection="1">
      <alignment vertical="center" wrapText="1"/>
      <protection locked="0"/>
    </xf>
    <xf numFmtId="0" fontId="19" fillId="0" borderId="47" xfId="1" applyFont="1" applyBorder="1" applyAlignment="1" applyProtection="1">
      <alignment vertical="center" wrapText="1"/>
      <protection locked="0"/>
    </xf>
    <xf numFmtId="3" fontId="19" fillId="0" borderId="158" xfId="1" applyNumberFormat="1" applyFont="1" applyBorder="1" applyAlignment="1" applyProtection="1">
      <alignment vertical="center" wrapText="1"/>
      <protection locked="0"/>
    </xf>
    <xf numFmtId="0" fontId="29" fillId="21" borderId="0" xfId="1" applyFont="1" applyFill="1" applyAlignment="1">
      <alignment vertical="center" shrinkToFit="1"/>
    </xf>
    <xf numFmtId="0" fontId="19" fillId="0" borderId="0" xfId="1" applyFont="1" applyAlignment="1" applyProtection="1">
      <alignment vertical="center" shrinkToFit="1"/>
      <protection locked="0"/>
    </xf>
    <xf numFmtId="0" fontId="19" fillId="0" borderId="49" xfId="1" applyFont="1" applyBorder="1" applyAlignment="1" applyProtection="1">
      <alignment vertical="center" shrinkToFit="1"/>
      <protection locked="0"/>
    </xf>
    <xf numFmtId="0" fontId="19" fillId="0" borderId="279" xfId="1" applyFont="1" applyBorder="1" applyAlignment="1" applyProtection="1">
      <alignment vertical="center" shrinkToFit="1"/>
      <protection locked="0"/>
    </xf>
    <xf numFmtId="0" fontId="19" fillId="0" borderId="41" xfId="1" applyFont="1" applyBorder="1" applyAlignment="1" applyProtection="1">
      <alignment vertical="center" shrinkToFit="1"/>
      <protection locked="0"/>
    </xf>
    <xf numFmtId="0" fontId="19" fillId="0" borderId="126" xfId="1" applyFont="1" applyBorder="1" applyAlignment="1" applyProtection="1">
      <alignment vertical="center" shrinkToFit="1"/>
      <protection locked="0"/>
    </xf>
    <xf numFmtId="0" fontId="19" fillId="0" borderId="111" xfId="1" applyFont="1" applyBorder="1" applyAlignment="1" applyProtection="1">
      <alignment vertical="center" shrinkToFit="1"/>
      <protection locked="0"/>
    </xf>
    <xf numFmtId="0" fontId="19" fillId="0" borderId="292" xfId="1" applyFont="1" applyBorder="1" applyAlignment="1" applyProtection="1">
      <alignment vertical="center" shrinkToFit="1"/>
      <protection locked="0"/>
    </xf>
    <xf numFmtId="0" fontId="19" fillId="0" borderId="179" xfId="1" applyFont="1" applyBorder="1" applyAlignment="1" applyProtection="1">
      <alignment vertical="center" shrinkToFit="1"/>
      <protection locked="0"/>
    </xf>
    <xf numFmtId="0" fontId="19" fillId="0" borderId="277" xfId="1" applyFont="1" applyBorder="1" applyAlignment="1" applyProtection="1">
      <alignment vertical="center" shrinkToFit="1"/>
      <protection locked="0"/>
    </xf>
    <xf numFmtId="0" fontId="19" fillId="0" borderId="293" xfId="1" applyFont="1" applyBorder="1" applyAlignment="1" applyProtection="1">
      <alignment vertical="center" shrinkToFit="1"/>
      <protection locked="0"/>
    </xf>
    <xf numFmtId="0" fontId="19" fillId="0" borderId="252" xfId="1" applyFont="1" applyBorder="1" applyAlignment="1" applyProtection="1">
      <alignment vertical="center" shrinkToFit="1"/>
      <protection locked="0"/>
    </xf>
    <xf numFmtId="0" fontId="19" fillId="0" borderId="135" xfId="1" applyFont="1" applyBorder="1" applyAlignment="1" applyProtection="1">
      <alignment vertical="center" shrinkToFit="1"/>
      <protection locked="0"/>
    </xf>
    <xf numFmtId="0" fontId="19" fillId="0" borderId="90" xfId="1" applyFont="1" applyBorder="1" applyAlignment="1" applyProtection="1">
      <alignment vertical="center" wrapText="1"/>
      <protection locked="0"/>
    </xf>
    <xf numFmtId="0" fontId="18" fillId="24" borderId="95" xfId="1" applyFont="1" applyFill="1" applyBorder="1" applyAlignment="1">
      <alignment horizontal="center" vertical="center" wrapText="1"/>
    </xf>
    <xf numFmtId="0" fontId="18" fillId="25" borderId="95" xfId="1" applyFont="1" applyFill="1" applyBorder="1" applyAlignment="1">
      <alignment horizontal="center" vertical="center" wrapText="1"/>
    </xf>
    <xf numFmtId="0" fontId="29" fillId="0" borderId="0" xfId="1" applyFont="1" applyAlignment="1">
      <alignment horizontal="left" wrapText="1"/>
    </xf>
    <xf numFmtId="0" fontId="19" fillId="7" borderId="0" xfId="1" applyFont="1" applyFill="1" applyAlignment="1" applyProtection="1">
      <alignment horizontal="right" wrapText="1"/>
      <protection locked="0"/>
    </xf>
    <xf numFmtId="0" fontId="19" fillId="7" borderId="266" xfId="1" applyFont="1" applyFill="1" applyBorder="1">
      <alignment vertical="center"/>
    </xf>
    <xf numFmtId="0" fontId="19" fillId="7" borderId="230" xfId="1" applyFont="1" applyFill="1" applyBorder="1">
      <alignment vertical="center"/>
    </xf>
    <xf numFmtId="0" fontId="19" fillId="7" borderId="273" xfId="1" applyFont="1" applyFill="1" applyBorder="1">
      <alignment vertical="center"/>
    </xf>
    <xf numFmtId="0" fontId="19" fillId="7" borderId="232" xfId="1" applyFont="1" applyFill="1" applyBorder="1">
      <alignment vertical="center"/>
    </xf>
    <xf numFmtId="0" fontId="29" fillId="7" borderId="0" xfId="1" applyFont="1" applyFill="1" applyAlignment="1">
      <alignment horizontal="left" vertical="center" wrapText="1"/>
    </xf>
    <xf numFmtId="0" fontId="44" fillId="0" borderId="0" xfId="1" applyFont="1" applyAlignment="1">
      <alignment horizontal="center" vertical="center" wrapText="1"/>
    </xf>
    <xf numFmtId="0" fontId="18" fillId="0" borderId="0" xfId="1" applyFont="1" applyAlignment="1">
      <alignment horizontal="center" textRotation="255" wrapText="1"/>
    </xf>
    <xf numFmtId="0" fontId="19" fillId="0" borderId="0" xfId="1" applyFont="1" applyAlignment="1" applyProtection="1">
      <alignment vertical="center" wrapText="1"/>
      <protection locked="0"/>
    </xf>
    <xf numFmtId="0" fontId="15" fillId="3" borderId="105" xfId="1" applyFont="1" applyFill="1" applyBorder="1" applyAlignment="1">
      <alignment horizontal="center" vertical="top" textRotation="255" wrapText="1"/>
    </xf>
    <xf numFmtId="0" fontId="15" fillId="3" borderId="149" xfId="1" applyFont="1" applyFill="1" applyBorder="1" applyAlignment="1">
      <alignment horizontal="center" vertical="top" textRotation="255" wrapText="1"/>
    </xf>
    <xf numFmtId="0" fontId="15" fillId="4" borderId="106" xfId="1" applyFont="1" applyFill="1" applyBorder="1" applyAlignment="1">
      <alignment horizontal="center" vertical="center" wrapText="1"/>
    </xf>
    <xf numFmtId="0" fontId="15" fillId="3" borderId="95" xfId="1" applyFont="1" applyFill="1" applyBorder="1" applyAlignment="1">
      <alignment horizontal="center" vertical="top" textRotation="255" wrapText="1"/>
    </xf>
    <xf numFmtId="0" fontId="15" fillId="3" borderId="90" xfId="1" applyFont="1" applyFill="1" applyBorder="1" applyAlignment="1">
      <alignment horizontal="center" vertical="top" textRotation="255" wrapText="1"/>
    </xf>
    <xf numFmtId="0" fontId="15" fillId="4" borderId="107" xfId="1" applyFont="1" applyFill="1" applyBorder="1" applyAlignment="1">
      <alignment vertical="top" textRotation="255" wrapText="1"/>
    </xf>
    <xf numFmtId="0" fontId="15" fillId="21" borderId="28" xfId="1" applyFont="1" applyFill="1" applyBorder="1" applyAlignment="1">
      <alignment horizontal="left" vertical="center" wrapText="1"/>
    </xf>
    <xf numFmtId="0" fontId="15" fillId="22" borderId="28" xfId="1" applyFont="1" applyFill="1" applyBorder="1" applyAlignment="1">
      <alignment horizontal="left" vertical="center" wrapText="1"/>
    </xf>
    <xf numFmtId="0" fontId="15" fillId="22" borderId="176" xfId="1" applyFont="1" applyFill="1" applyBorder="1" applyAlignment="1">
      <alignment horizontal="left" vertical="center" wrapText="1"/>
    </xf>
    <xf numFmtId="0" fontId="32" fillId="3" borderId="105" xfId="1" applyFont="1" applyFill="1" applyBorder="1" applyAlignment="1">
      <alignment horizontal="center" vertical="center" wrapText="1"/>
    </xf>
    <xf numFmtId="0" fontId="32" fillId="3" borderId="106" xfId="1" applyFont="1" applyFill="1" applyBorder="1" applyAlignment="1">
      <alignment horizontal="center" vertical="center" wrapText="1"/>
    </xf>
    <xf numFmtId="0" fontId="32" fillId="3" borderId="0" xfId="1" applyFont="1" applyFill="1" applyAlignment="1">
      <alignment horizontal="left" wrapText="1"/>
    </xf>
    <xf numFmtId="0" fontId="15" fillId="3" borderId="40" xfId="1" applyFont="1" applyFill="1" applyBorder="1" applyAlignment="1">
      <alignment horizontal="center" vertical="top" textRotation="255" wrapText="1"/>
    </xf>
    <xf numFmtId="0" fontId="15" fillId="3" borderId="0" xfId="1" applyFont="1" applyFill="1" applyAlignment="1">
      <alignment horizontal="center" vertical="top" textRotation="255" wrapText="1"/>
    </xf>
    <xf numFmtId="0" fontId="15" fillId="3" borderId="33" xfId="1" applyFont="1" applyFill="1" applyBorder="1" applyAlignment="1">
      <alignment horizontal="center" vertical="top" textRotation="255" wrapText="1"/>
    </xf>
    <xf numFmtId="0" fontId="19" fillId="21" borderId="189" xfId="1" applyFont="1" applyFill="1" applyBorder="1" applyAlignment="1">
      <alignment vertical="center" wrapText="1"/>
    </xf>
    <xf numFmtId="0" fontId="19" fillId="21" borderId="284" xfId="1" applyFont="1" applyFill="1" applyBorder="1" applyAlignment="1">
      <alignment vertical="center" wrapText="1"/>
    </xf>
    <xf numFmtId="0" fontId="19" fillId="21" borderId="190" xfId="1" applyFont="1" applyFill="1" applyBorder="1" applyAlignment="1">
      <alignment vertical="center" wrapText="1"/>
    </xf>
    <xf numFmtId="0" fontId="19" fillId="22" borderId="191" xfId="1" applyFont="1" applyFill="1" applyBorder="1" applyAlignment="1">
      <alignment vertical="center" wrapText="1"/>
    </xf>
    <xf numFmtId="0" fontId="19" fillId="22" borderId="192" xfId="1" applyFont="1" applyFill="1" applyBorder="1" applyAlignment="1">
      <alignment vertical="center" wrapText="1"/>
    </xf>
    <xf numFmtId="0" fontId="19" fillId="22" borderId="190" xfId="1" applyFont="1" applyFill="1" applyBorder="1" applyAlignment="1">
      <alignment vertical="center" wrapText="1"/>
    </xf>
    <xf numFmtId="0" fontId="19" fillId="19" borderId="191" xfId="1" applyFont="1" applyFill="1" applyBorder="1" applyAlignment="1">
      <alignment vertical="center" wrapText="1"/>
    </xf>
    <xf numFmtId="0" fontId="19" fillId="19" borderId="192" xfId="1" applyFont="1" applyFill="1" applyBorder="1" applyAlignment="1">
      <alignment vertical="center" wrapText="1"/>
    </xf>
    <xf numFmtId="0" fontId="19" fillId="19" borderId="190" xfId="1" applyFont="1" applyFill="1" applyBorder="1" applyAlignment="1">
      <alignment vertical="center" wrapText="1"/>
    </xf>
    <xf numFmtId="0" fontId="19" fillId="20" borderId="191" xfId="1" applyFont="1" applyFill="1" applyBorder="1" applyAlignment="1">
      <alignment vertical="center" wrapText="1"/>
    </xf>
    <xf numFmtId="0" fontId="19" fillId="23" borderId="191" xfId="1" applyFont="1" applyFill="1" applyBorder="1" applyAlignment="1">
      <alignment vertical="center" wrapText="1"/>
    </xf>
    <xf numFmtId="0" fontId="19" fillId="23" borderId="192" xfId="1" applyFont="1" applyFill="1" applyBorder="1" applyAlignment="1">
      <alignment vertical="center" wrapText="1"/>
    </xf>
    <xf numFmtId="0" fontId="19" fillId="23" borderId="193" xfId="1" applyFont="1" applyFill="1" applyBorder="1" applyAlignment="1">
      <alignment vertical="center" wrapText="1"/>
    </xf>
    <xf numFmtId="0" fontId="19" fillId="23" borderId="190" xfId="1" applyFont="1" applyFill="1" applyBorder="1" applyAlignment="1">
      <alignment vertical="center" wrapText="1"/>
    </xf>
    <xf numFmtId="0" fontId="19" fillId="18" borderId="191" xfId="1" applyFont="1" applyFill="1" applyBorder="1" applyAlignment="1">
      <alignment vertical="center" wrapText="1"/>
    </xf>
    <xf numFmtId="0" fontId="19" fillId="18" borderId="192" xfId="1" applyFont="1" applyFill="1" applyBorder="1" applyAlignment="1">
      <alignment vertical="center" wrapText="1"/>
    </xf>
    <xf numFmtId="0" fontId="19" fillId="18" borderId="193" xfId="1" applyFont="1" applyFill="1" applyBorder="1" applyAlignment="1">
      <alignment vertical="center" wrapText="1"/>
    </xf>
    <xf numFmtId="0" fontId="19" fillId="18" borderId="190" xfId="1" applyFont="1" applyFill="1" applyBorder="1" applyAlignment="1">
      <alignment vertical="center" wrapText="1"/>
    </xf>
    <xf numFmtId="0" fontId="19" fillId="27" borderId="284" xfId="1" applyFont="1" applyFill="1" applyBorder="1" applyAlignment="1">
      <alignment vertical="center" wrapText="1"/>
    </xf>
    <xf numFmtId="0" fontId="19" fillId="17" borderId="191" xfId="1" applyFont="1" applyFill="1" applyBorder="1" applyAlignment="1">
      <alignment vertical="center" wrapText="1"/>
    </xf>
    <xf numFmtId="0" fontId="19" fillId="17" borderId="284" xfId="1" applyFont="1" applyFill="1" applyBorder="1" applyAlignment="1">
      <alignment vertical="center" wrapText="1"/>
    </xf>
    <xf numFmtId="0" fontId="19" fillId="16" borderId="188" xfId="1" applyFont="1" applyFill="1" applyBorder="1" applyAlignment="1">
      <alignment vertical="center" wrapText="1"/>
    </xf>
    <xf numFmtId="0" fontId="19" fillId="3" borderId="223" xfId="1" applyFont="1" applyFill="1" applyBorder="1" applyAlignment="1">
      <alignment vertical="center" wrapText="1"/>
    </xf>
    <xf numFmtId="0" fontId="19" fillId="3" borderId="224" xfId="1" applyFont="1" applyFill="1" applyBorder="1" applyAlignment="1">
      <alignment vertical="center" wrapText="1"/>
    </xf>
    <xf numFmtId="0" fontId="19" fillId="3" borderId="225" xfId="1" applyFont="1" applyFill="1" applyBorder="1" applyAlignment="1">
      <alignment vertical="center" wrapText="1"/>
    </xf>
    <xf numFmtId="0" fontId="19" fillId="3" borderId="195" xfId="1" applyFont="1" applyFill="1" applyBorder="1" applyAlignment="1">
      <alignment vertical="center" wrapText="1"/>
    </xf>
    <xf numFmtId="0" fontId="19" fillId="3" borderId="143" xfId="1" applyFont="1" applyFill="1" applyBorder="1" applyAlignment="1">
      <alignment vertical="center" wrapText="1"/>
    </xf>
    <xf numFmtId="0" fontId="19" fillId="3" borderId="186" xfId="1" applyFont="1" applyFill="1" applyBorder="1" applyAlignment="1">
      <alignment horizontal="right" vertical="center" wrapText="1"/>
    </xf>
    <xf numFmtId="0" fontId="19" fillId="3" borderId="187" xfId="1" applyFont="1" applyFill="1" applyBorder="1" applyAlignment="1">
      <alignment horizontal="right" vertical="center" wrapText="1"/>
    </xf>
    <xf numFmtId="0" fontId="19" fillId="5" borderId="121" xfId="1" applyFont="1" applyFill="1" applyBorder="1" applyAlignment="1">
      <alignment horizontal="center" vertical="center" wrapText="1"/>
    </xf>
    <xf numFmtId="0" fontId="19" fillId="5" borderId="121" xfId="1" applyFont="1" applyFill="1" applyBorder="1" applyAlignment="1">
      <alignment horizontal="center" vertical="center"/>
    </xf>
    <xf numFmtId="0" fontId="19" fillId="0" borderId="25" xfId="1" applyFont="1" applyBorder="1" applyAlignment="1">
      <alignment horizontal="left" vertical="center" wrapText="1"/>
    </xf>
    <xf numFmtId="0" fontId="19" fillId="0" borderId="25" xfId="1" applyFont="1" applyBorder="1">
      <alignment vertical="center"/>
    </xf>
    <xf numFmtId="0" fontId="19" fillId="0" borderId="25" xfId="1" applyFont="1" applyBorder="1" applyAlignment="1">
      <alignment horizontal="left" vertical="center"/>
    </xf>
    <xf numFmtId="0" fontId="35" fillId="0" borderId="0" xfId="1" applyFont="1">
      <alignment vertical="center"/>
    </xf>
    <xf numFmtId="0" fontId="18" fillId="4" borderId="62" xfId="1" applyFont="1" applyFill="1" applyBorder="1" applyAlignment="1">
      <alignment horizontal="center" textRotation="255" wrapText="1"/>
    </xf>
    <xf numFmtId="0" fontId="18" fillId="4" borderId="277" xfId="1" applyFont="1" applyFill="1" applyBorder="1" applyAlignment="1">
      <alignment horizontal="center" textRotation="255" wrapText="1"/>
    </xf>
    <xf numFmtId="0" fontId="18" fillId="4" borderId="61" xfId="1" applyFont="1" applyFill="1" applyBorder="1" applyAlignment="1">
      <alignment horizontal="center" textRotation="255" wrapText="1"/>
    </xf>
    <xf numFmtId="0" fontId="19" fillId="0" borderId="50" xfId="1" applyFont="1" applyBorder="1" applyAlignment="1">
      <alignment vertical="top" wrapText="1"/>
    </xf>
    <xf numFmtId="0" fontId="15" fillId="7" borderId="153" xfId="1" applyFont="1" applyFill="1" applyBorder="1" applyAlignment="1">
      <alignment vertical="center" wrapText="1"/>
    </xf>
    <xf numFmtId="0" fontId="15" fillId="7" borderId="175" xfId="1" applyFont="1" applyFill="1" applyBorder="1" applyAlignment="1">
      <alignment vertical="center" wrapText="1"/>
    </xf>
    <xf numFmtId="0" fontId="15" fillId="7" borderId="122" xfId="1" applyFont="1" applyFill="1" applyBorder="1" applyAlignment="1">
      <alignment vertical="center" wrapText="1"/>
    </xf>
    <xf numFmtId="0" fontId="15" fillId="7" borderId="179" xfId="1" applyFont="1" applyFill="1" applyBorder="1" applyAlignment="1">
      <alignment vertical="center" wrapText="1"/>
    </xf>
    <xf numFmtId="0" fontId="18" fillId="7" borderId="100" xfId="1" applyFont="1" applyFill="1" applyBorder="1" applyAlignment="1">
      <alignment vertical="center" wrapText="1"/>
    </xf>
    <xf numFmtId="0" fontId="20" fillId="0" borderId="0" xfId="1" applyFont="1" applyAlignment="1">
      <alignment horizontal="right" vertical="center" wrapText="1"/>
    </xf>
    <xf numFmtId="0" fontId="20" fillId="0" borderId="95" xfId="1" applyFont="1" applyBorder="1" applyAlignment="1">
      <alignment vertical="center" wrapText="1"/>
    </xf>
    <xf numFmtId="0" fontId="28" fillId="0" borderId="0" xfId="1" applyFont="1" applyAlignment="1">
      <alignment horizontal="right" vertical="top" textRotation="255" wrapText="1"/>
    </xf>
    <xf numFmtId="0" fontId="33" fillId="0" borderId="0" xfId="1" applyFont="1" applyAlignment="1">
      <alignment wrapText="1"/>
    </xf>
    <xf numFmtId="0" fontId="52" fillId="0" borderId="0" xfId="1" applyFont="1" applyAlignment="1">
      <alignment horizontal="left" vertical="center" wrapText="1"/>
    </xf>
    <xf numFmtId="0" fontId="53" fillId="0" borderId="0" xfId="1" applyFont="1" applyAlignment="1">
      <alignment vertical="center" wrapText="1"/>
    </xf>
    <xf numFmtId="0" fontId="53" fillId="0" borderId="0" xfId="1" applyFont="1" applyAlignment="1">
      <alignment horizontal="center" vertical="center" wrapText="1"/>
    </xf>
    <xf numFmtId="0" fontId="33" fillId="0" borderId="0" xfId="1" applyFont="1" applyAlignment="1">
      <alignment horizontal="center" vertical="center" wrapText="1"/>
    </xf>
    <xf numFmtId="0" fontId="33" fillId="0" borderId="106" xfId="1" applyFont="1" applyBorder="1" applyAlignment="1">
      <alignment horizontal="center" vertical="center" wrapText="1"/>
    </xf>
    <xf numFmtId="0" fontId="55" fillId="0" borderId="205" xfId="1" applyFont="1" applyBorder="1" applyAlignment="1">
      <alignment horizontal="center" vertical="center" wrapText="1"/>
    </xf>
    <xf numFmtId="0" fontId="33" fillId="0" borderId="2" xfId="1" applyFont="1" applyBorder="1" applyAlignment="1">
      <alignment vertical="center" wrapText="1"/>
    </xf>
    <xf numFmtId="0" fontId="33" fillId="0" borderId="2" xfId="0" applyFont="1" applyBorder="1" applyAlignment="1">
      <alignment vertical="center" wrapText="1"/>
    </xf>
    <xf numFmtId="0" fontId="33" fillId="0" borderId="0" xfId="1" applyFont="1" applyAlignment="1">
      <alignment horizontal="right" vertical="center" wrapText="1"/>
    </xf>
    <xf numFmtId="0" fontId="33" fillId="0" borderId="0" xfId="1" applyFont="1" applyAlignment="1">
      <alignment horizontal="left" vertical="center" wrapText="1"/>
    </xf>
    <xf numFmtId="0" fontId="33" fillId="0" borderId="0" xfId="1" applyFont="1" applyAlignment="1">
      <alignment vertical="center" wrapText="1"/>
    </xf>
    <xf numFmtId="0" fontId="33" fillId="0" borderId="0" xfId="1" applyFont="1">
      <alignment vertical="center"/>
    </xf>
    <xf numFmtId="0" fontId="33" fillId="0" borderId="0" xfId="1" applyFont="1" applyAlignment="1" applyProtection="1">
      <alignment horizontal="center" vertical="center" wrapText="1"/>
      <protection locked="0"/>
    </xf>
    <xf numFmtId="0" fontId="20" fillId="0" borderId="0" xfId="1" applyFont="1">
      <alignment vertical="center"/>
    </xf>
    <xf numFmtId="0" fontId="31" fillId="0" borderId="145" xfId="1" applyFont="1" applyBorder="1" applyAlignment="1">
      <alignment vertical="top" wrapText="1"/>
    </xf>
    <xf numFmtId="0" fontId="20" fillId="0" borderId="0" xfId="1" applyFont="1" applyAlignment="1">
      <alignment horizontal="center" vertical="center" wrapText="1"/>
    </xf>
    <xf numFmtId="0" fontId="20" fillId="0" borderId="0" xfId="1" applyFont="1" applyAlignment="1">
      <alignment wrapText="1"/>
    </xf>
    <xf numFmtId="0" fontId="31" fillId="0" borderId="0" xfId="1" applyFont="1" applyAlignment="1">
      <alignment vertical="top" wrapText="1"/>
    </xf>
    <xf numFmtId="0" fontId="20" fillId="0" borderId="1" xfId="1" applyFont="1" applyBorder="1" applyAlignment="1">
      <alignment vertical="center" wrapText="1"/>
    </xf>
    <xf numFmtId="0" fontId="20" fillId="0" borderId="2" xfId="1" applyFont="1" applyBorder="1" applyAlignment="1">
      <alignment horizontal="left" vertical="center"/>
    </xf>
    <xf numFmtId="0" fontId="20" fillId="0" borderId="2" xfId="1" applyFont="1" applyBorder="1" applyAlignment="1">
      <alignment horizontal="center" vertical="center" wrapText="1"/>
    </xf>
    <xf numFmtId="0" fontId="31" fillId="0" borderId="67" xfId="1" applyFont="1" applyBorder="1" applyAlignment="1">
      <alignment vertical="top" wrapText="1"/>
    </xf>
    <xf numFmtId="0" fontId="20" fillId="0" borderId="50" xfId="1" applyFont="1" applyBorder="1" applyAlignment="1">
      <alignment wrapText="1"/>
    </xf>
    <xf numFmtId="0" fontId="20" fillId="0" borderId="0" xfId="1" applyFont="1" applyAlignment="1">
      <alignment horizontal="left" vertical="center"/>
    </xf>
    <xf numFmtId="0" fontId="20" fillId="0" borderId="58" xfId="1" applyFont="1" applyBorder="1" applyAlignment="1">
      <alignment wrapText="1"/>
    </xf>
    <xf numFmtId="0" fontId="20" fillId="0" borderId="59" xfId="1" applyFont="1" applyBorder="1">
      <alignment vertical="center"/>
    </xf>
    <xf numFmtId="0" fontId="31" fillId="0" borderId="70" xfId="1" applyFont="1" applyBorder="1" applyAlignment="1">
      <alignment vertical="top" wrapText="1"/>
    </xf>
    <xf numFmtId="0" fontId="20" fillId="0" borderId="0" xfId="1" applyFont="1" applyAlignment="1"/>
    <xf numFmtId="0" fontId="38" fillId="0" borderId="0" xfId="1" applyFont="1" applyAlignment="1">
      <alignment vertical="center" wrapText="1"/>
    </xf>
    <xf numFmtId="0" fontId="20" fillId="0" borderId="1" xfId="1" applyFont="1" applyBorder="1" applyAlignment="1">
      <alignment wrapText="1"/>
    </xf>
    <xf numFmtId="0" fontId="20" fillId="0" borderId="59" xfId="1" applyFont="1" applyBorder="1" applyAlignment="1">
      <alignment wrapText="1"/>
    </xf>
    <xf numFmtId="0" fontId="20" fillId="0" borderId="2" xfId="1" applyFont="1" applyBorder="1" applyAlignment="1">
      <alignment horizontal="right" vertical="center"/>
    </xf>
    <xf numFmtId="0" fontId="20" fillId="0" borderId="2" xfId="1" applyFont="1" applyBorder="1">
      <alignment vertical="center"/>
    </xf>
    <xf numFmtId="0" fontId="28" fillId="0" borderId="0" xfId="1" applyFont="1">
      <alignment vertical="center"/>
    </xf>
    <xf numFmtId="0" fontId="31" fillId="0" borderId="145" xfId="1" applyFont="1" applyBorder="1" applyAlignment="1">
      <alignment horizontal="left" vertical="center"/>
    </xf>
    <xf numFmtId="0" fontId="28" fillId="0" borderId="59" xfId="1" applyFont="1" applyBorder="1" applyAlignment="1">
      <alignment vertical="center" wrapText="1"/>
    </xf>
    <xf numFmtId="0" fontId="20" fillId="0" borderId="59" xfId="1" applyFont="1" applyBorder="1" applyAlignment="1">
      <alignment vertical="center" shrinkToFit="1"/>
    </xf>
    <xf numFmtId="176" fontId="28" fillId="0" borderId="59" xfId="1" applyNumberFormat="1" applyFont="1" applyBorder="1" applyAlignment="1">
      <alignment horizontal="center" vertical="center" shrinkToFit="1"/>
    </xf>
    <xf numFmtId="0" fontId="20" fillId="0" borderId="59" xfId="1" applyFont="1" applyBorder="1" applyAlignment="1">
      <alignment horizontal="right" wrapText="1"/>
    </xf>
    <xf numFmtId="0" fontId="31" fillId="0" borderId="70" xfId="1" applyFont="1" applyBorder="1" applyAlignment="1">
      <alignment horizontal="left" vertical="center"/>
    </xf>
    <xf numFmtId="0" fontId="31" fillId="0" borderId="0" xfId="1" applyFont="1">
      <alignment vertical="center"/>
    </xf>
    <xf numFmtId="0" fontId="22" fillId="0" borderId="0" xfId="1" applyFont="1" applyAlignment="1">
      <alignment vertical="center" wrapText="1"/>
    </xf>
    <xf numFmtId="0" fontId="20" fillId="0" borderId="0" xfId="1" applyFont="1" applyAlignment="1" applyProtection="1">
      <alignment vertical="center" wrapText="1"/>
      <protection locked="0"/>
    </xf>
    <xf numFmtId="0" fontId="31" fillId="0" borderId="279" xfId="1" applyFont="1" applyBorder="1" applyAlignment="1">
      <alignment vertical="center" wrapText="1"/>
    </xf>
    <xf numFmtId="0" fontId="31" fillId="0" borderId="122" xfId="1" applyFont="1" applyBorder="1" applyAlignment="1">
      <alignment vertical="center" wrapText="1"/>
    </xf>
    <xf numFmtId="0" fontId="31" fillId="0" borderId="179" xfId="1" applyFont="1" applyBorder="1" applyAlignment="1">
      <alignment vertical="center" wrapText="1"/>
    </xf>
    <xf numFmtId="0" fontId="31" fillId="0" borderId="175" xfId="1" applyFont="1" applyBorder="1" applyAlignment="1">
      <alignment vertical="center" wrapText="1"/>
    </xf>
    <xf numFmtId="0" fontId="31" fillId="0" borderId="33" xfId="1" applyFont="1" applyBorder="1" applyAlignment="1">
      <alignment vertical="center" wrapText="1"/>
    </xf>
    <xf numFmtId="0" fontId="28" fillId="0" borderId="0" xfId="1" applyFont="1" applyAlignment="1">
      <alignment horizontal="left" vertical="center"/>
    </xf>
    <xf numFmtId="0" fontId="28" fillId="0" borderId="0" xfId="1" applyFont="1" applyAlignment="1">
      <alignment horizontal="left" vertical="center" wrapText="1"/>
    </xf>
    <xf numFmtId="0" fontId="28" fillId="0" borderId="0" xfId="1" applyFont="1" applyAlignment="1">
      <alignment vertical="center" wrapText="1"/>
    </xf>
    <xf numFmtId="0" fontId="20" fillId="0" borderId="0" xfId="0" applyFont="1">
      <alignment vertical="center"/>
    </xf>
    <xf numFmtId="0" fontId="20" fillId="0" borderId="0" xfId="0" applyFont="1" applyAlignment="1">
      <alignment horizontal="right" vertical="center"/>
    </xf>
    <xf numFmtId="0" fontId="25" fillId="0" borderId="0" xfId="1" applyFont="1" applyAlignment="1">
      <alignment horizontal="left" wrapText="1"/>
    </xf>
    <xf numFmtId="0" fontId="31" fillId="0" borderId="28" xfId="1" applyFont="1" applyBorder="1" applyAlignment="1">
      <alignment horizontal="left" vertical="center" wrapText="1"/>
    </xf>
    <xf numFmtId="0" fontId="31" fillId="0" borderId="176" xfId="1" applyFont="1" applyBorder="1" applyAlignment="1">
      <alignment horizontal="left" vertical="center" wrapText="1"/>
    </xf>
    <xf numFmtId="0" fontId="31" fillId="0" borderId="28" xfId="1" applyFont="1" applyBorder="1" applyAlignment="1">
      <alignment vertical="center" wrapText="1"/>
    </xf>
    <xf numFmtId="0" fontId="31" fillId="0" borderId="36" xfId="1" applyFont="1" applyBorder="1" applyAlignment="1">
      <alignment vertical="center" wrapText="1"/>
    </xf>
    <xf numFmtId="0" fontId="23" fillId="0" borderId="0" xfId="1" applyFont="1" applyAlignment="1">
      <alignment horizontal="left" vertical="center" wrapText="1"/>
    </xf>
    <xf numFmtId="0" fontId="31" fillId="0" borderId="126" xfId="1" applyFont="1" applyBorder="1" applyAlignment="1">
      <alignment horizontal="center" vertical="top" textRotation="255" shrinkToFit="1"/>
    </xf>
    <xf numFmtId="0" fontId="31" fillId="0" borderId="36" xfId="1" applyFont="1" applyBorder="1" applyAlignment="1">
      <alignment horizontal="center" vertical="top" textRotation="255" shrinkToFit="1"/>
    </xf>
    <xf numFmtId="0" fontId="31" fillId="0" borderId="35" xfId="1" applyFont="1" applyBorder="1" applyAlignment="1">
      <alignment horizontal="center" vertical="top" textRotation="255" shrinkToFit="1"/>
    </xf>
    <xf numFmtId="0" fontId="31" fillId="0" borderId="38" xfId="1" applyFont="1" applyBorder="1" applyAlignment="1">
      <alignment vertical="top" textRotation="255"/>
    </xf>
    <xf numFmtId="0" fontId="31" fillId="0" borderId="33" xfId="1" applyFont="1" applyBorder="1" applyAlignment="1">
      <alignment vertical="top" textRotation="255"/>
    </xf>
    <xf numFmtId="0" fontId="31" fillId="0" borderId="36" xfId="1" applyFont="1" applyBorder="1" applyAlignment="1">
      <alignment vertical="top" textRotation="255"/>
    </xf>
    <xf numFmtId="0" fontId="31" fillId="0" borderId="34" xfId="1" applyFont="1" applyBorder="1" applyAlignment="1">
      <alignment vertical="top" textRotation="255" wrapText="1"/>
    </xf>
    <xf numFmtId="0" fontId="31" fillId="0" borderId="35" xfId="1" applyFont="1" applyBorder="1" applyAlignment="1">
      <alignment horizontal="center" vertical="top" textRotation="255" wrapText="1"/>
    </xf>
    <xf numFmtId="0" fontId="31" fillId="0" borderId="33" xfId="1" applyFont="1" applyBorder="1" applyAlignment="1">
      <alignment horizontal="center" vertical="top" textRotation="255" shrinkToFit="1"/>
    </xf>
    <xf numFmtId="0" fontId="31" fillId="0" borderId="34" xfId="1" applyFont="1" applyBorder="1" applyAlignment="1">
      <alignment vertical="top" textRotation="255" shrinkToFit="1"/>
    </xf>
    <xf numFmtId="0" fontId="31" fillId="0" borderId="84" xfId="1" applyFont="1" applyBorder="1" applyAlignment="1">
      <alignment horizontal="center" vertical="top" textRotation="255" wrapText="1" shrinkToFit="1"/>
    </xf>
    <xf numFmtId="0" fontId="28" fillId="0" borderId="0" xfId="1" applyFont="1" applyAlignment="1">
      <alignment horizontal="center" vertical="center" wrapText="1"/>
    </xf>
    <xf numFmtId="0" fontId="58" fillId="0" borderId="0" xfId="0" applyFont="1">
      <alignment vertical="center"/>
    </xf>
    <xf numFmtId="0" fontId="20" fillId="0" borderId="0" xfId="1" applyFont="1" applyAlignment="1">
      <alignment vertical="top" wrapText="1"/>
    </xf>
    <xf numFmtId="0" fontId="19" fillId="0" borderId="79" xfId="1" applyFont="1" applyBorder="1" applyAlignment="1" applyProtection="1">
      <alignment vertical="center" shrinkToFit="1"/>
      <protection locked="0"/>
    </xf>
    <xf numFmtId="0" fontId="29" fillId="17" borderId="125" xfId="1" applyFont="1" applyFill="1" applyBorder="1" applyAlignment="1">
      <alignment vertical="center" shrinkToFit="1"/>
    </xf>
    <xf numFmtId="0" fontId="29" fillId="17" borderId="14" xfId="1" applyFont="1" applyFill="1" applyBorder="1" applyAlignment="1">
      <alignment vertical="center" shrinkToFit="1"/>
    </xf>
    <xf numFmtId="0" fontId="19" fillId="0" borderId="57" xfId="1" applyFont="1" applyBorder="1" applyAlignment="1" applyProtection="1">
      <alignment vertical="center" shrinkToFit="1"/>
      <protection locked="0"/>
    </xf>
    <xf numFmtId="0" fontId="29" fillId="17" borderId="26" xfId="1" applyFont="1" applyFill="1" applyBorder="1" applyAlignment="1">
      <alignment vertical="center" shrinkToFit="1"/>
    </xf>
    <xf numFmtId="0" fontId="29" fillId="17" borderId="45" xfId="1" applyFont="1" applyFill="1" applyBorder="1" applyAlignment="1">
      <alignment vertical="center" shrinkToFit="1"/>
    </xf>
    <xf numFmtId="0" fontId="29" fillId="17" borderId="34" xfId="1" applyFont="1" applyFill="1" applyBorder="1" applyAlignment="1">
      <alignment vertical="center" shrinkToFit="1"/>
    </xf>
    <xf numFmtId="0" fontId="19" fillId="0" borderId="85" xfId="1" applyFont="1" applyBorder="1" applyAlignment="1" applyProtection="1">
      <alignment vertical="center" shrinkToFit="1"/>
      <protection locked="0"/>
    </xf>
    <xf numFmtId="0" fontId="19" fillId="0" borderId="15" xfId="1" applyFont="1" applyBorder="1" applyAlignment="1" applyProtection="1">
      <alignment vertical="center" shrinkToFit="1"/>
      <protection locked="0"/>
    </xf>
    <xf numFmtId="0" fontId="19" fillId="0" borderId="19" xfId="1" applyFont="1" applyBorder="1" applyAlignment="1" applyProtection="1">
      <alignment vertical="center" shrinkToFit="1"/>
      <protection locked="0"/>
    </xf>
    <xf numFmtId="0" fontId="19" fillId="0" borderId="255" xfId="1" applyFont="1" applyBorder="1" applyAlignment="1" applyProtection="1">
      <alignment horizontal="left" vertical="center"/>
      <protection locked="0"/>
    </xf>
    <xf numFmtId="0" fontId="19" fillId="0" borderId="257" xfId="1" applyFont="1" applyBorder="1" applyAlignment="1" applyProtection="1">
      <alignment horizontal="left" vertical="center"/>
      <protection locked="0"/>
    </xf>
    <xf numFmtId="0" fontId="19" fillId="0" borderId="256" xfId="1" applyFont="1" applyBorder="1" applyAlignment="1" applyProtection="1">
      <alignment horizontal="left" vertical="center"/>
      <protection locked="0"/>
    </xf>
    <xf numFmtId="0" fontId="19" fillId="0" borderId="260" xfId="1" applyFont="1" applyBorder="1" applyAlignment="1" applyProtection="1">
      <alignment horizontal="left" vertical="center"/>
      <protection locked="0"/>
    </xf>
    <xf numFmtId="0" fontId="19" fillId="0" borderId="258" xfId="1" applyFont="1" applyBorder="1" applyAlignment="1" applyProtection="1">
      <alignment horizontal="left" vertical="center"/>
      <protection locked="0"/>
    </xf>
    <xf numFmtId="0" fontId="32" fillId="15" borderId="86" xfId="1" applyFont="1" applyFill="1" applyBorder="1" applyAlignment="1">
      <alignment vertical="center" wrapText="1"/>
    </xf>
    <xf numFmtId="0" fontId="19" fillId="0" borderId="158" xfId="1" applyFont="1" applyBorder="1" applyAlignment="1" applyProtection="1">
      <alignment vertical="center" wrapText="1"/>
      <protection locked="0"/>
    </xf>
    <xf numFmtId="0" fontId="25" fillId="0" borderId="0" xfId="1" applyFont="1">
      <alignment vertical="center"/>
    </xf>
    <xf numFmtId="0" fontId="20" fillId="0" borderId="0" xfId="1" applyFont="1" applyAlignment="1">
      <alignment horizontal="right" vertical="center"/>
    </xf>
    <xf numFmtId="0" fontId="37" fillId="0" borderId="0" xfId="1" applyFont="1" applyProtection="1">
      <alignment vertical="center"/>
      <protection locked="0"/>
    </xf>
    <xf numFmtId="0" fontId="29" fillId="0" borderId="0" xfId="1" applyFont="1" applyAlignment="1">
      <alignment horizontal="left" vertical="center" wrapText="1"/>
    </xf>
    <xf numFmtId="0" fontId="20" fillId="0" borderId="0" xfId="1" applyFont="1" applyAlignment="1">
      <alignment horizontal="left" vertical="center" wrapText="1"/>
    </xf>
    <xf numFmtId="0" fontId="19" fillId="0" borderId="325" xfId="1" applyFont="1" applyBorder="1" applyAlignment="1" applyProtection="1">
      <alignment vertical="center" wrapText="1"/>
      <protection locked="0"/>
    </xf>
    <xf numFmtId="0" fontId="28" fillId="0" borderId="95" xfId="1" applyFont="1" applyBorder="1" applyAlignment="1">
      <alignment horizontal="center" vertical="center" wrapText="1"/>
    </xf>
    <xf numFmtId="0" fontId="59" fillId="0" borderId="0" xfId="1" applyFont="1" applyAlignment="1">
      <alignment vertical="center" wrapText="1"/>
    </xf>
    <xf numFmtId="0" fontId="62" fillId="0" borderId="0" xfId="1" applyFont="1" applyAlignment="1">
      <alignment horizontal="left" vertical="center" wrapText="1"/>
    </xf>
    <xf numFmtId="0" fontId="63" fillId="0" borderId="0" xfId="1" applyFont="1" applyAlignment="1">
      <alignment vertical="top" textRotation="255" wrapText="1" shrinkToFit="1"/>
    </xf>
    <xf numFmtId="0" fontId="63" fillId="0" borderId="0" xfId="1" applyFont="1" applyAlignment="1">
      <alignment vertical="top" textRotation="255" shrinkToFit="1"/>
    </xf>
    <xf numFmtId="0" fontId="63" fillId="0" borderId="0" xfId="1" applyFont="1" applyAlignment="1">
      <alignment vertical="top" textRotation="255" wrapText="1"/>
    </xf>
    <xf numFmtId="0" fontId="33" fillId="0" borderId="0" xfId="1" applyFont="1" applyAlignment="1" applyProtection="1">
      <alignment vertical="center" wrapText="1"/>
      <protection locked="0"/>
    </xf>
    <xf numFmtId="0" fontId="20" fillId="0" borderId="95" xfId="1" applyFont="1" applyBorder="1" applyAlignment="1">
      <alignment horizontal="center" vertical="center"/>
    </xf>
    <xf numFmtId="0" fontId="28" fillId="0" borderId="0" xfId="1" applyFont="1" applyAlignment="1">
      <alignment horizontal="center" vertical="center"/>
    </xf>
    <xf numFmtId="0" fontId="19" fillId="24" borderId="95" xfId="1" applyFont="1" applyFill="1" applyBorder="1" applyAlignment="1">
      <alignment horizontal="center" vertical="center" wrapText="1"/>
    </xf>
    <xf numFmtId="0" fontId="18" fillId="0" borderId="0" xfId="1" applyFont="1" applyAlignment="1">
      <alignment horizontal="center" vertical="center" textRotation="255" wrapText="1"/>
    </xf>
    <xf numFmtId="0" fontId="37" fillId="7" borderId="204" xfId="1" applyFont="1" applyFill="1" applyBorder="1">
      <alignment vertical="center"/>
    </xf>
    <xf numFmtId="0" fontId="19" fillId="0" borderId="95" xfId="1" applyFont="1" applyBorder="1" applyAlignment="1" applyProtection="1">
      <alignment horizontal="center" vertical="center" wrapText="1"/>
      <protection locked="0"/>
    </xf>
    <xf numFmtId="0" fontId="19" fillId="7" borderId="95" xfId="1" applyFont="1" applyFill="1" applyBorder="1" applyAlignment="1">
      <alignment horizontal="center" vertical="center" wrapText="1"/>
    </xf>
    <xf numFmtId="0" fontId="19" fillId="7" borderId="0" xfId="1" applyFont="1" applyFill="1" applyAlignment="1">
      <alignment horizontal="left" vertical="center"/>
    </xf>
    <xf numFmtId="0" fontId="19" fillId="7" borderId="204" xfId="1" applyFont="1" applyFill="1" applyBorder="1">
      <alignment vertical="center"/>
    </xf>
    <xf numFmtId="0" fontId="19" fillId="7" borderId="0" xfId="1" applyFont="1" applyFill="1">
      <alignment vertical="center"/>
    </xf>
    <xf numFmtId="0" fontId="19" fillId="7" borderId="0" xfId="1" applyFont="1" applyFill="1" applyAlignment="1">
      <alignment horizontal="right" vertical="center" wrapText="1"/>
    </xf>
    <xf numFmtId="0" fontId="19" fillId="0" borderId="0" xfId="1" applyFont="1" applyAlignment="1">
      <alignment horizontal="right" vertical="center" wrapText="1"/>
    </xf>
    <xf numFmtId="0" fontId="19" fillId="7" borderId="0" xfId="1" applyFont="1" applyFill="1" applyAlignment="1">
      <alignment vertical="center" wrapText="1"/>
    </xf>
    <xf numFmtId="0" fontId="19" fillId="7" borderId="145" xfId="1" applyFont="1" applyFill="1" applyBorder="1" applyAlignment="1">
      <alignment vertical="center" wrapText="1"/>
    </xf>
    <xf numFmtId="0" fontId="19" fillId="7" borderId="0" xfId="1" applyFont="1" applyFill="1" applyAlignment="1">
      <alignment horizontal="left" vertical="center" wrapText="1"/>
    </xf>
    <xf numFmtId="0" fontId="19" fillId="0" borderId="95" xfId="1" applyFont="1" applyBorder="1" applyAlignment="1" applyProtection="1">
      <alignment horizontal="left" vertical="center"/>
      <protection locked="0"/>
    </xf>
    <xf numFmtId="0" fontId="37" fillId="0" borderId="0" xfId="1" applyFont="1" applyAlignment="1">
      <alignment horizontal="left" vertical="center" wrapText="1"/>
    </xf>
    <xf numFmtId="0" fontId="19" fillId="25" borderId="95" xfId="1" applyFont="1" applyFill="1" applyBorder="1" applyAlignment="1">
      <alignment horizontal="center" vertical="center" wrapText="1"/>
    </xf>
    <xf numFmtId="0" fontId="19" fillId="7" borderId="50" xfId="1" applyFont="1" applyFill="1" applyBorder="1" applyAlignment="1">
      <alignment vertical="center" wrapText="1"/>
    </xf>
    <xf numFmtId="0" fontId="18" fillId="0" borderId="95" xfId="1" applyFont="1" applyBorder="1" applyAlignment="1">
      <alignment horizontal="center" vertical="center" wrapText="1"/>
    </xf>
    <xf numFmtId="0" fontId="15" fillId="3" borderId="32"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3" borderId="82" xfId="1" applyFont="1" applyFill="1" applyBorder="1" applyAlignment="1">
      <alignment horizontal="center" vertical="top" textRotation="255" wrapText="1"/>
    </xf>
    <xf numFmtId="0" fontId="32" fillId="15" borderId="0" xfId="1" applyFont="1" applyFill="1" applyAlignment="1">
      <alignment vertical="center" wrapText="1"/>
    </xf>
    <xf numFmtId="0" fontId="32" fillId="15" borderId="41" xfId="1" applyFont="1" applyFill="1" applyBorder="1" applyAlignment="1">
      <alignment vertical="center" wrapText="1"/>
    </xf>
    <xf numFmtId="0" fontId="32" fillId="15" borderId="14" xfId="1" applyFont="1" applyFill="1" applyBorder="1" applyAlignment="1">
      <alignment vertical="center" wrapText="1"/>
    </xf>
    <xf numFmtId="0" fontId="32" fillId="15" borderId="50" xfId="1" applyFont="1" applyFill="1" applyBorder="1" applyAlignment="1">
      <alignment vertical="center" wrapText="1"/>
    </xf>
    <xf numFmtId="0" fontId="46" fillId="0" borderId="0" xfId="1" applyFont="1" applyAlignment="1">
      <alignment horizontal="left" vertical="center" wrapText="1"/>
    </xf>
    <xf numFmtId="0" fontId="32" fillId="14" borderId="0" xfId="1" applyFont="1" applyFill="1" applyAlignment="1">
      <alignment vertical="center" wrapText="1"/>
    </xf>
    <xf numFmtId="0" fontId="32" fillId="14" borderId="41" xfId="1" applyFont="1" applyFill="1" applyBorder="1" applyAlignment="1">
      <alignment vertical="center" wrapText="1"/>
    </xf>
    <xf numFmtId="0" fontId="32" fillId="14" borderId="14" xfId="1" applyFont="1" applyFill="1" applyBorder="1" applyAlignment="1">
      <alignment vertical="center" wrapText="1"/>
    </xf>
    <xf numFmtId="0" fontId="15" fillId="14" borderId="14" xfId="1" applyFont="1" applyFill="1" applyBorder="1" applyAlignment="1">
      <alignment horizontal="center" vertical="center"/>
    </xf>
    <xf numFmtId="0" fontId="32" fillId="14" borderId="50" xfId="1" applyFont="1" applyFill="1" applyBorder="1" applyAlignment="1">
      <alignment vertical="center" wrapText="1"/>
    </xf>
    <xf numFmtId="0" fontId="32" fillId="13" borderId="0" xfId="1" applyFont="1" applyFill="1" applyAlignment="1">
      <alignment vertical="center" wrapText="1"/>
    </xf>
    <xf numFmtId="0" fontId="32" fillId="13" borderId="41" xfId="1" applyFont="1" applyFill="1" applyBorder="1" applyAlignment="1">
      <alignment vertical="center" wrapText="1"/>
    </xf>
    <xf numFmtId="0" fontId="32" fillId="13" borderId="14" xfId="1" applyFont="1" applyFill="1" applyBorder="1" applyAlignment="1">
      <alignment vertical="center" wrapText="1"/>
    </xf>
    <xf numFmtId="0" fontId="32" fillId="13" borderId="50" xfId="1" applyFont="1" applyFill="1" applyBorder="1" applyAlignment="1">
      <alignment vertical="center" wrapText="1"/>
    </xf>
    <xf numFmtId="0" fontId="32" fillId="12" borderId="0" xfId="1" applyFont="1" applyFill="1" applyAlignment="1">
      <alignment vertical="center" wrapText="1"/>
    </xf>
    <xf numFmtId="0" fontId="32" fillId="12" borderId="41" xfId="1" applyFont="1" applyFill="1" applyBorder="1" applyAlignment="1">
      <alignment vertical="center" wrapText="1"/>
    </xf>
    <xf numFmtId="0" fontId="32" fillId="12" borderId="14" xfId="1" applyFont="1" applyFill="1" applyBorder="1" applyAlignment="1">
      <alignment vertical="center" wrapText="1"/>
    </xf>
    <xf numFmtId="0" fontId="32" fillId="12" borderId="50" xfId="1" applyFont="1" applyFill="1" applyBorder="1" applyAlignment="1">
      <alignment vertical="center" wrapText="1"/>
    </xf>
    <xf numFmtId="0" fontId="32" fillId="4" borderId="0" xfId="1" applyFont="1" applyFill="1" applyAlignment="1">
      <alignment vertical="center" wrapText="1"/>
    </xf>
    <xf numFmtId="0" fontId="32" fillId="4" borderId="41" xfId="1" applyFont="1" applyFill="1" applyBorder="1" applyAlignment="1">
      <alignment vertical="center" wrapText="1"/>
    </xf>
    <xf numFmtId="0" fontId="32" fillId="4" borderId="14" xfId="1" applyFont="1" applyFill="1" applyBorder="1" applyAlignment="1">
      <alignment vertical="center" wrapText="1"/>
    </xf>
    <xf numFmtId="0" fontId="32" fillId="4" borderId="50" xfId="1" applyFont="1" applyFill="1" applyBorder="1" applyAlignment="1">
      <alignment vertical="center" wrapText="1"/>
    </xf>
    <xf numFmtId="0" fontId="15" fillId="4" borderId="14" xfId="1" applyFont="1" applyFill="1" applyBorder="1" applyAlignment="1">
      <alignment horizontal="center" vertical="center"/>
    </xf>
    <xf numFmtId="0" fontId="46" fillId="0" borderId="0" xfId="1" applyFont="1" applyAlignment="1">
      <alignment vertical="center" wrapText="1"/>
    </xf>
    <xf numFmtId="0" fontId="26" fillId="0" borderId="0" xfId="1" applyFont="1" applyAlignment="1">
      <alignment vertical="center" wrapText="1"/>
    </xf>
    <xf numFmtId="0" fontId="19" fillId="0" borderId="2" xfId="0" applyFont="1" applyBorder="1" applyAlignment="1">
      <alignment vertical="center" wrapText="1"/>
    </xf>
    <xf numFmtId="0" fontId="15" fillId="7" borderId="145" xfId="1" applyFont="1" applyFill="1" applyBorder="1" applyAlignment="1">
      <alignment vertical="top"/>
    </xf>
    <xf numFmtId="0" fontId="19" fillId="7" borderId="265" xfId="1" applyFont="1" applyFill="1" applyBorder="1">
      <alignment vertical="center"/>
    </xf>
    <xf numFmtId="0" fontId="19" fillId="7" borderId="198" xfId="1" applyFont="1" applyFill="1" applyBorder="1" applyAlignment="1">
      <alignment horizontal="left" vertical="center"/>
    </xf>
    <xf numFmtId="0" fontId="19" fillId="7" borderId="199" xfId="1" applyFont="1" applyFill="1" applyBorder="1" applyAlignment="1">
      <alignment horizontal="left" vertical="center"/>
    </xf>
    <xf numFmtId="0" fontId="19" fillId="7" borderId="269" xfId="1" applyFont="1" applyFill="1" applyBorder="1" applyAlignment="1">
      <alignment horizontal="left" vertical="center"/>
    </xf>
    <xf numFmtId="0" fontId="19" fillId="7" borderId="269" xfId="1" applyFont="1" applyFill="1" applyBorder="1">
      <alignment vertical="center"/>
    </xf>
    <xf numFmtId="0" fontId="19" fillId="7" borderId="299" xfId="1" applyFont="1" applyFill="1" applyBorder="1">
      <alignment vertical="center"/>
    </xf>
    <xf numFmtId="0" fontId="19" fillId="7" borderId="231" xfId="1" applyFont="1" applyFill="1" applyBorder="1">
      <alignment vertical="center"/>
    </xf>
    <xf numFmtId="0" fontId="19" fillId="7" borderId="270" xfId="1" applyFont="1" applyFill="1" applyBorder="1">
      <alignment vertical="center"/>
    </xf>
    <xf numFmtId="0" fontId="19" fillId="7" borderId="271" xfId="1" applyFont="1" applyFill="1" applyBorder="1" applyAlignment="1">
      <alignment vertical="center" wrapText="1"/>
    </xf>
    <xf numFmtId="0" fontId="19" fillId="7" borderId="201" xfId="1" applyFont="1" applyFill="1" applyBorder="1" applyAlignment="1">
      <alignment horizontal="left" vertical="center"/>
    </xf>
    <xf numFmtId="0" fontId="15" fillId="7" borderId="70" xfId="1" applyFont="1" applyFill="1" applyBorder="1">
      <alignment vertical="center"/>
    </xf>
    <xf numFmtId="0" fontId="19" fillId="7" borderId="241" xfId="1" applyFont="1" applyFill="1" applyBorder="1">
      <alignment vertical="center"/>
    </xf>
    <xf numFmtId="0" fontId="19" fillId="7" borderId="266" xfId="1" applyFont="1" applyFill="1" applyBorder="1" applyAlignment="1">
      <alignment horizontal="left" vertical="center"/>
    </xf>
    <xf numFmtId="0" fontId="19" fillId="7" borderId="230" xfId="1" applyFont="1" applyFill="1" applyBorder="1" applyAlignment="1">
      <alignment vertical="center" wrapText="1"/>
    </xf>
    <xf numFmtId="0" fontId="19" fillId="7" borderId="229" xfId="1" applyFont="1" applyFill="1" applyBorder="1">
      <alignment vertical="center"/>
    </xf>
    <xf numFmtId="0" fontId="19" fillId="7" borderId="0" xfId="1" applyFont="1" applyFill="1" applyAlignment="1">
      <alignment horizontal="center" vertical="center"/>
    </xf>
    <xf numFmtId="0" fontId="14" fillId="0" borderId="0" xfId="1" applyFont="1" applyAlignment="1">
      <alignment horizontal="left" vertical="center" wrapText="1"/>
    </xf>
    <xf numFmtId="0" fontId="19" fillId="21" borderId="34" xfId="1" applyFont="1" applyFill="1" applyBorder="1" applyAlignment="1">
      <alignment horizontal="center" vertical="top" textRotation="255" shrinkToFit="1"/>
    </xf>
    <xf numFmtId="0" fontId="19" fillId="21" borderId="126" xfId="1" applyFont="1" applyFill="1" applyBorder="1" applyAlignment="1">
      <alignment horizontal="center" vertical="top" textRotation="255" shrinkToFit="1"/>
    </xf>
    <xf numFmtId="0" fontId="19" fillId="21" borderId="36" xfId="1" applyFont="1" applyFill="1" applyBorder="1" applyAlignment="1">
      <alignment horizontal="center" vertical="top" textRotation="255" shrinkToFit="1"/>
    </xf>
    <xf numFmtId="0" fontId="19" fillId="22" borderId="38" xfId="1" applyFont="1" applyFill="1" applyBorder="1" applyAlignment="1">
      <alignment horizontal="center" vertical="top" textRotation="255" shrinkToFit="1"/>
    </xf>
    <xf numFmtId="0" fontId="19" fillId="22" borderId="35" xfId="1" applyFont="1" applyFill="1" applyBorder="1" applyAlignment="1">
      <alignment horizontal="center" vertical="top" textRotation="255" shrinkToFit="1"/>
    </xf>
    <xf numFmtId="0" fontId="19" fillId="22" borderId="36" xfId="1" applyFont="1" applyFill="1" applyBorder="1" applyAlignment="1">
      <alignment horizontal="center" vertical="top" textRotation="255" shrinkToFit="1"/>
    </xf>
    <xf numFmtId="0" fontId="19" fillId="19" borderId="38" xfId="1" applyFont="1" applyFill="1" applyBorder="1" applyAlignment="1">
      <alignment vertical="top" textRotation="255"/>
    </xf>
    <xf numFmtId="0" fontId="19" fillId="19" borderId="33" xfId="1" applyFont="1" applyFill="1" applyBorder="1" applyAlignment="1">
      <alignment vertical="top" textRotation="255"/>
    </xf>
    <xf numFmtId="0" fontId="19" fillId="19" borderId="35" xfId="1" applyFont="1" applyFill="1" applyBorder="1" applyAlignment="1">
      <alignment horizontal="center" vertical="top" textRotation="255" shrinkToFit="1"/>
    </xf>
    <xf numFmtId="0" fontId="19" fillId="19" borderId="36" xfId="1" applyFont="1" applyFill="1" applyBorder="1" applyAlignment="1">
      <alignment vertical="top" textRotation="255"/>
    </xf>
    <xf numFmtId="0" fontId="19" fillId="23" borderId="34" xfId="1" applyFont="1" applyFill="1" applyBorder="1" applyAlignment="1">
      <alignment vertical="top" textRotation="255" wrapText="1"/>
    </xf>
    <xf numFmtId="0" fontId="19" fillId="23" borderId="33" xfId="1" applyFont="1" applyFill="1" applyBorder="1" applyAlignment="1">
      <alignment vertical="top" textRotation="255"/>
    </xf>
    <xf numFmtId="0" fontId="19" fillId="23" borderId="36" xfId="1" applyFont="1" applyFill="1" applyBorder="1" applyAlignment="1">
      <alignment vertical="top" textRotation="255"/>
    </xf>
    <xf numFmtId="0" fontId="19" fillId="18" borderId="34" xfId="1" applyFont="1" applyFill="1" applyBorder="1" applyAlignment="1">
      <alignment vertical="top" textRotation="255" wrapText="1"/>
    </xf>
    <xf numFmtId="0" fontId="19" fillId="18" borderId="35" xfId="1" applyFont="1" applyFill="1" applyBorder="1" applyAlignment="1">
      <alignment horizontal="center" vertical="top" textRotation="255" wrapText="1"/>
    </xf>
    <xf numFmtId="0" fontId="19" fillId="18" borderId="33" xfId="1" applyFont="1" applyFill="1" applyBorder="1" applyAlignment="1">
      <alignment horizontal="center" vertical="top" textRotation="255" shrinkToFit="1"/>
    </xf>
    <xf numFmtId="0" fontId="19" fillId="18" borderId="36" xfId="1" applyFont="1" applyFill="1" applyBorder="1" applyAlignment="1">
      <alignment horizontal="center" vertical="top" textRotation="255" shrinkToFit="1"/>
    </xf>
    <xf numFmtId="0" fontId="19" fillId="17" borderId="34" xfId="1" applyFont="1" applyFill="1" applyBorder="1" applyAlignment="1">
      <alignment vertical="top" textRotation="255" shrinkToFit="1"/>
    </xf>
    <xf numFmtId="0" fontId="29" fillId="0" borderId="0" xfId="1" applyFont="1" applyAlignment="1">
      <alignment horizontal="center" vertical="top" textRotation="255" wrapText="1"/>
    </xf>
    <xf numFmtId="0" fontId="15" fillId="0" borderId="0" xfId="1" applyFont="1" applyAlignment="1">
      <alignment horizontal="center" vertical="center" wrapText="1"/>
    </xf>
    <xf numFmtId="0" fontId="36" fillId="0" borderId="0" xfId="1" applyFont="1" applyAlignment="1">
      <alignment horizontal="left" vertical="center"/>
    </xf>
    <xf numFmtId="0" fontId="19" fillId="7" borderId="145" xfId="1" applyFont="1" applyFill="1" applyBorder="1">
      <alignment vertical="center"/>
    </xf>
    <xf numFmtId="0" fontId="65" fillId="2" borderId="113" xfId="1" applyFont="1" applyFill="1" applyBorder="1" applyAlignment="1">
      <alignment vertical="center" wrapText="1"/>
    </xf>
    <xf numFmtId="0" fontId="15" fillId="21" borderId="122" xfId="1" applyFont="1" applyFill="1" applyBorder="1" applyAlignment="1">
      <alignment vertical="center" wrapText="1"/>
    </xf>
    <xf numFmtId="0" fontId="15" fillId="22" borderId="33" xfId="1" applyFont="1" applyFill="1" applyBorder="1" applyAlignment="1">
      <alignment vertical="center" wrapText="1"/>
    </xf>
    <xf numFmtId="0" fontId="15" fillId="19" borderId="179" xfId="1" applyFont="1" applyFill="1" applyBorder="1" applyAlignment="1">
      <alignment vertical="center" wrapText="1"/>
    </xf>
    <xf numFmtId="0" fontId="15" fillId="19" borderId="175" xfId="1" applyFont="1" applyFill="1" applyBorder="1" applyAlignment="1">
      <alignment vertical="center" wrapText="1"/>
    </xf>
    <xf numFmtId="0" fontId="15" fillId="19" borderId="33" xfId="1" applyFont="1" applyFill="1" applyBorder="1" applyAlignment="1">
      <alignment vertical="center" wrapText="1"/>
    </xf>
    <xf numFmtId="0" fontId="15" fillId="23" borderId="179" xfId="1" applyFont="1" applyFill="1" applyBorder="1" applyAlignment="1">
      <alignment vertical="center" wrapText="1"/>
    </xf>
    <xf numFmtId="0" fontId="15" fillId="23" borderId="175" xfId="1" applyFont="1" applyFill="1" applyBorder="1" applyAlignment="1">
      <alignment vertical="center" wrapText="1"/>
    </xf>
    <xf numFmtId="0" fontId="15" fillId="23" borderId="33" xfId="1" applyFont="1" applyFill="1" applyBorder="1" applyAlignment="1">
      <alignment vertical="center" wrapText="1"/>
    </xf>
    <xf numFmtId="0" fontId="15" fillId="18" borderId="122" xfId="1" applyFont="1" applyFill="1" applyBorder="1" applyAlignment="1">
      <alignment vertical="center" wrapText="1"/>
    </xf>
    <xf numFmtId="0" fontId="15" fillId="18" borderId="33" xfId="1" applyFont="1" applyFill="1" applyBorder="1" applyAlignment="1">
      <alignment vertical="center" wrapText="1"/>
    </xf>
    <xf numFmtId="0" fontId="15" fillId="17" borderId="281" xfId="1" applyFont="1" applyFill="1" applyBorder="1" applyAlignment="1">
      <alignment vertical="center" wrapText="1"/>
    </xf>
    <xf numFmtId="0" fontId="15" fillId="17" borderId="282" xfId="1" applyFont="1" applyFill="1" applyBorder="1" applyAlignment="1">
      <alignment vertical="center" wrapText="1"/>
    </xf>
    <xf numFmtId="0" fontId="15" fillId="7" borderId="33" xfId="1" applyFont="1" applyFill="1" applyBorder="1" applyAlignment="1">
      <alignment vertical="center" wrapText="1"/>
    </xf>
    <xf numFmtId="0" fontId="15" fillId="7" borderId="275" xfId="1" applyFont="1" applyFill="1" applyBorder="1" applyAlignment="1">
      <alignment vertical="center" wrapText="1"/>
    </xf>
    <xf numFmtId="0" fontId="15" fillId="7" borderId="279" xfId="1" applyFont="1" applyFill="1" applyBorder="1" applyAlignment="1">
      <alignment vertical="center" wrapText="1"/>
    </xf>
    <xf numFmtId="0" fontId="15" fillId="17" borderId="28" xfId="1" applyFont="1" applyFill="1" applyBorder="1" applyAlignment="1">
      <alignment vertical="center" wrapText="1"/>
    </xf>
    <xf numFmtId="0" fontId="15" fillId="17" borderId="36" xfId="1" applyFont="1" applyFill="1" applyBorder="1" applyAlignment="1">
      <alignment vertical="center" wrapText="1"/>
    </xf>
    <xf numFmtId="0" fontId="15" fillId="3" borderId="86" xfId="1" applyFont="1" applyFill="1" applyBorder="1" applyAlignment="1">
      <alignment horizontal="center" vertical="top" wrapText="1"/>
    </xf>
    <xf numFmtId="0" fontId="15" fillId="3" borderId="94" xfId="1" applyFont="1" applyFill="1" applyBorder="1" applyAlignment="1">
      <alignment vertical="top" textRotation="255" wrapText="1"/>
    </xf>
    <xf numFmtId="0" fontId="15" fillId="3" borderId="92" xfId="1" applyFont="1" applyFill="1" applyBorder="1" applyAlignment="1">
      <alignment horizontal="center" vertical="top" textRotation="255" wrapText="1"/>
    </xf>
    <xf numFmtId="0" fontId="15" fillId="3" borderId="93" xfId="1" applyFont="1" applyFill="1" applyBorder="1" applyAlignment="1">
      <alignment horizontal="center" vertical="top" textRotation="255" wrapText="1"/>
    </xf>
    <xf numFmtId="0" fontId="15" fillId="3" borderId="13" xfId="1" applyFont="1" applyFill="1" applyBorder="1" applyAlignment="1">
      <alignment horizontal="center" vertical="top" textRotation="255" wrapText="1"/>
    </xf>
    <xf numFmtId="0" fontId="15" fillId="21" borderId="36" xfId="1" applyFont="1" applyFill="1" applyBorder="1" applyAlignment="1">
      <alignment horizontal="center" vertical="top" textRotation="255" shrinkToFit="1"/>
    </xf>
    <xf numFmtId="0" fontId="15" fillId="22" borderId="36" xfId="1" applyFont="1" applyFill="1" applyBorder="1" applyAlignment="1">
      <alignment horizontal="center" vertical="top" textRotation="255" shrinkToFit="1"/>
    </xf>
    <xf numFmtId="0" fontId="15" fillId="19" borderId="38" xfId="1" applyFont="1" applyFill="1" applyBorder="1" applyAlignment="1">
      <alignment vertical="top" textRotation="255"/>
    </xf>
    <xf numFmtId="0" fontId="15" fillId="19" borderId="33" xfId="1" applyFont="1" applyFill="1" applyBorder="1" applyAlignment="1">
      <alignment vertical="top" textRotation="255"/>
    </xf>
    <xf numFmtId="0" fontId="15" fillId="19" borderId="35" xfId="1" applyFont="1" applyFill="1" applyBorder="1" applyAlignment="1">
      <alignment horizontal="center" vertical="top" textRotation="255" shrinkToFit="1"/>
    </xf>
    <xf numFmtId="0" fontId="15" fillId="19" borderId="36" xfId="1" applyFont="1" applyFill="1" applyBorder="1" applyAlignment="1">
      <alignment vertical="top" textRotation="255"/>
    </xf>
    <xf numFmtId="0" fontId="15" fillId="23" borderId="34" xfId="1" applyFont="1" applyFill="1" applyBorder="1" applyAlignment="1">
      <alignment vertical="top" textRotation="255" wrapText="1"/>
    </xf>
    <xf numFmtId="0" fontId="15" fillId="23" borderId="36" xfId="1" applyFont="1" applyFill="1" applyBorder="1" applyAlignment="1">
      <alignment vertical="top" textRotation="255"/>
    </xf>
    <xf numFmtId="0" fontId="15" fillId="18" borderId="33" xfId="1" applyFont="1" applyFill="1" applyBorder="1" applyAlignment="1">
      <alignment horizontal="center" vertical="top" textRotation="255" shrinkToFit="1"/>
    </xf>
    <xf numFmtId="0" fontId="15" fillId="18" borderId="36" xfId="1" applyFont="1" applyFill="1" applyBorder="1" applyAlignment="1">
      <alignment horizontal="center" vertical="top" textRotation="255" shrinkToFit="1"/>
    </xf>
    <xf numFmtId="0" fontId="15" fillId="17" borderId="34" xfId="1" applyFont="1" applyFill="1" applyBorder="1" applyAlignment="1">
      <alignment vertical="top" textRotation="255" shrinkToFit="1"/>
    </xf>
    <xf numFmtId="0" fontId="15" fillId="17" borderId="84" xfId="1" applyFont="1" applyFill="1" applyBorder="1" applyAlignment="1">
      <alignment horizontal="center" vertical="top" textRotation="255" wrapText="1" shrinkToFit="1"/>
    </xf>
    <xf numFmtId="0" fontId="15" fillId="4" borderId="150" xfId="1" applyFont="1" applyFill="1" applyBorder="1" applyAlignment="1">
      <alignment horizontal="left" vertical="center" wrapText="1"/>
    </xf>
    <xf numFmtId="0" fontId="15" fillId="4" borderId="151" xfId="1" applyFont="1" applyFill="1" applyBorder="1" applyAlignment="1">
      <alignment horizontal="left" vertical="center" wrapText="1"/>
    </xf>
    <xf numFmtId="0" fontId="15" fillId="19" borderId="34" xfId="1" applyFont="1" applyFill="1" applyBorder="1" applyAlignment="1">
      <alignment vertical="top" textRotation="255"/>
    </xf>
    <xf numFmtId="0" fontId="15" fillId="12" borderId="150" xfId="1" applyFont="1" applyFill="1" applyBorder="1" applyAlignment="1">
      <alignment horizontal="left" vertical="center" wrapText="1"/>
    </xf>
    <xf numFmtId="0" fontId="15" fillId="12" borderId="151" xfId="1" applyFont="1" applyFill="1" applyBorder="1" applyAlignment="1">
      <alignment horizontal="left" vertical="center" wrapText="1"/>
    </xf>
    <xf numFmtId="0" fontId="15" fillId="13" borderId="150" xfId="1" applyFont="1" applyFill="1" applyBorder="1" applyAlignment="1">
      <alignment horizontal="left" vertical="center" wrapText="1"/>
    </xf>
    <xf numFmtId="0" fontId="15" fillId="13" borderId="151" xfId="1" applyFont="1" applyFill="1" applyBorder="1" applyAlignment="1">
      <alignment horizontal="left" vertical="center" wrapText="1"/>
    </xf>
    <xf numFmtId="0" fontId="15" fillId="14" borderId="150" xfId="1" applyFont="1" applyFill="1" applyBorder="1" applyAlignment="1">
      <alignment horizontal="left" vertical="center" wrapText="1"/>
    </xf>
    <xf numFmtId="0" fontId="15" fillId="14" borderId="151" xfId="1" applyFont="1" applyFill="1" applyBorder="1" applyAlignment="1">
      <alignment horizontal="left" vertical="center" wrapText="1"/>
    </xf>
    <xf numFmtId="0" fontId="15" fillId="15" borderId="150" xfId="1" applyFont="1" applyFill="1" applyBorder="1" applyAlignment="1">
      <alignment horizontal="left" vertical="center" wrapText="1"/>
    </xf>
    <xf numFmtId="0" fontId="15" fillId="15" borderId="151" xfId="1" applyFont="1" applyFill="1" applyBorder="1" applyAlignment="1">
      <alignment horizontal="left" vertical="center" wrapText="1"/>
    </xf>
    <xf numFmtId="0" fontId="69" fillId="0" borderId="0" xfId="0" applyFont="1">
      <alignment vertical="center"/>
    </xf>
    <xf numFmtId="0" fontId="18" fillId="3" borderId="106" xfId="1" applyFont="1" applyFill="1" applyBorder="1" applyAlignment="1">
      <alignment horizontal="center" vertical="center"/>
    </xf>
    <xf numFmtId="0" fontId="18" fillId="3" borderId="205" xfId="1" applyFont="1" applyFill="1" applyBorder="1" applyAlignment="1">
      <alignment horizontal="center" vertical="center" wrapText="1"/>
    </xf>
    <xf numFmtId="0" fontId="19" fillId="17" borderId="338" xfId="1" applyFont="1" applyFill="1" applyBorder="1" applyAlignment="1">
      <alignment horizontal="center" vertical="top" textRotation="255" wrapText="1" shrinkToFit="1"/>
    </xf>
    <xf numFmtId="0" fontId="46" fillId="0" borderId="0" xfId="1" applyFont="1" applyAlignment="1">
      <alignment horizontal="center" vertical="center" wrapText="1"/>
    </xf>
    <xf numFmtId="0" fontId="15" fillId="36" borderId="74" xfId="1" applyFont="1" applyFill="1" applyBorder="1" applyAlignment="1">
      <alignment horizontal="center" vertical="center"/>
    </xf>
    <xf numFmtId="0" fontId="19" fillId="36" borderId="90" xfId="1" applyFont="1" applyFill="1" applyBorder="1" applyAlignment="1">
      <alignment vertical="center" wrapText="1"/>
    </xf>
    <xf numFmtId="0" fontId="15" fillId="36" borderId="78" xfId="1" applyFont="1" applyFill="1" applyBorder="1" applyAlignment="1">
      <alignment horizontal="center" vertical="center"/>
    </xf>
    <xf numFmtId="0" fontId="19" fillId="36" borderId="79" xfId="1" applyFont="1" applyFill="1" applyBorder="1" applyAlignment="1">
      <alignment vertical="center" wrapText="1"/>
    </xf>
    <xf numFmtId="0" fontId="19" fillId="36" borderId="55" xfId="1" applyFont="1" applyFill="1" applyBorder="1" applyAlignment="1">
      <alignment vertical="center" wrapText="1"/>
    </xf>
    <xf numFmtId="0" fontId="19" fillId="36" borderId="95" xfId="1" applyFont="1" applyFill="1" applyBorder="1" applyAlignment="1">
      <alignment vertical="center" wrapText="1"/>
    </xf>
    <xf numFmtId="0" fontId="19" fillId="36" borderId="20" xfId="1" applyFont="1" applyFill="1" applyBorder="1" applyAlignment="1">
      <alignment vertical="center" wrapText="1"/>
    </xf>
    <xf numFmtId="0" fontId="15" fillId="36" borderId="98" xfId="1" applyFont="1" applyFill="1" applyBorder="1" applyAlignment="1">
      <alignment horizontal="center" vertical="center"/>
    </xf>
    <xf numFmtId="0" fontId="15" fillId="36" borderId="87" xfId="1" applyFont="1" applyFill="1" applyBorder="1" applyAlignment="1">
      <alignment horizontal="center" vertical="center" wrapText="1"/>
    </xf>
    <xf numFmtId="0" fontId="15" fillId="36" borderId="89" xfId="1" applyFont="1" applyFill="1" applyBorder="1" applyAlignment="1">
      <alignment horizontal="center" vertical="center" wrapText="1"/>
    </xf>
    <xf numFmtId="0" fontId="19" fillId="36" borderId="107" xfId="1" applyFont="1" applyFill="1" applyBorder="1" applyAlignment="1">
      <alignment vertical="center" wrapText="1"/>
    </xf>
    <xf numFmtId="0" fontId="15" fillId="36" borderId="98" xfId="1" applyFont="1" applyFill="1" applyBorder="1" applyAlignment="1">
      <alignment horizontal="center" vertical="center" wrapText="1"/>
    </xf>
    <xf numFmtId="0" fontId="19" fillId="36" borderId="31" xfId="1" applyFont="1" applyFill="1" applyBorder="1" applyAlignment="1">
      <alignment vertical="center" wrapText="1"/>
    </xf>
    <xf numFmtId="0" fontId="19" fillId="36" borderId="88" xfId="1" applyFont="1" applyFill="1" applyBorder="1" applyAlignment="1">
      <alignment vertical="center" wrapText="1"/>
    </xf>
    <xf numFmtId="0" fontId="19" fillId="36" borderId="108" xfId="1" applyFont="1" applyFill="1" applyBorder="1" applyAlignment="1">
      <alignment vertical="center" wrapText="1"/>
    </xf>
    <xf numFmtId="0" fontId="15" fillId="36" borderId="87" xfId="1" applyFont="1" applyFill="1" applyBorder="1" applyAlignment="1">
      <alignment horizontal="center" vertical="center"/>
    </xf>
    <xf numFmtId="0" fontId="15" fillId="37" borderId="87" xfId="1" applyFont="1" applyFill="1" applyBorder="1" applyAlignment="1">
      <alignment horizontal="center" vertical="center"/>
    </xf>
    <xf numFmtId="0" fontId="15" fillId="37" borderId="78" xfId="1" applyFont="1" applyFill="1" applyBorder="1" applyAlignment="1">
      <alignment horizontal="center" vertical="center"/>
    </xf>
    <xf numFmtId="0" fontId="15" fillId="37" borderId="89" xfId="1" applyFont="1" applyFill="1" applyBorder="1" applyAlignment="1">
      <alignment horizontal="center" vertical="center" wrapText="1"/>
    </xf>
    <xf numFmtId="0" fontId="28" fillId="0" borderId="50" xfId="1" applyFont="1" applyBorder="1" applyAlignment="1">
      <alignment horizontal="center" vertical="center" textRotation="255" wrapText="1"/>
    </xf>
    <xf numFmtId="0" fontId="15" fillId="7" borderId="232" xfId="1" applyFont="1" applyFill="1" applyBorder="1">
      <alignment vertical="center"/>
    </xf>
    <xf numFmtId="0" fontId="19" fillId="7" borderId="265" xfId="1" applyFont="1" applyFill="1" applyBorder="1" applyAlignment="1">
      <alignment vertical="center" wrapText="1"/>
    </xf>
    <xf numFmtId="0" fontId="19" fillId="7" borderId="358" xfId="1" applyFont="1" applyFill="1" applyBorder="1">
      <alignment vertical="center"/>
    </xf>
    <xf numFmtId="0" fontId="19" fillId="0" borderId="25" xfId="1" applyFont="1" applyBorder="1" applyAlignment="1">
      <alignment vertical="center" wrapText="1"/>
    </xf>
    <xf numFmtId="0" fontId="15" fillId="36" borderId="133" xfId="1" applyFont="1" applyFill="1" applyBorder="1" applyAlignment="1">
      <alignment horizontal="center" vertical="center"/>
    </xf>
    <xf numFmtId="0" fontId="15" fillId="36" borderId="133" xfId="1" applyFont="1" applyFill="1" applyBorder="1" applyAlignment="1">
      <alignment horizontal="center" vertical="center" wrapText="1"/>
    </xf>
    <xf numFmtId="0" fontId="15" fillId="37" borderId="133" xfId="1" applyFont="1" applyFill="1" applyBorder="1" applyAlignment="1">
      <alignment horizontal="center" vertical="center"/>
    </xf>
    <xf numFmtId="0" fontId="15" fillId="37" borderId="133" xfId="1" applyFont="1" applyFill="1" applyBorder="1" applyAlignment="1">
      <alignment horizontal="center" vertical="center" wrapText="1"/>
    </xf>
    <xf numFmtId="0" fontId="15" fillId="37" borderId="104" xfId="1" applyFont="1" applyFill="1" applyBorder="1" applyAlignment="1">
      <alignment horizontal="center" vertical="center" wrapText="1"/>
    </xf>
    <xf numFmtId="0" fontId="19" fillId="0" borderId="249" xfId="1" applyFont="1" applyBorder="1" applyAlignment="1" applyProtection="1">
      <alignment vertical="center" shrinkToFit="1"/>
      <protection locked="0"/>
    </xf>
    <xf numFmtId="0" fontId="19" fillId="7" borderId="204" xfId="1" applyFont="1" applyFill="1" applyBorder="1" applyAlignment="1">
      <alignment horizontal="left" vertical="center"/>
    </xf>
    <xf numFmtId="0" fontId="19" fillId="7" borderId="299" xfId="1" applyFont="1" applyFill="1" applyBorder="1" applyAlignment="1">
      <alignment vertical="center" wrapText="1"/>
    </xf>
    <xf numFmtId="0" fontId="19" fillId="7" borderId="361" xfId="1" applyFont="1" applyFill="1" applyBorder="1" applyAlignment="1">
      <alignment vertical="center" wrapText="1"/>
    </xf>
    <xf numFmtId="0" fontId="19" fillId="7" borderId="268" xfId="1" applyFont="1" applyFill="1" applyBorder="1">
      <alignment vertical="center"/>
    </xf>
    <xf numFmtId="0" fontId="19" fillId="7" borderId="362" xfId="1" applyFont="1" applyFill="1" applyBorder="1">
      <alignment vertical="center"/>
    </xf>
    <xf numFmtId="0" fontId="15" fillId="7" borderId="230" xfId="1" applyFont="1" applyFill="1" applyBorder="1" applyAlignment="1">
      <alignment vertical="center" wrapText="1"/>
    </xf>
    <xf numFmtId="0" fontId="18" fillId="7" borderId="229" xfId="1" applyFont="1" applyFill="1" applyBorder="1" applyAlignment="1">
      <alignment horizontal="center" vertical="center"/>
    </xf>
    <xf numFmtId="0" fontId="19" fillId="7" borderId="363" xfId="1" applyFont="1" applyFill="1" applyBorder="1">
      <alignment vertical="center"/>
    </xf>
    <xf numFmtId="0" fontId="18" fillId="7" borderId="266" xfId="1" applyFont="1" applyFill="1" applyBorder="1" applyAlignment="1">
      <alignment horizontal="center" vertical="center"/>
    </xf>
    <xf numFmtId="0" fontId="18" fillId="7" borderId="272" xfId="1" applyFont="1" applyFill="1" applyBorder="1" applyAlignment="1">
      <alignment horizontal="center" vertical="center"/>
    </xf>
    <xf numFmtId="0" fontId="18" fillId="7" borderId="362" xfId="1" applyFont="1" applyFill="1" applyBorder="1" applyAlignment="1">
      <alignment horizontal="center" vertical="center"/>
    </xf>
    <xf numFmtId="0" fontId="29" fillId="37" borderId="97" xfId="1" applyFont="1" applyFill="1" applyBorder="1" applyAlignment="1">
      <alignment vertical="top" textRotation="255" wrapText="1"/>
    </xf>
    <xf numFmtId="0" fontId="19" fillId="0" borderId="368" xfId="1" applyFont="1" applyBorder="1" applyAlignment="1" applyProtection="1">
      <alignment horizontal="center" vertical="center" wrapText="1"/>
      <protection locked="0"/>
    </xf>
    <xf numFmtId="0" fontId="18" fillId="17" borderId="370" xfId="1" applyFont="1" applyFill="1" applyBorder="1" applyAlignment="1">
      <alignment horizontal="center" vertical="top" textRotation="255" shrinkToFit="1"/>
    </xf>
    <xf numFmtId="0" fontId="18" fillId="17" borderId="338" xfId="1" applyFont="1" applyFill="1" applyBorder="1" applyAlignment="1">
      <alignment horizontal="center" vertical="top" textRotation="255" wrapText="1"/>
    </xf>
    <xf numFmtId="0" fontId="18" fillId="23" borderId="372" xfId="1" applyFont="1" applyFill="1" applyBorder="1" applyAlignment="1">
      <alignment vertical="top" textRotation="255" wrapText="1"/>
    </xf>
    <xf numFmtId="0" fontId="18" fillId="23" borderId="373" xfId="1" applyFont="1" applyFill="1" applyBorder="1" applyAlignment="1">
      <alignment vertical="top" textRotation="255"/>
    </xf>
    <xf numFmtId="0" fontId="18" fillId="23" borderId="374" xfId="1" applyFont="1" applyFill="1" applyBorder="1" applyAlignment="1">
      <alignment vertical="top" textRotation="255"/>
    </xf>
    <xf numFmtId="0" fontId="18" fillId="23" borderId="338" xfId="1" applyFont="1" applyFill="1" applyBorder="1" applyAlignment="1">
      <alignment vertical="top" textRotation="255"/>
    </xf>
    <xf numFmtId="0" fontId="18" fillId="18" borderId="372" xfId="1" applyFont="1" applyFill="1" applyBorder="1" applyAlignment="1">
      <alignment vertical="top" textRotation="255" wrapText="1"/>
    </xf>
    <xf numFmtId="0" fontId="18" fillId="18" borderId="374" xfId="1" applyFont="1" applyFill="1" applyBorder="1" applyAlignment="1">
      <alignment horizontal="center" vertical="top" textRotation="255" wrapText="1"/>
    </xf>
    <xf numFmtId="0" fontId="18" fillId="18" borderId="373" xfId="1" applyFont="1" applyFill="1" applyBorder="1" applyAlignment="1">
      <alignment horizontal="center" vertical="top" textRotation="255" shrinkToFit="1"/>
    </xf>
    <xf numFmtId="0" fontId="18" fillId="18" borderId="338" xfId="1" applyFont="1" applyFill="1" applyBorder="1" applyAlignment="1">
      <alignment horizontal="center" vertical="top" textRotation="255" shrinkToFit="1"/>
    </xf>
    <xf numFmtId="0" fontId="18" fillId="21" borderId="372" xfId="1" applyFont="1" applyFill="1" applyBorder="1" applyAlignment="1">
      <alignment horizontal="center" vertical="top" textRotation="255" shrinkToFit="1"/>
    </xf>
    <xf numFmtId="0" fontId="18" fillId="21" borderId="375" xfId="1" applyFont="1" applyFill="1" applyBorder="1" applyAlignment="1">
      <alignment horizontal="center" vertical="top" textRotation="255" shrinkToFit="1"/>
    </xf>
    <xf numFmtId="0" fontId="18" fillId="21" borderId="338" xfId="1" applyFont="1" applyFill="1" applyBorder="1" applyAlignment="1">
      <alignment horizontal="center" vertical="top" textRotation="255" shrinkToFit="1"/>
    </xf>
    <xf numFmtId="0" fontId="18" fillId="22" borderId="376" xfId="1" applyFont="1" applyFill="1" applyBorder="1" applyAlignment="1">
      <alignment horizontal="center" vertical="top" textRotation="255" shrinkToFit="1"/>
    </xf>
    <xf numFmtId="0" fontId="18" fillId="22" borderId="374" xfId="1" applyFont="1" applyFill="1" applyBorder="1" applyAlignment="1">
      <alignment horizontal="center" vertical="top" textRotation="255" shrinkToFit="1"/>
    </xf>
    <xf numFmtId="0" fontId="18" fillId="22" borderId="338" xfId="1" applyFont="1" applyFill="1" applyBorder="1" applyAlignment="1">
      <alignment horizontal="center" vertical="top" textRotation="255" shrinkToFit="1"/>
    </xf>
    <xf numFmtId="0" fontId="18" fillId="19" borderId="376" xfId="1" applyFont="1" applyFill="1" applyBorder="1" applyAlignment="1">
      <alignment horizontal="center" vertical="top" textRotation="255" shrinkToFit="1"/>
    </xf>
    <xf numFmtId="0" fontId="18" fillId="19" borderId="374" xfId="1" applyFont="1" applyFill="1" applyBorder="1" applyAlignment="1">
      <alignment horizontal="center" vertical="top" textRotation="255" shrinkToFit="1"/>
    </xf>
    <xf numFmtId="0" fontId="18" fillId="19" borderId="338" xfId="1" applyFont="1" applyFill="1" applyBorder="1" applyAlignment="1">
      <alignment horizontal="center" vertical="top" textRotation="255" shrinkToFit="1"/>
    </xf>
    <xf numFmtId="3" fontId="19" fillId="0" borderId="377" xfId="1" applyNumberFormat="1" applyFont="1" applyBorder="1" applyAlignment="1" applyProtection="1">
      <alignment vertical="center" wrapText="1"/>
      <protection locked="0"/>
    </xf>
    <xf numFmtId="3" fontId="19" fillId="0" borderId="378" xfId="1" applyNumberFormat="1" applyFont="1" applyBorder="1" applyAlignment="1" applyProtection="1">
      <alignment vertical="center" wrapText="1"/>
      <protection locked="0"/>
    </xf>
    <xf numFmtId="3" fontId="19" fillId="0" borderId="379" xfId="1" applyNumberFormat="1" applyFont="1" applyBorder="1" applyAlignment="1" applyProtection="1">
      <alignment vertical="center" wrapText="1"/>
      <protection locked="0"/>
    </xf>
    <xf numFmtId="0" fontId="15" fillId="36" borderId="104" xfId="1" applyFont="1" applyFill="1" applyBorder="1" applyAlignment="1">
      <alignment horizontal="center" vertical="center" wrapText="1"/>
    </xf>
    <xf numFmtId="0" fontId="19" fillId="36" borderId="106" xfId="1" applyFont="1" applyFill="1" applyBorder="1" applyAlignment="1">
      <alignment vertical="center" wrapText="1"/>
    </xf>
    <xf numFmtId="0" fontId="19" fillId="0" borderId="315" xfId="1" applyFont="1" applyBorder="1" applyAlignment="1" applyProtection="1">
      <alignment vertical="center" wrapText="1"/>
      <protection locked="0"/>
    </xf>
    <xf numFmtId="0" fontId="19" fillId="36" borderId="380" xfId="1" applyFont="1" applyFill="1" applyBorder="1" applyAlignment="1">
      <alignment vertical="center" wrapText="1"/>
    </xf>
    <xf numFmtId="0" fontId="19" fillId="0" borderId="381" xfId="1" applyFont="1" applyBorder="1" applyAlignment="1" applyProtection="1">
      <alignment vertical="center" wrapText="1"/>
      <protection locked="0"/>
    </xf>
    <xf numFmtId="0" fontId="19" fillId="0" borderId="95" xfId="1" applyFont="1" applyBorder="1" applyAlignment="1">
      <alignment horizontal="center" vertical="center" wrapText="1"/>
    </xf>
    <xf numFmtId="0" fontId="19" fillId="35" borderId="95" xfId="1" applyFont="1" applyFill="1" applyBorder="1" applyAlignment="1">
      <alignment horizontal="center" vertical="center" wrapText="1"/>
    </xf>
    <xf numFmtId="0" fontId="36" fillId="0" borderId="306" xfId="1" applyFont="1" applyBorder="1">
      <alignment vertical="center"/>
    </xf>
    <xf numFmtId="0" fontId="19" fillId="28" borderId="121" xfId="1" applyFont="1" applyFill="1" applyBorder="1" applyAlignment="1">
      <alignment vertical="center" wrapText="1"/>
    </xf>
    <xf numFmtId="0" fontId="19" fillId="28" borderId="352" xfId="1" applyFont="1" applyFill="1" applyBorder="1" applyAlignment="1">
      <alignment vertical="center" wrapText="1"/>
    </xf>
    <xf numFmtId="0" fontId="19" fillId="28" borderId="351" xfId="1" applyFont="1" applyFill="1" applyBorder="1" applyAlignment="1">
      <alignment vertical="center" wrapText="1"/>
    </xf>
    <xf numFmtId="0" fontId="19" fillId="29" borderId="121" xfId="1" applyFont="1" applyFill="1" applyBorder="1" applyAlignment="1">
      <alignment vertical="center" wrapText="1"/>
    </xf>
    <xf numFmtId="0" fontId="19" fillId="29" borderId="352" xfId="1" applyFont="1" applyFill="1" applyBorder="1" applyAlignment="1">
      <alignment vertical="center" wrapText="1"/>
    </xf>
    <xf numFmtId="0" fontId="19" fillId="29" borderId="351" xfId="1" applyFont="1" applyFill="1" applyBorder="1" applyAlignment="1">
      <alignment vertical="center" wrapText="1"/>
    </xf>
    <xf numFmtId="0" fontId="19" fillId="19" borderId="121" xfId="1" applyFont="1" applyFill="1" applyBorder="1" applyAlignment="1">
      <alignment vertical="center" wrapText="1"/>
    </xf>
    <xf numFmtId="0" fontId="19" fillId="19" borderId="353" xfId="1" applyFont="1" applyFill="1" applyBorder="1" applyAlignment="1">
      <alignment vertical="center" wrapText="1"/>
    </xf>
    <xf numFmtId="0" fontId="19" fillId="19" borderId="77" xfId="1" applyFont="1" applyFill="1" applyBorder="1" applyAlignment="1">
      <alignment vertical="center" wrapText="1"/>
    </xf>
    <xf numFmtId="0" fontId="19" fillId="30" borderId="30" xfId="1" applyFont="1" applyFill="1" applyBorder="1" applyAlignment="1">
      <alignment vertical="center" wrapText="1"/>
    </xf>
    <xf numFmtId="0" fontId="19" fillId="31" borderId="121" xfId="1" applyFont="1" applyFill="1" applyBorder="1" applyAlignment="1">
      <alignment vertical="center" wrapText="1"/>
    </xf>
    <xf numFmtId="0" fontId="19" fillId="31" borderId="352" xfId="1" applyFont="1" applyFill="1" applyBorder="1" applyAlignment="1">
      <alignment vertical="center" wrapText="1"/>
    </xf>
    <xf numFmtId="0" fontId="19" fillId="31" borderId="351" xfId="1" applyFont="1" applyFill="1" applyBorder="1" applyAlignment="1">
      <alignment vertical="center" wrapText="1"/>
    </xf>
    <xf numFmtId="0" fontId="19" fillId="18" borderId="121" xfId="1" applyFont="1" applyFill="1" applyBorder="1" applyAlignment="1">
      <alignment vertical="center" wrapText="1"/>
    </xf>
    <xf numFmtId="0" fontId="19" fillId="18" borderId="352" xfId="1" applyFont="1" applyFill="1" applyBorder="1" applyAlignment="1">
      <alignment vertical="center" wrapText="1"/>
    </xf>
    <xf numFmtId="0" fontId="19" fillId="18" borderId="353" xfId="1" applyFont="1" applyFill="1" applyBorder="1" applyAlignment="1">
      <alignment vertical="center" wrapText="1"/>
    </xf>
    <xf numFmtId="0" fontId="19" fillId="18" borderId="82" xfId="1" applyFont="1" applyFill="1" applyBorder="1" applyAlignment="1">
      <alignment vertical="center" wrapText="1"/>
    </xf>
    <xf numFmtId="0" fontId="19" fillId="18" borderId="351" xfId="1" applyFont="1" applyFill="1" applyBorder="1" applyAlignment="1">
      <alignment vertical="center" wrapText="1"/>
    </xf>
    <xf numFmtId="0" fontId="19" fillId="32" borderId="30" xfId="1" applyFont="1" applyFill="1" applyBorder="1" applyAlignment="1">
      <alignment vertical="center" wrapText="1"/>
    </xf>
    <xf numFmtId="0" fontId="19" fillId="33" borderId="354" xfId="1" applyFont="1" applyFill="1" applyBorder="1" applyAlignment="1">
      <alignment vertical="center" wrapText="1"/>
    </xf>
    <xf numFmtId="0" fontId="19" fillId="33" borderId="77" xfId="1" applyFont="1" applyFill="1" applyBorder="1" applyAlignment="1">
      <alignment vertical="center" wrapText="1"/>
    </xf>
    <xf numFmtId="0" fontId="19" fillId="16" borderId="30" xfId="1" applyFont="1" applyFill="1" applyBorder="1" applyAlignment="1">
      <alignment vertical="center" wrapText="1"/>
    </xf>
    <xf numFmtId="0" fontId="19" fillId="0" borderId="316" xfId="1" applyFont="1" applyBorder="1" applyAlignment="1" applyProtection="1">
      <alignment horizontal="center" vertical="center"/>
      <protection locked="0"/>
    </xf>
    <xf numFmtId="0" fontId="19" fillId="0" borderId="0" xfId="1" applyFont="1" applyAlignment="1">
      <alignment horizontal="center" vertical="center"/>
    </xf>
    <xf numFmtId="0" fontId="37" fillId="0" borderId="0" xfId="1" applyFont="1" applyAlignment="1">
      <alignment horizontal="center" vertical="center" wrapText="1"/>
    </xf>
    <xf numFmtId="0" fontId="18" fillId="0" borderId="0" xfId="1" applyFont="1" applyAlignment="1">
      <alignment horizontal="left" vertical="center"/>
    </xf>
    <xf numFmtId="0" fontId="37" fillId="0" borderId="2" xfId="1" applyFont="1" applyBorder="1" applyAlignment="1">
      <alignment horizontal="center" vertical="center" wrapText="1"/>
    </xf>
    <xf numFmtId="0" fontId="19" fillId="17" borderId="341" xfId="1" applyFont="1" applyFill="1" applyBorder="1" applyAlignment="1" applyProtection="1">
      <alignment horizontal="center" vertical="center" wrapText="1"/>
      <protection locked="0"/>
    </xf>
    <xf numFmtId="0" fontId="19" fillId="17" borderId="340" xfId="1" applyFont="1" applyFill="1" applyBorder="1" applyAlignment="1" applyProtection="1">
      <alignment horizontal="center" vertical="center" wrapText="1"/>
      <protection locked="0"/>
    </xf>
    <xf numFmtId="0" fontId="19" fillId="17" borderId="262" xfId="1" applyFont="1" applyFill="1" applyBorder="1" applyAlignment="1" applyProtection="1">
      <alignment horizontal="center" vertical="center" wrapText="1"/>
      <protection locked="0"/>
    </xf>
    <xf numFmtId="0" fontId="19" fillId="17" borderId="342" xfId="1" applyFont="1" applyFill="1" applyBorder="1" applyAlignment="1" applyProtection="1">
      <alignment horizontal="center" vertical="center" wrapText="1"/>
      <protection locked="0"/>
    </xf>
    <xf numFmtId="0" fontId="19" fillId="17" borderId="343" xfId="1" applyFont="1" applyFill="1" applyBorder="1" applyAlignment="1" applyProtection="1">
      <alignment horizontal="center" vertical="center" wrapText="1"/>
      <protection locked="0"/>
    </xf>
    <xf numFmtId="0" fontId="19" fillId="17" borderId="296" xfId="1" applyFont="1" applyFill="1" applyBorder="1" applyAlignment="1" applyProtection="1">
      <alignment horizontal="center" vertical="center" wrapText="1"/>
      <protection locked="0"/>
    </xf>
    <xf numFmtId="0" fontId="19" fillId="17" borderId="295" xfId="1" applyFont="1" applyFill="1" applyBorder="1" applyAlignment="1" applyProtection="1">
      <alignment horizontal="center" vertical="center" wrapText="1"/>
      <protection locked="0"/>
    </xf>
    <xf numFmtId="0" fontId="19" fillId="17" borderId="339" xfId="1" applyFont="1" applyFill="1" applyBorder="1" applyAlignment="1" applyProtection="1">
      <alignment horizontal="center" vertical="center" wrapText="1"/>
      <protection locked="0"/>
    </xf>
    <xf numFmtId="0" fontId="19" fillId="17" borderId="263" xfId="1" applyFont="1" applyFill="1" applyBorder="1" applyAlignment="1" applyProtection="1">
      <alignment horizontal="center" vertical="center" wrapText="1"/>
      <protection locked="0"/>
    </xf>
    <xf numFmtId="0" fontId="19" fillId="17" borderId="346" xfId="1" applyFont="1" applyFill="1" applyBorder="1" applyAlignment="1" applyProtection="1">
      <alignment horizontal="center" vertical="center" wrapText="1"/>
      <protection locked="0"/>
    </xf>
    <xf numFmtId="0" fontId="19" fillId="17" borderId="345" xfId="1" applyFont="1" applyFill="1" applyBorder="1" applyAlignment="1" applyProtection="1">
      <alignment horizontal="center" vertical="center" wrapText="1"/>
      <protection locked="0"/>
    </xf>
    <xf numFmtId="0" fontId="19" fillId="17" borderId="344" xfId="1" applyFont="1" applyFill="1" applyBorder="1" applyAlignment="1" applyProtection="1">
      <alignment horizontal="center" vertical="center" wrapText="1"/>
      <protection locked="0"/>
    </xf>
    <xf numFmtId="0" fontId="19" fillId="17" borderId="347" xfId="1" applyFont="1" applyFill="1" applyBorder="1" applyAlignment="1" applyProtection="1">
      <alignment horizontal="center" vertical="center" wrapText="1"/>
      <protection locked="0"/>
    </xf>
    <xf numFmtId="0" fontId="19" fillId="17" borderId="261" xfId="1" applyFont="1" applyFill="1" applyBorder="1" applyAlignment="1" applyProtection="1">
      <alignment horizontal="center" vertical="center" wrapText="1"/>
      <protection locked="0"/>
    </xf>
    <xf numFmtId="0" fontId="19" fillId="0" borderId="50" xfId="1" applyFont="1" applyBorder="1" applyAlignment="1">
      <alignment horizontal="center" vertical="center" wrapText="1"/>
    </xf>
    <xf numFmtId="0" fontId="18" fillId="4" borderId="173" xfId="1" applyFont="1" applyFill="1" applyBorder="1" applyAlignment="1">
      <alignment horizontal="center" textRotation="255" wrapText="1"/>
    </xf>
    <xf numFmtId="0" fontId="18" fillId="4" borderId="170" xfId="1" applyFont="1" applyFill="1" applyBorder="1" applyAlignment="1">
      <alignment horizontal="center" textRotation="255" wrapText="1"/>
    </xf>
    <xf numFmtId="0" fontId="19" fillId="0" borderId="390" xfId="1" applyFont="1" applyBorder="1" applyAlignment="1" applyProtection="1">
      <alignment vertical="center" wrapText="1"/>
      <protection locked="0"/>
    </xf>
    <xf numFmtId="0" fontId="19" fillId="0" borderId="282" xfId="1" applyFont="1" applyBorder="1" applyAlignment="1" applyProtection="1">
      <alignment vertical="center" wrapText="1"/>
      <protection locked="0"/>
    </xf>
    <xf numFmtId="0" fontId="19" fillId="0" borderId="281" xfId="1" applyFont="1" applyBorder="1" applyAlignment="1" applyProtection="1">
      <alignment vertical="center" wrapText="1"/>
      <protection locked="0"/>
    </xf>
    <xf numFmtId="0" fontId="19" fillId="0" borderId="391" xfId="1" applyFont="1" applyBorder="1" applyAlignment="1" applyProtection="1">
      <alignment vertical="center" wrapText="1"/>
      <protection locked="0"/>
    </xf>
    <xf numFmtId="0" fontId="19" fillId="0" borderId="392" xfId="1" applyFont="1" applyBorder="1" applyAlignment="1" applyProtection="1">
      <alignment vertical="center" wrapText="1"/>
      <protection locked="0"/>
    </xf>
    <xf numFmtId="0" fontId="19" fillId="0" borderId="393" xfId="1" applyFont="1" applyBorder="1" applyAlignment="1" applyProtection="1">
      <alignment vertical="center" wrapText="1"/>
      <protection locked="0"/>
    </xf>
    <xf numFmtId="0" fontId="19" fillId="0" borderId="394" xfId="1" applyFont="1" applyBorder="1" applyAlignment="1" applyProtection="1">
      <alignment vertical="center" wrapText="1"/>
      <protection locked="0"/>
    </xf>
    <xf numFmtId="0" fontId="19" fillId="0" borderId="395" xfId="1" applyFont="1" applyBorder="1" applyAlignment="1" applyProtection="1">
      <alignment vertical="center" wrapText="1"/>
      <protection locked="0"/>
    </xf>
    <xf numFmtId="0" fontId="19" fillId="0" borderId="396" xfId="1" applyFont="1" applyBorder="1" applyAlignment="1" applyProtection="1">
      <alignment vertical="center" wrapText="1"/>
      <protection locked="0"/>
    </xf>
    <xf numFmtId="0" fontId="19" fillId="0" borderId="254" xfId="1" applyFont="1" applyBorder="1" applyAlignment="1" applyProtection="1">
      <alignment vertical="center" wrapText="1"/>
      <protection locked="0"/>
    </xf>
    <xf numFmtId="0" fontId="19" fillId="0" borderId="48" xfId="1" applyFont="1" applyBorder="1" applyAlignment="1" applyProtection="1">
      <alignment vertical="center" wrapText="1"/>
      <protection locked="0"/>
    </xf>
    <xf numFmtId="0" fontId="30" fillId="0" borderId="95" xfId="0" applyFont="1" applyBorder="1">
      <alignment vertical="center"/>
    </xf>
    <xf numFmtId="0" fontId="30" fillId="0" borderId="106" xfId="0" applyFont="1" applyBorder="1">
      <alignment vertical="center"/>
    </xf>
    <xf numFmtId="0" fontId="30" fillId="0" borderId="107" xfId="0" applyFont="1" applyBorder="1">
      <alignment vertical="center"/>
    </xf>
    <xf numFmtId="0" fontId="30" fillId="0" borderId="102" xfId="0" applyFont="1" applyBorder="1">
      <alignment vertical="center"/>
    </xf>
    <xf numFmtId="0" fontId="30" fillId="0" borderId="205" xfId="0" applyFont="1" applyBorder="1">
      <alignment vertical="center"/>
    </xf>
    <xf numFmtId="0" fontId="35" fillId="0" borderId="398" xfId="1" applyFont="1" applyBorder="1" applyAlignment="1">
      <alignment horizontal="center" vertical="center" wrapText="1"/>
    </xf>
    <xf numFmtId="0" fontId="35" fillId="0" borderId="50" xfId="1" applyFont="1" applyBorder="1" applyAlignment="1">
      <alignment horizontal="center" vertical="center" wrapText="1"/>
    </xf>
    <xf numFmtId="0" fontId="35" fillId="0" borderId="399" xfId="1" applyFont="1" applyBorder="1" applyAlignment="1">
      <alignment horizontal="center" vertical="center" wrapText="1"/>
    </xf>
    <xf numFmtId="0" fontId="35" fillId="0" borderId="50" xfId="1" applyFont="1" applyBorder="1" applyAlignment="1">
      <alignment vertical="center" wrapText="1"/>
    </xf>
    <xf numFmtId="0" fontId="35" fillId="0" borderId="0" xfId="1" applyFont="1" applyAlignment="1">
      <alignment horizontal="center" vertical="center" wrapText="1"/>
    </xf>
    <xf numFmtId="3" fontId="19" fillId="17" borderId="400" xfId="1" applyNumberFormat="1" applyFont="1" applyFill="1" applyBorder="1" applyAlignment="1" applyProtection="1">
      <alignment vertical="center" wrapText="1"/>
      <protection locked="0"/>
    </xf>
    <xf numFmtId="3" fontId="19" fillId="17" borderId="401" xfId="1" applyNumberFormat="1" applyFont="1" applyFill="1" applyBorder="1" applyAlignment="1" applyProtection="1">
      <alignment vertical="center" wrapText="1"/>
      <protection locked="0"/>
    </xf>
    <xf numFmtId="0" fontId="18" fillId="0" borderId="0" xfId="1" applyFont="1" applyAlignment="1">
      <alignment horizontal="center" vertical="top" textRotation="255" shrinkToFit="1"/>
    </xf>
    <xf numFmtId="0" fontId="18" fillId="0" borderId="50" xfId="1" applyFont="1" applyBorder="1" applyAlignment="1">
      <alignment horizontal="center" vertical="top" textRotation="255" shrinkToFit="1"/>
    </xf>
    <xf numFmtId="0" fontId="19" fillId="0" borderId="103" xfId="1" applyFont="1" applyBorder="1" applyAlignment="1" applyProtection="1">
      <alignment horizontal="left" vertical="center"/>
      <protection locked="0"/>
    </xf>
    <xf numFmtId="0" fontId="19" fillId="0" borderId="145" xfId="1" applyFont="1" applyBorder="1" applyAlignment="1">
      <alignment horizontal="center" vertical="center" wrapText="1"/>
    </xf>
    <xf numFmtId="0" fontId="74" fillId="39" borderId="0" xfId="1" applyFont="1" applyFill="1" applyAlignment="1">
      <alignment vertical="center" wrapText="1"/>
    </xf>
    <xf numFmtId="0" fontId="19" fillId="39" borderId="0" xfId="1" applyFont="1" applyFill="1" applyAlignment="1">
      <alignment horizontal="center" vertical="center"/>
    </xf>
    <xf numFmtId="0" fontId="74" fillId="39" borderId="0" xfId="1" applyFont="1" applyFill="1">
      <alignment vertical="center"/>
    </xf>
    <xf numFmtId="0" fontId="35" fillId="39" borderId="0" xfId="1" applyFont="1" applyFill="1">
      <alignment vertical="center"/>
    </xf>
    <xf numFmtId="0" fontId="19" fillId="0" borderId="145" xfId="1" applyFont="1" applyBorder="1" applyAlignment="1">
      <alignment vertical="center" wrapText="1"/>
    </xf>
    <xf numFmtId="0" fontId="30" fillId="0" borderId="0" xfId="0" applyFont="1" applyAlignment="1">
      <alignment vertical="center" textRotation="255"/>
    </xf>
    <xf numFmtId="0" fontId="30" fillId="0" borderId="181" xfId="0" applyFont="1" applyBorder="1">
      <alignment vertical="center"/>
    </xf>
    <xf numFmtId="0" fontId="30" fillId="0" borderId="116" xfId="0" applyFont="1" applyBorder="1">
      <alignment vertical="center"/>
    </xf>
    <xf numFmtId="0" fontId="20" fillId="26" borderId="0" xfId="1" applyFont="1" applyFill="1" applyAlignment="1">
      <alignment vertical="center" wrapText="1"/>
    </xf>
    <xf numFmtId="0" fontId="55" fillId="0" borderId="0" xfId="1" applyFont="1" applyAlignment="1">
      <alignment vertical="center" wrapText="1"/>
    </xf>
    <xf numFmtId="0" fontId="18" fillId="5" borderId="104" xfId="1" applyFont="1" applyFill="1" applyBorder="1" applyAlignment="1">
      <alignment horizontal="center" vertical="center" wrapText="1"/>
    </xf>
    <xf numFmtId="0" fontId="60" fillId="0" borderId="0" xfId="1" applyFont="1" applyAlignment="1">
      <alignment vertical="center" wrapText="1"/>
    </xf>
    <xf numFmtId="0" fontId="60" fillId="0" borderId="1" xfId="1" applyFont="1" applyBorder="1" applyAlignment="1">
      <alignment vertical="center" wrapText="1"/>
    </xf>
    <xf numFmtId="0" fontId="60" fillId="0" borderId="58" xfId="1" applyFont="1" applyBorder="1" applyAlignment="1">
      <alignment vertical="center" wrapText="1"/>
    </xf>
    <xf numFmtId="0" fontId="60" fillId="0" borderId="387" xfId="1" applyFont="1" applyBorder="1" applyAlignment="1">
      <alignment vertical="center" wrapText="1"/>
    </xf>
    <xf numFmtId="0" fontId="60" fillId="0" borderId="388" xfId="1" applyFont="1" applyBorder="1" applyAlignment="1">
      <alignment vertical="center" wrapText="1"/>
    </xf>
    <xf numFmtId="0" fontId="30" fillId="0" borderId="86" xfId="0" applyFont="1" applyBorder="1">
      <alignment vertical="center"/>
    </xf>
    <xf numFmtId="0" fontId="30" fillId="0" borderId="121" xfId="0" applyFont="1" applyBorder="1">
      <alignment vertical="center"/>
    </xf>
    <xf numFmtId="0" fontId="18" fillId="5" borderId="173" xfId="1" applyFont="1" applyFill="1" applyBorder="1" applyAlignment="1">
      <alignment horizontal="center" textRotation="255"/>
    </xf>
    <xf numFmtId="0" fontId="18" fillId="5" borderId="397" xfId="1" applyFont="1" applyFill="1" applyBorder="1" applyAlignment="1">
      <alignment horizontal="center" textRotation="255"/>
    </xf>
    <xf numFmtId="0" fontId="18" fillId="0" borderId="121" xfId="1" applyFont="1" applyBorder="1" applyAlignment="1">
      <alignment vertical="center" wrapText="1"/>
    </xf>
    <xf numFmtId="0" fontId="19" fillId="35" borderId="121" xfId="1" applyFont="1" applyFill="1" applyBorder="1" applyAlignment="1">
      <alignment horizontal="center" vertical="center" wrapText="1"/>
    </xf>
    <xf numFmtId="0" fontId="33" fillId="0" borderId="95" xfId="1" applyFont="1" applyBorder="1" applyAlignment="1">
      <alignment horizontal="center" vertical="center" wrapText="1"/>
    </xf>
    <xf numFmtId="0" fontId="20" fillId="0" borderId="1" xfId="1" applyFont="1" applyBorder="1">
      <alignment vertical="center"/>
    </xf>
    <xf numFmtId="0" fontId="25" fillId="0" borderId="2" xfId="1" applyFont="1" applyBorder="1" applyAlignment="1">
      <alignment horizontal="left" vertical="center" wrapText="1"/>
    </xf>
    <xf numFmtId="0" fontId="31" fillId="0" borderId="67" xfId="1" applyFont="1" applyBorder="1" applyAlignment="1">
      <alignment vertical="center" wrapText="1"/>
    </xf>
    <xf numFmtId="0" fontId="20" fillId="0" borderId="50" xfId="1" applyFont="1" applyBorder="1">
      <alignment vertical="center"/>
    </xf>
    <xf numFmtId="0" fontId="20" fillId="0" borderId="152" xfId="1" applyFont="1" applyBorder="1" applyAlignment="1">
      <alignment horizontal="center" vertical="center" wrapText="1"/>
    </xf>
    <xf numFmtId="0" fontId="31" fillId="0" borderId="145" xfId="1" applyFont="1" applyBorder="1" applyAlignment="1">
      <alignment vertical="center" wrapText="1"/>
    </xf>
    <xf numFmtId="0" fontId="19" fillId="0" borderId="240" xfId="1" applyFont="1" applyBorder="1">
      <alignment vertical="center"/>
    </xf>
    <xf numFmtId="0" fontId="31" fillId="0" borderId="145" xfId="1" applyFont="1" applyBorder="1" applyAlignment="1">
      <alignment horizontal="left" vertical="center" wrapText="1"/>
    </xf>
    <xf numFmtId="0" fontId="20" fillId="0" borderId="58" xfId="1" applyFont="1" applyBorder="1">
      <alignment vertical="center"/>
    </xf>
    <xf numFmtId="0" fontId="20" fillId="0" borderId="59" xfId="1" applyFont="1" applyBorder="1" applyAlignment="1">
      <alignment horizontal="right" vertical="center" wrapText="1"/>
    </xf>
    <xf numFmtId="0" fontId="31" fillId="0" borderId="70" xfId="1" applyFont="1" applyBorder="1" applyAlignment="1">
      <alignment vertical="center" wrapText="1"/>
    </xf>
    <xf numFmtId="0" fontId="31" fillId="0" borderId="145" xfId="1" applyFont="1" applyBorder="1" applyAlignment="1">
      <alignment vertical="top"/>
    </xf>
    <xf numFmtId="0" fontId="20" fillId="0" borderId="59" xfId="1" applyFont="1" applyBorder="1" applyAlignment="1">
      <alignment horizontal="left" vertical="center"/>
    </xf>
    <xf numFmtId="0" fontId="20" fillId="0" borderId="59" xfId="1" applyFont="1" applyBorder="1" applyAlignment="1">
      <alignment horizontal="center" vertical="center" wrapText="1"/>
    </xf>
    <xf numFmtId="0" fontId="31" fillId="0" borderId="0" xfId="1" applyFont="1" applyAlignment="1">
      <alignment horizontal="right" vertical="center"/>
    </xf>
    <xf numFmtId="0" fontId="28" fillId="0" borderId="0" xfId="1" applyFont="1" applyAlignment="1">
      <alignment horizontal="center" wrapText="1"/>
    </xf>
    <xf numFmtId="0" fontId="20" fillId="0" borderId="265" xfId="1" applyFont="1" applyBorder="1">
      <alignment vertical="center"/>
    </xf>
    <xf numFmtId="0" fontId="20" fillId="0" borderId="266" xfId="1" applyFont="1" applyBorder="1" applyAlignment="1">
      <alignment vertical="center" wrapText="1"/>
    </xf>
    <xf numFmtId="0" fontId="31" fillId="0" borderId="266" xfId="1" applyFont="1" applyBorder="1">
      <alignment vertical="center"/>
    </xf>
    <xf numFmtId="0" fontId="20" fillId="0" borderId="267" xfId="1" applyFont="1" applyBorder="1" applyAlignment="1">
      <alignment vertical="center" wrapText="1"/>
    </xf>
    <xf numFmtId="0" fontId="20" fillId="0" borderId="95" xfId="1" applyFont="1" applyBorder="1" applyAlignment="1">
      <alignment horizontal="center" vertical="center" wrapText="1"/>
    </xf>
    <xf numFmtId="0" fontId="20" fillId="0" borderId="152" xfId="1" applyFont="1" applyBorder="1" applyAlignment="1">
      <alignment horizontal="left" vertical="center" wrapText="1"/>
    </xf>
    <xf numFmtId="0" fontId="20" fillId="0" borderId="198" xfId="1" applyFont="1" applyBorder="1" applyAlignment="1">
      <alignment horizontal="left" vertical="center"/>
    </xf>
    <xf numFmtId="0" fontId="20" fillId="0" borderId="201" xfId="1" applyFont="1" applyBorder="1">
      <alignment vertical="center"/>
    </xf>
    <xf numFmtId="0" fontId="20" fillId="0" borderId="199" xfId="1" applyFont="1" applyBorder="1" applyAlignment="1">
      <alignment horizontal="left" vertical="center"/>
    </xf>
    <xf numFmtId="0" fontId="28" fillId="0" borderId="199" xfId="1" applyFont="1" applyBorder="1">
      <alignment vertical="center"/>
    </xf>
    <xf numFmtId="0" fontId="28" fillId="0" borderId="200" xfId="1" applyFont="1" applyBorder="1">
      <alignment vertical="center"/>
    </xf>
    <xf numFmtId="0" fontId="20" fillId="0" borderId="95" xfId="1" applyFont="1" applyBorder="1" applyAlignment="1">
      <alignment horizontal="right" wrapText="1"/>
    </xf>
    <xf numFmtId="0" fontId="20" fillId="0" borderId="269" xfId="1" applyFont="1" applyBorder="1" applyAlignment="1">
      <alignment horizontal="left" vertical="center"/>
    </xf>
    <xf numFmtId="0" fontId="20" fillId="0" borderId="199" xfId="1" applyFont="1" applyBorder="1">
      <alignment vertical="center"/>
    </xf>
    <xf numFmtId="0" fontId="20" fillId="0" borderId="269" xfId="1" applyFont="1" applyBorder="1">
      <alignment vertical="center"/>
    </xf>
    <xf numFmtId="0" fontId="20" fillId="0" borderId="204" xfId="1" applyFont="1" applyBorder="1">
      <alignment vertical="center"/>
    </xf>
    <xf numFmtId="0" fontId="20" fillId="0" borderId="299" xfId="1" applyFont="1" applyBorder="1">
      <alignment vertical="center"/>
    </xf>
    <xf numFmtId="0" fontId="28" fillId="0" borderId="266" xfId="1" applyFont="1" applyBorder="1">
      <alignment vertical="center"/>
    </xf>
    <xf numFmtId="0" fontId="28" fillId="0" borderId="267" xfId="1" applyFont="1" applyBorder="1">
      <alignment vertical="center"/>
    </xf>
    <xf numFmtId="0" fontId="20" fillId="0" borderId="231" xfId="1" applyFont="1" applyBorder="1">
      <alignment vertical="center"/>
    </xf>
    <xf numFmtId="0" fontId="31" fillId="0" borderId="230" xfId="1" applyFont="1" applyBorder="1">
      <alignment vertical="center"/>
    </xf>
    <xf numFmtId="0" fontId="28" fillId="0" borderId="230" xfId="1" applyFont="1" applyBorder="1">
      <alignment vertical="center"/>
    </xf>
    <xf numFmtId="0" fontId="28" fillId="0" borderId="268" xfId="1" applyFont="1" applyBorder="1">
      <alignment vertical="center"/>
    </xf>
    <xf numFmtId="0" fontId="28" fillId="0" borderId="145" xfId="1" applyFont="1" applyBorder="1" applyAlignment="1">
      <alignment horizontal="center" wrapText="1"/>
    </xf>
    <xf numFmtId="0" fontId="20" fillId="0" borderId="145" xfId="1" applyFont="1" applyBorder="1" applyAlignment="1">
      <alignment horizontal="right" wrapText="1"/>
    </xf>
    <xf numFmtId="0" fontId="20" fillId="0" borderId="264" xfId="1" applyFont="1" applyBorder="1" applyAlignment="1">
      <alignment horizontal="center" vertical="center" wrapText="1"/>
    </xf>
    <xf numFmtId="0" fontId="20" fillId="0" borderId="270" xfId="1" applyFont="1" applyBorder="1">
      <alignment vertical="center"/>
    </xf>
    <xf numFmtId="0" fontId="20" fillId="0" borderId="271" xfId="1" applyFont="1" applyBorder="1" applyAlignment="1">
      <alignment vertical="center" wrapText="1"/>
    </xf>
    <xf numFmtId="0" fontId="28" fillId="0" borderId="271" xfId="1" applyFont="1" applyBorder="1">
      <alignment vertical="center"/>
    </xf>
    <xf numFmtId="0" fontId="20" fillId="0" borderId="201" xfId="1" applyFont="1" applyBorder="1" applyAlignment="1">
      <alignment horizontal="left" vertical="center"/>
    </xf>
    <xf numFmtId="0" fontId="28" fillId="0" borderId="201" xfId="1" applyFont="1" applyBorder="1">
      <alignment vertical="center"/>
    </xf>
    <xf numFmtId="0" fontId="28" fillId="0" borderId="299" xfId="1" applyFont="1" applyBorder="1">
      <alignment vertical="center"/>
    </xf>
    <xf numFmtId="0" fontId="20" fillId="0" borderId="198" xfId="1" applyFont="1" applyBorder="1">
      <alignment vertical="center"/>
    </xf>
    <xf numFmtId="0" fontId="20" fillId="0" borderId="199" xfId="1" applyFont="1" applyBorder="1" applyAlignment="1">
      <alignment vertical="center" shrinkToFit="1"/>
    </xf>
    <xf numFmtId="0" fontId="20" fillId="0" borderId="58" xfId="1" applyFont="1" applyBorder="1" applyAlignment="1">
      <alignment vertical="center" wrapText="1"/>
    </xf>
    <xf numFmtId="0" fontId="20" fillId="0" borderId="59" xfId="1" applyFont="1" applyBorder="1" applyAlignment="1">
      <alignment vertical="center" wrapText="1"/>
    </xf>
    <xf numFmtId="0" fontId="31" fillId="0" borderId="70" xfId="1" applyFont="1" applyBorder="1">
      <alignment vertical="center"/>
    </xf>
    <xf numFmtId="0" fontId="20" fillId="0" borderId="2" xfId="1" applyFont="1" applyBorder="1" applyAlignment="1">
      <alignment vertical="center" wrapText="1"/>
    </xf>
    <xf numFmtId="0" fontId="15" fillId="0" borderId="145" xfId="1" applyFont="1" applyBorder="1" applyAlignment="1">
      <alignment vertical="center" wrapText="1"/>
    </xf>
    <xf numFmtId="0" fontId="20" fillId="0" borderId="368" xfId="1" applyFont="1" applyBorder="1" applyAlignment="1">
      <alignment horizontal="center" vertical="center" wrapText="1"/>
    </xf>
    <xf numFmtId="0" fontId="20" fillId="0" borderId="230" xfId="1" applyFont="1" applyBorder="1">
      <alignment vertical="center"/>
    </xf>
    <xf numFmtId="0" fontId="20" fillId="26" borderId="1" xfId="1" applyFont="1" applyFill="1" applyBorder="1" applyAlignment="1">
      <alignment vertical="center" wrapText="1"/>
    </xf>
    <xf numFmtId="0" fontId="20" fillId="26" borderId="2" xfId="1" applyFont="1" applyFill="1" applyBorder="1" applyAlignment="1">
      <alignment vertical="center" wrapText="1"/>
    </xf>
    <xf numFmtId="0" fontId="28" fillId="26" borderId="2" xfId="1" applyFont="1" applyFill="1" applyBorder="1" applyAlignment="1">
      <alignment horizontal="center" textRotation="255" wrapText="1"/>
    </xf>
    <xf numFmtId="0" fontId="20" fillId="26" borderId="67" xfId="1" applyFont="1" applyFill="1" applyBorder="1" applyAlignment="1">
      <alignment vertical="center" wrapText="1"/>
    </xf>
    <xf numFmtId="0" fontId="20" fillId="26" borderId="50" xfId="1" applyFont="1" applyFill="1" applyBorder="1" applyAlignment="1">
      <alignment vertical="center" textRotation="255"/>
    </xf>
    <xf numFmtId="0" fontId="20" fillId="26" borderId="199" xfId="1" applyFont="1" applyFill="1" applyBorder="1">
      <alignment vertical="center"/>
    </xf>
    <xf numFmtId="0" fontId="20" fillId="26" borderId="199" xfId="1" applyFont="1" applyFill="1" applyBorder="1" applyAlignment="1">
      <alignment vertical="center" wrapText="1"/>
    </xf>
    <xf numFmtId="0" fontId="20" fillId="26" borderId="202" xfId="1" applyFont="1" applyFill="1" applyBorder="1" applyAlignment="1">
      <alignment vertical="center" wrapText="1"/>
    </xf>
    <xf numFmtId="0" fontId="20" fillId="26" borderId="152" xfId="1" applyFont="1" applyFill="1" applyBorder="1" applyAlignment="1">
      <alignment horizontal="center" vertical="center" wrapText="1"/>
    </xf>
    <xf numFmtId="0" fontId="20" fillId="26" borderId="145" xfId="1" applyFont="1" applyFill="1" applyBorder="1" applyAlignment="1">
      <alignment vertical="center" wrapText="1"/>
    </xf>
    <xf numFmtId="0" fontId="20" fillId="26" borderId="201" xfId="1" applyFont="1" applyFill="1" applyBorder="1">
      <alignment vertical="center"/>
    </xf>
    <xf numFmtId="0" fontId="20" fillId="26" borderId="201" xfId="1" applyFont="1" applyFill="1" applyBorder="1" applyAlignment="1">
      <alignment vertical="center" wrapText="1"/>
    </xf>
    <xf numFmtId="0" fontId="20" fillId="26" borderId="203" xfId="1" applyFont="1" applyFill="1" applyBorder="1" applyAlignment="1">
      <alignment vertical="center" wrapText="1"/>
    </xf>
    <xf numFmtId="0" fontId="20" fillId="0" borderId="70" xfId="1" applyFont="1" applyBorder="1">
      <alignment vertical="center"/>
    </xf>
    <xf numFmtId="0" fontId="20" fillId="26" borderId="0" xfId="1" applyFont="1" applyFill="1">
      <alignment vertical="center"/>
    </xf>
    <xf numFmtId="0" fontId="20" fillId="26" borderId="95" xfId="1" applyFont="1" applyFill="1" applyBorder="1" applyAlignment="1">
      <alignment horizontal="center" vertical="center" wrapText="1"/>
    </xf>
    <xf numFmtId="0" fontId="20" fillId="26" borderId="0" xfId="1" applyFont="1" applyFill="1" applyAlignment="1"/>
    <xf numFmtId="0" fontId="31" fillId="26" borderId="145" xfId="1" applyFont="1" applyFill="1" applyBorder="1" applyAlignment="1">
      <alignment vertical="center" wrapText="1"/>
    </xf>
    <xf numFmtId="0" fontId="20" fillId="26" borderId="241" xfId="1" applyFont="1" applyFill="1" applyBorder="1">
      <alignment vertical="center"/>
    </xf>
    <xf numFmtId="0" fontId="20" fillId="26" borderId="0" xfId="1" applyFont="1" applyFill="1" applyAlignment="1">
      <alignment horizontal="left" vertical="center"/>
    </xf>
    <xf numFmtId="0" fontId="20" fillId="0" borderId="145" xfId="1" applyFont="1" applyBorder="1">
      <alignment vertical="center"/>
    </xf>
    <xf numFmtId="0" fontId="20" fillId="0" borderId="204" xfId="1" applyFont="1" applyBorder="1" applyAlignment="1">
      <alignment vertical="center" wrapText="1"/>
    </xf>
    <xf numFmtId="0" fontId="20" fillId="0" borderId="266" xfId="1" applyFont="1" applyBorder="1">
      <alignment vertical="center"/>
    </xf>
    <xf numFmtId="0" fontId="38" fillId="0" borderId="204" xfId="1" applyFont="1" applyBorder="1" applyAlignment="1">
      <alignment vertical="center" wrapText="1"/>
    </xf>
    <xf numFmtId="0" fontId="20" fillId="0" borderId="232" xfId="1" applyFont="1" applyBorder="1">
      <alignment vertical="center"/>
    </xf>
    <xf numFmtId="0" fontId="20" fillId="0" borderId="95" xfId="1" applyFont="1" applyBorder="1">
      <alignment vertical="center"/>
    </xf>
    <xf numFmtId="0" fontId="20" fillId="0" borderId="272" xfId="1" applyFont="1" applyBorder="1">
      <alignment vertical="center"/>
    </xf>
    <xf numFmtId="0" fontId="20" fillId="0" borderId="273" xfId="1" applyFont="1" applyBorder="1">
      <alignment vertical="center"/>
    </xf>
    <xf numFmtId="0" fontId="20" fillId="0" borderId="230" xfId="1" applyFont="1" applyBorder="1" applyAlignment="1">
      <alignment vertical="center" wrapText="1"/>
    </xf>
    <xf numFmtId="0" fontId="38" fillId="0" borderId="0" xfId="1" applyFont="1" applyAlignment="1">
      <alignment horizontal="left" vertical="center"/>
    </xf>
    <xf numFmtId="0" fontId="20" fillId="0" borderId="229" xfId="1" applyFont="1" applyBorder="1">
      <alignment vertical="center"/>
    </xf>
    <xf numFmtId="0" fontId="20" fillId="0" borderId="0" xfId="1" applyFont="1" applyAlignment="1">
      <alignment horizontal="center" vertical="center"/>
    </xf>
    <xf numFmtId="0" fontId="20" fillId="0" borderId="159" xfId="1" applyFont="1" applyBorder="1">
      <alignment vertical="center"/>
    </xf>
    <xf numFmtId="0" fontId="28" fillId="0" borderId="0" xfId="1" applyFont="1" applyAlignment="1">
      <alignment horizontal="right" vertical="center" wrapText="1"/>
    </xf>
    <xf numFmtId="0" fontId="19" fillId="0" borderId="115" xfId="1" applyFont="1" applyBorder="1" applyAlignment="1">
      <alignment vertical="center" wrapText="1"/>
    </xf>
    <xf numFmtId="0" fontId="31" fillId="0" borderId="15" xfId="1" applyFont="1" applyBorder="1" applyAlignment="1">
      <alignment horizontal="center" vertical="top" textRotation="255" shrinkToFit="1"/>
    </xf>
    <xf numFmtId="0" fontId="31" fillId="0" borderId="17" xfId="1" applyFont="1" applyBorder="1" applyAlignment="1">
      <alignment horizontal="center" vertical="top" textRotation="255" shrinkToFit="1"/>
    </xf>
    <xf numFmtId="0" fontId="31" fillId="0" borderId="74" xfId="1" applyFont="1" applyBorder="1" applyAlignment="1">
      <alignment horizontal="center" vertical="center"/>
    </xf>
    <xf numFmtId="0" fontId="20" fillId="0" borderId="90" xfId="1" applyFont="1" applyBorder="1" applyAlignment="1">
      <alignment vertical="center" wrapText="1"/>
    </xf>
    <xf numFmtId="0" fontId="19" fillId="0" borderId="308" xfId="1" applyFont="1" applyBorder="1" applyAlignment="1">
      <alignment vertical="center" wrapText="1"/>
    </xf>
    <xf numFmtId="0" fontId="19" fillId="0" borderId="310" xfId="1" applyFont="1" applyBorder="1" applyAlignment="1">
      <alignment vertical="center" wrapText="1"/>
    </xf>
    <xf numFmtId="0" fontId="19" fillId="17" borderId="309" xfId="1" applyFont="1" applyFill="1" applyBorder="1" applyAlignment="1">
      <alignment horizontal="center" vertical="center" wrapText="1"/>
    </xf>
    <xf numFmtId="0" fontId="19" fillId="17" borderId="311" xfId="1" applyFont="1" applyFill="1" applyBorder="1" applyAlignment="1">
      <alignment horizontal="center" vertical="center" wrapText="1"/>
    </xf>
    <xf numFmtId="0" fontId="20" fillId="0" borderId="31" xfId="1" applyFont="1" applyBorder="1" applyAlignment="1">
      <alignment vertical="center" wrapText="1"/>
    </xf>
    <xf numFmtId="0" fontId="31" fillId="0" borderId="78" xfId="1" applyFont="1" applyBorder="1" applyAlignment="1">
      <alignment horizontal="center" vertical="center"/>
    </xf>
    <xf numFmtId="0" fontId="19" fillId="0" borderId="328" xfId="1" applyFont="1" applyBorder="1" applyAlignment="1">
      <alignment vertical="center" wrapText="1"/>
    </xf>
    <xf numFmtId="0" fontId="20" fillId="0" borderId="169" xfId="1" applyFont="1" applyBorder="1" applyAlignment="1">
      <alignment vertical="center" wrapText="1"/>
    </xf>
    <xf numFmtId="0" fontId="20" fillId="0" borderId="79" xfId="1" applyFont="1" applyBorder="1" applyAlignment="1">
      <alignment vertical="center" wrapText="1"/>
    </xf>
    <xf numFmtId="0" fontId="20" fillId="0" borderId="88" xfId="1" applyFont="1" applyBorder="1" applyAlignment="1">
      <alignment vertical="center" wrapText="1"/>
    </xf>
    <xf numFmtId="0" fontId="20" fillId="0" borderId="55" xfId="1" applyFont="1" applyBorder="1" applyAlignment="1">
      <alignment vertical="center" wrapText="1"/>
    </xf>
    <xf numFmtId="0" fontId="20" fillId="0" borderId="20" xfId="1" applyFont="1" applyBorder="1" applyAlignment="1">
      <alignment vertical="center" wrapText="1"/>
    </xf>
    <xf numFmtId="0" fontId="31" fillId="0" borderId="98" xfId="1" applyFont="1" applyBorder="1" applyAlignment="1">
      <alignment horizontal="center" vertical="center"/>
    </xf>
    <xf numFmtId="0" fontId="20" fillId="0" borderId="327" xfId="1" applyFont="1" applyBorder="1" applyAlignment="1">
      <alignment vertical="center" wrapText="1"/>
    </xf>
    <xf numFmtId="0" fontId="31" fillId="0" borderId="104" xfId="1" applyFont="1" applyBorder="1" applyAlignment="1">
      <alignment horizontal="center" vertical="center" wrapText="1"/>
    </xf>
    <xf numFmtId="0" fontId="20" fillId="0" borderId="107" xfId="1" applyFont="1" applyBorder="1" applyAlignment="1">
      <alignment vertical="center" wrapText="1"/>
    </xf>
    <xf numFmtId="0" fontId="20" fillId="0" borderId="332" xfId="1" applyFont="1" applyBorder="1" applyAlignment="1">
      <alignment vertical="center" wrapText="1"/>
    </xf>
    <xf numFmtId="0" fontId="31" fillId="0" borderId="89" xfId="1" applyFont="1" applyBorder="1" applyAlignment="1">
      <alignment horizontal="center" vertical="center" wrapText="1"/>
    </xf>
    <xf numFmtId="0" fontId="31" fillId="0" borderId="98" xfId="1" applyFont="1" applyBorder="1" applyAlignment="1">
      <alignment horizontal="center" vertical="center" wrapText="1"/>
    </xf>
    <xf numFmtId="0" fontId="20" fillId="0" borderId="108" xfId="1" applyFont="1" applyBorder="1" applyAlignment="1">
      <alignment vertical="center" wrapText="1"/>
    </xf>
    <xf numFmtId="0" fontId="56" fillId="0" borderId="89" xfId="1" applyFont="1" applyBorder="1" applyAlignment="1">
      <alignment horizontal="center" vertical="center"/>
    </xf>
    <xf numFmtId="0" fontId="56" fillId="0" borderId="78" xfId="1" applyFont="1" applyBorder="1" applyAlignment="1">
      <alignment horizontal="center" vertical="center"/>
    </xf>
    <xf numFmtId="0" fontId="56" fillId="0" borderId="133" xfId="1" applyFont="1" applyBorder="1" applyAlignment="1">
      <alignment horizontal="center" vertical="center"/>
    </xf>
    <xf numFmtId="0" fontId="41" fillId="0" borderId="0" xfId="1" applyFont="1" applyAlignment="1">
      <alignment vertical="center" wrapText="1"/>
    </xf>
    <xf numFmtId="0" fontId="41" fillId="0" borderId="145" xfId="1" applyFont="1" applyBorder="1" applyAlignment="1">
      <alignment vertical="center" wrapText="1"/>
    </xf>
    <xf numFmtId="0" fontId="33" fillId="0" borderId="145" xfId="1" applyFont="1" applyBorder="1">
      <alignment vertical="center"/>
    </xf>
    <xf numFmtId="0" fontId="33" fillId="0" borderId="316" xfId="1" applyFont="1" applyBorder="1">
      <alignment vertical="center"/>
    </xf>
    <xf numFmtId="0" fontId="56" fillId="0" borderId="145" xfId="1" applyFont="1" applyBorder="1" applyAlignment="1">
      <alignment vertical="center" wrapText="1"/>
    </xf>
    <xf numFmtId="0" fontId="25" fillId="0" borderId="0" xfId="1" applyFont="1" applyAlignment="1">
      <alignment horizontal="left" vertical="center" wrapText="1"/>
    </xf>
    <xf numFmtId="0" fontId="41" fillId="0" borderId="0" xfId="1" applyFont="1">
      <alignment vertical="center"/>
    </xf>
    <xf numFmtId="0" fontId="20" fillId="0" borderId="145" xfId="1" applyFont="1" applyBorder="1" applyAlignment="1">
      <alignment vertical="center" wrapText="1"/>
    </xf>
    <xf numFmtId="0" fontId="28" fillId="0" borderId="62" xfId="1" applyFont="1" applyBorder="1" applyAlignment="1">
      <alignment horizontal="center" textRotation="255" wrapText="1"/>
    </xf>
    <xf numFmtId="0" fontId="28" fillId="0" borderId="277" xfId="1" applyFont="1" applyBorder="1" applyAlignment="1">
      <alignment horizontal="center" textRotation="255" wrapText="1"/>
    </xf>
    <xf numFmtId="0" fontId="28" fillId="0" borderId="61" xfId="1" applyFont="1" applyBorder="1" applyAlignment="1">
      <alignment horizontal="center" textRotation="255" wrapText="1"/>
    </xf>
    <xf numFmtId="0" fontId="28" fillId="0" borderId="63" xfId="1" applyFont="1" applyBorder="1" applyAlignment="1">
      <alignment horizontal="center" textRotation="255" wrapText="1"/>
    </xf>
    <xf numFmtId="0" fontId="28" fillId="0" borderId="173" xfId="1" applyFont="1" applyBorder="1" applyAlignment="1">
      <alignment horizontal="center" textRotation="255" wrapText="1"/>
    </xf>
    <xf numFmtId="0" fontId="28" fillId="0" borderId="170" xfId="1" applyFont="1" applyBorder="1" applyAlignment="1">
      <alignment horizontal="center" textRotation="255" wrapText="1"/>
    </xf>
    <xf numFmtId="0" fontId="28" fillId="0" borderId="236" xfId="1" applyFont="1" applyBorder="1" applyAlignment="1">
      <alignment textRotation="255" wrapText="1"/>
    </xf>
    <xf numFmtId="0" fontId="28" fillId="0" borderId="397" xfId="1" applyFont="1" applyBorder="1" applyAlignment="1">
      <alignment textRotation="255" wrapText="1"/>
    </xf>
    <xf numFmtId="0" fontId="31" fillId="0" borderId="155" xfId="1" applyFont="1" applyBorder="1" applyAlignment="1">
      <alignment vertical="center" wrapText="1"/>
    </xf>
    <xf numFmtId="0" fontId="20" fillId="0" borderId="78" xfId="1" applyFont="1" applyBorder="1" applyAlignment="1">
      <alignment vertical="center" wrapText="1"/>
    </xf>
    <xf numFmtId="0" fontId="20" fillId="0" borderId="57" xfId="1" applyFont="1" applyBorder="1" applyAlignment="1">
      <alignment vertical="center" wrapText="1"/>
    </xf>
    <xf numFmtId="0" fontId="20" fillId="0" borderId="77" xfId="1" applyFont="1" applyBorder="1" applyAlignment="1">
      <alignment vertical="center" wrapText="1"/>
    </xf>
    <xf numFmtId="0" fontId="20" fillId="0" borderId="68" xfId="1" applyFont="1" applyBorder="1" applyAlignment="1">
      <alignment vertical="center" wrapText="1"/>
    </xf>
    <xf numFmtId="0" fontId="20" fillId="0" borderId="6" xfId="1" applyFont="1" applyBorder="1" applyAlignment="1">
      <alignment vertical="center" wrapText="1"/>
    </xf>
    <xf numFmtId="0" fontId="20" fillId="0" borderId="7" xfId="1" applyFont="1" applyBorder="1" applyAlignment="1">
      <alignment vertical="center" wrapText="1"/>
    </xf>
    <xf numFmtId="0" fontId="20" fillId="0" borderId="130" xfId="1" applyFont="1" applyBorder="1" applyAlignment="1">
      <alignment vertical="center" wrapText="1"/>
    </xf>
    <xf numFmtId="0" fontId="20" fillId="0" borderId="4" xfId="1" applyFont="1" applyBorder="1" applyAlignment="1">
      <alignment vertical="center" wrapText="1"/>
    </xf>
    <xf numFmtId="0" fontId="20" fillId="0" borderId="294" xfId="1" applyFont="1" applyBorder="1" applyAlignment="1">
      <alignment vertical="center" wrapText="1"/>
    </xf>
    <xf numFmtId="0" fontId="20" fillId="0" borderId="253" xfId="1" applyFont="1" applyBorder="1" applyAlignment="1">
      <alignment vertical="center" wrapText="1"/>
    </xf>
    <xf numFmtId="0" fontId="20" fillId="0" borderId="294" xfId="1" applyFont="1" applyBorder="1" applyAlignment="1">
      <alignment wrapText="1"/>
    </xf>
    <xf numFmtId="0" fontId="20" fillId="0" borderId="67" xfId="1" applyFont="1" applyBorder="1" applyAlignment="1">
      <alignment wrapText="1"/>
    </xf>
    <xf numFmtId="0" fontId="20" fillId="0" borderId="127" xfId="1" applyFont="1" applyBorder="1" applyAlignment="1">
      <alignment vertical="center" wrapText="1"/>
    </xf>
    <xf numFmtId="0" fontId="20" fillId="0" borderId="41" xfId="1" applyFont="1" applyBorder="1" applyAlignment="1">
      <alignment vertical="center" wrapText="1"/>
    </xf>
    <xf numFmtId="0" fontId="20" fillId="0" borderId="82" xfId="1" applyFont="1" applyBorder="1" applyAlignment="1">
      <alignment vertical="center" wrapText="1"/>
    </xf>
    <xf numFmtId="0" fontId="20" fillId="0" borderId="197" xfId="1" applyFont="1" applyBorder="1" applyAlignment="1">
      <alignment vertical="center" wrapText="1"/>
    </xf>
    <xf numFmtId="0" fontId="20" fillId="0" borderId="51" xfId="1" applyFont="1" applyBorder="1" applyAlignment="1">
      <alignment vertical="center" wrapText="1"/>
    </xf>
    <xf numFmtId="0" fontId="20" fillId="0" borderId="80" xfId="1" applyFont="1" applyBorder="1" applyAlignment="1">
      <alignment vertical="center" wrapText="1"/>
    </xf>
    <xf numFmtId="0" fontId="20" fillId="0" borderId="178" xfId="1" applyFont="1" applyBorder="1" applyAlignment="1">
      <alignment vertical="center" wrapText="1"/>
    </xf>
    <xf numFmtId="0" fontId="20" fillId="0" borderId="18" xfId="1" applyFont="1" applyBorder="1" applyAlignment="1">
      <alignment vertical="center" wrapText="1"/>
    </xf>
    <xf numFmtId="0" fontId="20" fillId="0" borderId="177" xfId="1" applyFont="1" applyBorder="1" applyAlignment="1">
      <alignment vertical="center" wrapText="1"/>
    </xf>
    <xf numFmtId="0" fontId="20" fillId="0" borderId="280" xfId="1" applyFont="1" applyBorder="1" applyAlignment="1">
      <alignment vertical="center" wrapText="1"/>
    </xf>
    <xf numFmtId="0" fontId="20" fillId="0" borderId="163" xfId="1" applyFont="1" applyBorder="1" applyAlignment="1">
      <alignment wrapText="1"/>
    </xf>
    <xf numFmtId="0" fontId="20" fillId="0" borderId="154" xfId="1" applyFont="1" applyBorder="1" applyAlignment="1">
      <alignment wrapText="1"/>
    </xf>
    <xf numFmtId="0" fontId="20" fillId="0" borderId="165" xfId="1" applyFont="1" applyBorder="1" applyAlignment="1">
      <alignment vertical="center" wrapText="1"/>
    </xf>
    <xf numFmtId="0" fontId="20" fillId="0" borderId="111" xfId="1" applyFont="1" applyBorder="1" applyAlignment="1">
      <alignment vertical="center" wrapText="1"/>
    </xf>
    <xf numFmtId="0" fontId="20" fillId="0" borderId="37" xfId="1" applyFont="1" applyBorder="1" applyAlignment="1">
      <alignment vertical="center" wrapText="1"/>
    </xf>
    <xf numFmtId="0" fontId="20" fillId="0" borderId="38" xfId="1" applyFont="1" applyBorder="1" applyAlignment="1">
      <alignment vertical="center" wrapText="1"/>
    </xf>
    <xf numFmtId="0" fontId="20" fillId="0" borderId="36" xfId="1" applyFont="1" applyBorder="1" applyAlignment="1">
      <alignment vertical="center" wrapText="1"/>
    </xf>
    <xf numFmtId="0" fontId="20" fillId="0" borderId="34" xfId="1" applyFont="1" applyBorder="1" applyAlignment="1">
      <alignment vertical="center" wrapText="1"/>
    </xf>
    <xf numFmtId="0" fontId="20" fillId="0" borderId="162" xfId="1" applyFont="1" applyBorder="1" applyAlignment="1">
      <alignment vertical="center" wrapText="1"/>
    </xf>
    <xf numFmtId="0" fontId="20" fillId="0" borderId="166" xfId="1" applyFont="1" applyBorder="1" applyAlignment="1">
      <alignment vertical="center" wrapText="1"/>
    </xf>
    <xf numFmtId="0" fontId="20" fillId="0" borderId="247" xfId="1" applyFont="1" applyBorder="1" applyAlignment="1">
      <alignment wrapText="1"/>
    </xf>
    <xf numFmtId="0" fontId="20" fillId="0" borderId="146" xfId="1" applyFont="1" applyBorder="1" applyAlignment="1">
      <alignment wrapText="1"/>
    </xf>
    <xf numFmtId="0" fontId="20" fillId="0" borderId="30" xfId="1" applyFont="1" applyBorder="1" applyAlignment="1">
      <alignment vertical="center" wrapText="1"/>
    </xf>
    <xf numFmtId="0" fontId="20" fillId="0" borderId="180" xfId="1" applyFont="1" applyBorder="1" applyAlignment="1">
      <alignment vertical="center" wrapText="1"/>
    </xf>
    <xf numFmtId="0" fontId="20" fillId="0" borderId="56" xfId="1" applyFont="1" applyBorder="1" applyAlignment="1">
      <alignment vertical="center" wrapText="1"/>
    </xf>
    <xf numFmtId="0" fontId="20" fillId="0" borderId="28" xfId="1" applyFont="1" applyBorder="1" applyAlignment="1">
      <alignment vertical="center" wrapText="1"/>
    </xf>
    <xf numFmtId="0" fontId="20" fillId="0" borderId="26" xfId="1" applyFont="1" applyBorder="1" applyAlignment="1">
      <alignment vertical="center" wrapText="1"/>
    </xf>
    <xf numFmtId="0" fontId="20" fillId="0" borderId="83" xfId="1" applyFont="1" applyBorder="1" applyAlignment="1">
      <alignment vertical="center" wrapText="1"/>
    </xf>
    <xf numFmtId="0" fontId="20" fillId="0" borderId="83" xfId="1" applyFont="1" applyBorder="1" applyAlignment="1">
      <alignment wrapText="1"/>
    </xf>
    <xf numFmtId="0" fontId="20" fillId="0" borderId="169" xfId="1" applyFont="1" applyBorder="1" applyAlignment="1">
      <alignment wrapText="1"/>
    </xf>
    <xf numFmtId="0" fontId="20" fillId="0" borderId="167" xfId="1" applyFont="1" applyBorder="1" applyAlignment="1">
      <alignment vertical="center" wrapText="1"/>
    </xf>
    <xf numFmtId="0" fontId="20" fillId="0" borderId="207" xfId="1" applyFont="1" applyBorder="1" applyAlignment="1">
      <alignment vertical="center" wrapText="1"/>
    </xf>
    <xf numFmtId="0" fontId="20" fillId="0" borderId="168" xfId="1" applyFont="1" applyBorder="1" applyAlignment="1">
      <alignment vertical="center" wrapText="1"/>
    </xf>
    <xf numFmtId="0" fontId="20" fillId="0" borderId="172" xfId="1" applyFont="1" applyBorder="1" applyAlignment="1">
      <alignment vertical="center" wrapText="1"/>
    </xf>
    <xf numFmtId="0" fontId="20" fillId="0" borderId="176" xfId="1" applyFont="1" applyBorder="1" applyAlignment="1">
      <alignment vertical="center" wrapText="1"/>
    </xf>
    <xf numFmtId="0" fontId="20" fillId="0" borderId="163" xfId="1" applyFont="1" applyBorder="1" applyAlignment="1">
      <alignment vertical="center" wrapText="1"/>
    </xf>
    <xf numFmtId="0" fontId="20" fillId="0" borderId="154" xfId="1" applyFont="1" applyBorder="1" applyAlignment="1">
      <alignment vertical="center" wrapText="1"/>
    </xf>
    <xf numFmtId="0" fontId="20" fillId="0" borderId="206" xfId="1" applyFont="1" applyBorder="1" applyAlignment="1">
      <alignment vertical="center" wrapText="1"/>
    </xf>
    <xf numFmtId="0" fontId="20" fillId="0" borderId="19" xfId="1" applyFont="1" applyBorder="1" applyAlignment="1">
      <alignment vertical="center" wrapText="1"/>
    </xf>
    <xf numFmtId="0" fontId="20" fillId="0" borderId="110" xfId="1" applyFont="1" applyBorder="1" applyAlignment="1">
      <alignment vertical="center" wrapText="1"/>
    </xf>
    <xf numFmtId="0" fontId="20" fillId="0" borderId="280" xfId="1" applyFont="1" applyBorder="1" applyAlignment="1">
      <alignment wrapText="1"/>
    </xf>
    <xf numFmtId="0" fontId="20" fillId="0" borderId="145" xfId="1" applyFont="1" applyBorder="1" applyAlignment="1">
      <alignment wrapText="1"/>
    </xf>
    <xf numFmtId="0" fontId="20" fillId="0" borderId="117" xfId="1" applyFont="1" applyBorder="1" applyAlignment="1">
      <alignment vertical="center" wrapText="1"/>
    </xf>
    <xf numFmtId="0" fontId="20" fillId="0" borderId="119" xfId="1" applyFont="1" applyBorder="1" applyAlignment="1">
      <alignment vertical="center" wrapText="1"/>
    </xf>
    <xf numFmtId="0" fontId="20" fillId="0" borderId="305" xfId="1" applyFont="1" applyBorder="1" applyAlignment="1">
      <alignment vertical="center" wrapText="1"/>
    </xf>
    <xf numFmtId="0" fontId="20" fillId="0" borderId="120" xfId="1" applyFont="1" applyBorder="1" applyAlignment="1">
      <alignment vertical="center" wrapText="1"/>
    </xf>
    <xf numFmtId="0" fontId="20" fillId="0" borderId="234" xfId="1" applyFont="1" applyBorder="1" applyAlignment="1">
      <alignment vertical="center" wrapText="1"/>
    </xf>
    <xf numFmtId="0" fontId="20" fillId="0" borderId="235" xfId="1" applyFont="1" applyBorder="1" applyAlignment="1">
      <alignment vertical="center" wrapText="1"/>
    </xf>
    <xf numFmtId="0" fontId="20" fillId="0" borderId="394" xfId="1" applyFont="1" applyBorder="1" applyAlignment="1">
      <alignment wrapText="1"/>
    </xf>
    <xf numFmtId="0" fontId="20" fillId="0" borderId="91" xfId="1" applyFont="1" applyBorder="1" applyAlignment="1">
      <alignment wrapText="1"/>
    </xf>
    <xf numFmtId="0" fontId="20" fillId="0" borderId="47" xfId="1" applyFont="1" applyBorder="1" applyAlignment="1">
      <alignment vertical="center" wrapText="1"/>
    </xf>
    <xf numFmtId="0" fontId="20" fillId="0" borderId="185" xfId="1" applyFont="1" applyBorder="1" applyAlignment="1">
      <alignment vertical="center" wrapText="1"/>
    </xf>
    <xf numFmtId="0" fontId="20" fillId="0" borderId="17" xfId="1" applyFont="1" applyBorder="1" applyAlignment="1">
      <alignment vertical="center" wrapText="1"/>
    </xf>
    <xf numFmtId="0" fontId="20" fillId="0" borderId="15" xfId="1" applyFont="1" applyBorder="1" applyAlignment="1">
      <alignment vertical="center" wrapText="1"/>
    </xf>
    <xf numFmtId="0" fontId="20" fillId="0" borderId="236" xfId="1" applyFont="1" applyBorder="1" applyAlignment="1">
      <alignment vertical="center" wrapText="1"/>
    </xf>
    <xf numFmtId="0" fontId="20" fillId="0" borderId="214" xfId="1" applyFont="1" applyBorder="1" applyAlignment="1">
      <alignment vertical="center" wrapText="1"/>
    </xf>
    <xf numFmtId="0" fontId="20" fillId="0" borderId="81" xfId="1" applyFont="1" applyBorder="1" applyAlignment="1">
      <alignment vertical="center" wrapText="1"/>
    </xf>
    <xf numFmtId="0" fontId="31" fillId="0" borderId="281" xfId="1" applyFont="1" applyBorder="1" applyAlignment="1">
      <alignment vertical="center" wrapText="1"/>
    </xf>
    <xf numFmtId="0" fontId="31" fillId="0" borderId="282" xfId="1" applyFont="1" applyBorder="1" applyAlignment="1">
      <alignment vertical="center" wrapText="1"/>
    </xf>
    <xf numFmtId="0" fontId="20" fillId="0" borderId="129" xfId="1" applyFont="1" applyBorder="1" applyAlignment="1">
      <alignment vertical="center" wrapText="1"/>
    </xf>
    <xf numFmtId="0" fontId="20" fillId="0" borderId="84" xfId="1" applyFont="1" applyBorder="1" applyAlignment="1">
      <alignment vertical="center" wrapText="1"/>
    </xf>
    <xf numFmtId="0" fontId="20" fillId="0" borderId="85" xfId="1" applyFont="1" applyBorder="1" applyAlignment="1">
      <alignment vertical="center" wrapText="1"/>
    </xf>
    <xf numFmtId="0" fontId="20" fillId="0" borderId="247" xfId="1" applyFont="1" applyBorder="1" applyAlignment="1">
      <alignment vertical="center" wrapText="1"/>
    </xf>
    <xf numFmtId="0" fontId="20" fillId="0" borderId="146" xfId="1" applyFont="1" applyBorder="1" applyAlignment="1">
      <alignment vertical="center" wrapText="1"/>
    </xf>
    <xf numFmtId="0" fontId="20" fillId="0" borderId="98" xfId="1" applyFont="1" applyBorder="1" applyAlignment="1">
      <alignment vertical="center" wrapText="1"/>
    </xf>
    <xf numFmtId="0" fontId="20" fillId="0" borderId="151" xfId="1" applyFont="1" applyBorder="1" applyAlignment="1">
      <alignment vertical="center" wrapText="1"/>
    </xf>
    <xf numFmtId="0" fontId="20" fillId="0" borderId="102" xfId="1" applyFont="1" applyBorder="1" applyAlignment="1">
      <alignment vertical="center" wrapText="1"/>
    </xf>
    <xf numFmtId="0" fontId="20" fillId="0" borderId="205" xfId="1" applyFont="1" applyBorder="1" applyAlignment="1">
      <alignment vertical="center" wrapText="1"/>
    </xf>
    <xf numFmtId="0" fontId="20" fillId="0" borderId="134" xfId="1" applyFont="1" applyBorder="1" applyAlignment="1">
      <alignment vertical="center" wrapText="1"/>
    </xf>
    <xf numFmtId="0" fontId="20" fillId="0" borderId="252" xfId="1" applyFont="1" applyBorder="1" applyAlignment="1">
      <alignment vertical="center" wrapText="1"/>
    </xf>
    <xf numFmtId="0" fontId="20" fillId="0" borderId="249" xfId="1" applyFont="1" applyBorder="1" applyAlignment="1">
      <alignment vertical="center" wrapText="1"/>
    </xf>
    <xf numFmtId="0" fontId="20" fillId="0" borderId="250" xfId="1" applyFont="1" applyBorder="1" applyAlignment="1">
      <alignment vertical="center" wrapText="1"/>
    </xf>
    <xf numFmtId="0" fontId="20" fillId="0" borderId="248" xfId="1" applyFont="1" applyBorder="1" applyAlignment="1">
      <alignment vertical="center" wrapText="1"/>
    </xf>
    <xf numFmtId="0" fontId="20" fillId="0" borderId="251" xfId="1" applyFont="1" applyBorder="1" applyAlignment="1">
      <alignment vertical="center" wrapText="1"/>
    </xf>
    <xf numFmtId="0" fontId="20" fillId="0" borderId="248" xfId="1" applyFont="1" applyBorder="1" applyAlignment="1">
      <alignment wrapText="1"/>
    </xf>
    <xf numFmtId="0" fontId="20" fillId="0" borderId="70" xfId="1" applyFont="1" applyBorder="1" applyAlignment="1">
      <alignment wrapText="1"/>
    </xf>
    <xf numFmtId="0" fontId="28" fillId="0" borderId="15" xfId="1" applyFont="1" applyBorder="1" applyAlignment="1">
      <alignment horizontal="center" vertical="top" textRotation="255" shrinkToFit="1"/>
    </xf>
    <xf numFmtId="0" fontId="28" fillId="0" borderId="277" xfId="1" applyFont="1" applyBorder="1" applyAlignment="1">
      <alignment horizontal="center" vertical="top" textRotation="255" shrinkToFit="1"/>
    </xf>
    <xf numFmtId="0" fontId="28" fillId="0" borderId="60" xfId="1" applyFont="1" applyBorder="1" applyAlignment="1">
      <alignment horizontal="center" vertical="top" textRotation="255" shrinkToFit="1"/>
    </xf>
    <xf numFmtId="0" fontId="28" fillId="0" borderId="62" xfId="1" applyFont="1" applyBorder="1" applyAlignment="1">
      <alignment horizontal="center" vertical="top" textRotation="255" shrinkToFit="1"/>
    </xf>
    <xf numFmtId="0" fontId="28" fillId="0" borderId="278" xfId="1" applyFont="1" applyBorder="1" applyAlignment="1">
      <alignment horizontal="center" vertical="top" textRotation="255" shrinkToFit="1"/>
    </xf>
    <xf numFmtId="0" fontId="28" fillId="0" borderId="61" xfId="1" applyFont="1" applyBorder="1" applyAlignment="1">
      <alignment vertical="top" textRotation="255" wrapText="1"/>
    </xf>
    <xf numFmtId="0" fontId="28" fillId="0" borderId="124" xfId="1" applyFont="1" applyBorder="1" applyAlignment="1">
      <alignment vertical="top" textRotation="255"/>
    </xf>
    <xf numFmtId="0" fontId="28" fillId="0" borderId="278" xfId="1" applyFont="1" applyBorder="1" applyAlignment="1">
      <alignment vertical="top" textRotation="255"/>
    </xf>
    <xf numFmtId="0" fontId="28" fillId="0" borderId="60" xfId="1" applyFont="1" applyBorder="1" applyAlignment="1">
      <alignment vertical="top" textRotation="255"/>
    </xf>
    <xf numFmtId="0" fontId="28" fillId="0" borderId="278" xfId="1" applyFont="1" applyBorder="1" applyAlignment="1">
      <alignment horizontal="center" vertical="top" textRotation="255" wrapText="1"/>
    </xf>
    <xf numFmtId="0" fontId="28" fillId="0" borderId="124" xfId="1" applyFont="1" applyBorder="1" applyAlignment="1">
      <alignment horizontal="center" vertical="top" textRotation="255" shrinkToFit="1"/>
    </xf>
    <xf numFmtId="0" fontId="28" fillId="0" borderId="60" xfId="1" applyFont="1" applyBorder="1" applyAlignment="1">
      <alignment horizontal="center" vertical="top" textRotation="255" wrapText="1"/>
    </xf>
    <xf numFmtId="0" fontId="20" fillId="0" borderId="51" xfId="1" applyFont="1" applyBorder="1">
      <alignment vertical="center"/>
    </xf>
    <xf numFmtId="0" fontId="31" fillId="0" borderId="153" xfId="1" applyFont="1" applyBorder="1" applyAlignment="1">
      <alignment vertical="center" wrapText="1"/>
    </xf>
    <xf numFmtId="3" fontId="20" fillId="0" borderId="308" xfId="1" applyNumberFormat="1" applyFont="1" applyBorder="1" applyAlignment="1">
      <alignment vertical="center" wrapText="1"/>
    </xf>
    <xf numFmtId="3" fontId="20" fillId="0" borderId="312" xfId="1" applyNumberFormat="1" applyFont="1" applyBorder="1" applyAlignment="1">
      <alignment vertical="center" wrapText="1"/>
    </xf>
    <xf numFmtId="3" fontId="20" fillId="0" borderId="313" xfId="1" applyNumberFormat="1" applyFont="1" applyBorder="1" applyAlignment="1">
      <alignment vertical="center" wrapText="1"/>
    </xf>
    <xf numFmtId="3" fontId="20" fillId="0" borderId="314" xfId="1" applyNumberFormat="1" applyFont="1" applyBorder="1" applyAlignment="1">
      <alignment vertical="center" wrapText="1"/>
    </xf>
    <xf numFmtId="0" fontId="28" fillId="0" borderId="104" xfId="1" applyFont="1" applyBorder="1" applyAlignment="1">
      <alignment horizontal="center" vertical="center" wrapText="1"/>
    </xf>
    <xf numFmtId="0" fontId="31" fillId="0" borderId="89" xfId="1" applyFont="1" applyBorder="1" applyAlignment="1">
      <alignment vertical="center" wrapText="1"/>
    </xf>
    <xf numFmtId="0" fontId="31" fillId="0" borderId="98" xfId="1" applyFont="1" applyBorder="1" applyAlignment="1">
      <alignment vertical="center" wrapText="1"/>
    </xf>
    <xf numFmtId="0" fontId="31" fillId="0" borderId="105" xfId="1" applyFont="1" applyBorder="1" applyAlignment="1">
      <alignment horizontal="center" vertical="top" textRotation="255" wrapText="1"/>
    </xf>
    <xf numFmtId="0" fontId="31" fillId="0" borderId="149" xfId="1" applyFont="1" applyBorder="1" applyAlignment="1">
      <alignment horizontal="center" vertical="top" textRotation="255" wrapText="1"/>
    </xf>
    <xf numFmtId="0" fontId="31" fillId="0" borderId="106" xfId="1" applyFont="1" applyBorder="1" applyAlignment="1">
      <alignment horizontal="center" vertical="center" wrapText="1"/>
    </xf>
    <xf numFmtId="0" fontId="31" fillId="0" borderId="95" xfId="1" applyFont="1" applyBorder="1" applyAlignment="1">
      <alignment horizontal="center" vertical="top" textRotation="255" wrapText="1"/>
    </xf>
    <xf numFmtId="0" fontId="31" fillId="0" borderId="90" xfId="1" applyFont="1" applyBorder="1" applyAlignment="1">
      <alignment horizontal="center" vertical="top" textRotation="255" wrapText="1"/>
    </xf>
    <xf numFmtId="0" fontId="31" fillId="0" borderId="107" xfId="1" applyFont="1" applyBorder="1" applyAlignment="1">
      <alignment vertical="top" textRotation="255" wrapText="1"/>
    </xf>
    <xf numFmtId="0" fontId="20" fillId="0" borderId="75" xfId="1" applyFont="1" applyBorder="1" applyAlignment="1">
      <alignment vertical="center" wrapText="1"/>
    </xf>
    <xf numFmtId="0" fontId="20" fillId="0" borderId="140" xfId="1" applyFont="1" applyBorder="1" applyAlignment="1">
      <alignment vertical="center" wrapText="1"/>
    </xf>
    <xf numFmtId="0" fontId="20" fillId="0" borderId="115" xfId="1" applyFont="1" applyBorder="1" applyAlignment="1">
      <alignment vertical="center" wrapText="1"/>
    </xf>
    <xf numFmtId="0" fontId="20" fillId="0" borderId="184" xfId="1" applyFont="1" applyBorder="1" applyAlignment="1">
      <alignment vertical="center" wrapText="1"/>
    </xf>
    <xf numFmtId="0" fontId="20" fillId="0" borderId="142" xfId="1" applyFont="1" applyBorder="1" applyAlignment="1">
      <alignment vertical="center" wrapText="1"/>
    </xf>
    <xf numFmtId="0" fontId="20" fillId="0" borderId="116" xfId="1" applyFont="1" applyBorder="1" applyAlignment="1">
      <alignment vertical="center" wrapText="1"/>
    </xf>
    <xf numFmtId="0" fontId="20" fillId="0" borderId="71" xfId="1" applyFont="1" applyBorder="1" applyAlignment="1">
      <alignment vertical="center" wrapText="1"/>
    </xf>
    <xf numFmtId="0" fontId="20" fillId="0" borderId="242" xfId="1" applyFont="1" applyBorder="1" applyAlignment="1">
      <alignment vertical="center" wrapText="1"/>
    </xf>
    <xf numFmtId="0" fontId="28" fillId="0" borderId="104" xfId="1" applyFont="1" applyBorder="1" applyAlignment="1">
      <alignment horizontal="center" vertical="center"/>
    </xf>
    <xf numFmtId="0" fontId="28" fillId="0" borderId="149" xfId="1" applyFont="1" applyBorder="1" applyAlignment="1">
      <alignment horizontal="center" vertical="center"/>
    </xf>
    <xf numFmtId="0" fontId="28" fillId="0" borderId="106" xfId="1" applyFont="1" applyBorder="1" applyAlignment="1">
      <alignment horizontal="center" vertical="center"/>
    </xf>
    <xf numFmtId="0" fontId="28" fillId="0" borderId="133" xfId="1" applyFont="1" applyBorder="1" applyAlignment="1">
      <alignment horizontal="center" vertical="center" wrapText="1"/>
    </xf>
    <xf numFmtId="0" fontId="28" fillId="0" borderId="242" xfId="1" applyFont="1" applyBorder="1" applyAlignment="1">
      <alignment horizontal="center" vertical="center" wrapText="1"/>
    </xf>
    <xf numFmtId="0" fontId="28" fillId="0" borderId="205" xfId="1" applyFont="1" applyBorder="1" applyAlignment="1">
      <alignment horizontal="center" vertical="center" wrapText="1"/>
    </xf>
    <xf numFmtId="0" fontId="20" fillId="0" borderId="255" xfId="1" applyFont="1" applyBorder="1" applyAlignment="1">
      <alignment vertical="center" wrapText="1"/>
    </xf>
    <xf numFmtId="0" fontId="20" fillId="40" borderId="255" xfId="1" applyFont="1" applyFill="1" applyBorder="1">
      <alignment vertical="center"/>
    </xf>
    <xf numFmtId="0" fontId="20" fillId="0" borderId="164" xfId="1" applyFont="1" applyBorder="1" applyAlignment="1">
      <alignment vertical="center" wrapText="1"/>
    </xf>
    <xf numFmtId="0" fontId="20" fillId="0" borderId="10" xfId="1" applyFont="1" applyBorder="1">
      <alignment vertical="center"/>
    </xf>
    <xf numFmtId="0" fontId="20" fillId="0" borderId="171" xfId="1" applyFont="1" applyBorder="1">
      <alignment vertical="center"/>
    </xf>
    <xf numFmtId="0" fontId="20" fillId="0" borderId="256" xfId="1" applyFont="1" applyBorder="1" applyAlignment="1">
      <alignment vertical="center" wrapText="1"/>
    </xf>
    <xf numFmtId="0" fontId="20" fillId="0" borderId="257" xfId="1" applyFont="1" applyBorder="1">
      <alignment vertical="center"/>
    </xf>
    <xf numFmtId="0" fontId="20" fillId="40" borderId="167" xfId="1" applyFont="1" applyFill="1" applyBorder="1" applyAlignment="1">
      <alignment vertical="center" wrapText="1"/>
    </xf>
    <xf numFmtId="0" fontId="20" fillId="0" borderId="160" xfId="1" applyFont="1" applyBorder="1" applyAlignment="1">
      <alignment vertical="center" wrapText="1"/>
    </xf>
    <xf numFmtId="0" fontId="20" fillId="39" borderId="256" xfId="1" applyFont="1" applyFill="1" applyBorder="1">
      <alignment vertical="center"/>
    </xf>
    <xf numFmtId="0" fontId="20" fillId="0" borderId="256" xfId="1" applyFont="1" applyBorder="1">
      <alignment vertical="center"/>
    </xf>
    <xf numFmtId="0" fontId="20" fillId="0" borderId="260" xfId="1" applyFont="1" applyBorder="1" applyAlignment="1">
      <alignment vertical="center" wrapText="1"/>
    </xf>
    <xf numFmtId="0" fontId="20" fillId="0" borderId="260" xfId="1" applyFont="1" applyBorder="1">
      <alignment vertical="center"/>
    </xf>
    <xf numFmtId="0" fontId="20" fillId="0" borderId="123" xfId="1" applyFont="1" applyBorder="1" applyAlignment="1">
      <alignment vertical="center" wrapText="1"/>
    </xf>
    <xf numFmtId="0" fontId="20" fillId="0" borderId="258" xfId="1" applyFont="1" applyBorder="1" applyAlignment="1">
      <alignment vertical="center" wrapText="1"/>
    </xf>
    <xf numFmtId="0" fontId="20" fillId="0" borderId="258" xfId="1" applyFont="1" applyBorder="1">
      <alignment vertical="center"/>
    </xf>
    <xf numFmtId="0" fontId="20" fillId="0" borderId="259" xfId="1" applyFont="1" applyBorder="1" applyAlignment="1">
      <alignment vertical="center" wrapText="1"/>
    </xf>
    <xf numFmtId="0" fontId="20" fillId="0" borderId="243" xfId="1" applyFont="1" applyBorder="1" applyAlignment="1">
      <alignment vertical="center" wrapText="1"/>
    </xf>
    <xf numFmtId="0" fontId="20" fillId="0" borderId="237" xfId="1" applyFont="1" applyBorder="1" applyAlignment="1">
      <alignment vertical="center" wrapText="1"/>
    </xf>
    <xf numFmtId="0" fontId="20" fillId="0" borderId="133" xfId="1" applyFont="1" applyBorder="1" applyAlignment="1">
      <alignment vertical="center" wrapText="1"/>
    </xf>
    <xf numFmtId="0" fontId="20" fillId="0" borderId="254" xfId="1" applyFont="1" applyBorder="1" applyAlignment="1">
      <alignment vertical="center" wrapText="1"/>
    </xf>
    <xf numFmtId="0" fontId="20" fillId="0" borderId="10" xfId="1" applyFont="1" applyBorder="1" applyAlignment="1">
      <alignment vertical="center" wrapText="1"/>
    </xf>
    <xf numFmtId="0" fontId="20" fillId="0" borderId="257" xfId="1" applyFont="1" applyBorder="1" applyAlignment="1">
      <alignment vertical="center" wrapText="1"/>
    </xf>
    <xf numFmtId="0" fontId="20" fillId="40" borderId="74" xfId="1" applyFont="1" applyFill="1" applyBorder="1" applyAlignment="1">
      <alignment vertical="center" wrapText="1"/>
    </xf>
    <xf numFmtId="0" fontId="20" fillId="0" borderId="49" xfId="1" applyFont="1" applyBorder="1" applyAlignment="1">
      <alignment vertical="center" wrapText="1"/>
    </xf>
    <xf numFmtId="0" fontId="20" fillId="0" borderId="180" xfId="1" applyFont="1" applyBorder="1">
      <alignment vertical="center"/>
    </xf>
    <xf numFmtId="0" fontId="20" fillId="0" borderId="287" xfId="1" applyFont="1" applyBorder="1" applyAlignment="1">
      <alignment vertical="center" wrapText="1"/>
    </xf>
    <xf numFmtId="0" fontId="20" fillId="0" borderId="21" xfId="1" applyFont="1" applyBorder="1" applyAlignment="1">
      <alignment vertical="center" wrapText="1"/>
    </xf>
    <xf numFmtId="0" fontId="20" fillId="0" borderId="215" xfId="1" applyFont="1" applyBorder="1" applyAlignment="1">
      <alignment vertical="center" wrapText="1"/>
    </xf>
    <xf numFmtId="0" fontId="73" fillId="0" borderId="387" xfId="1" applyFont="1" applyBorder="1" applyAlignment="1" applyProtection="1">
      <alignment horizontal="center" vertical="center" wrapText="1"/>
      <protection locked="0"/>
    </xf>
    <xf numFmtId="0" fontId="73" fillId="0" borderId="388" xfId="1" applyFont="1" applyBorder="1" applyAlignment="1" applyProtection="1">
      <alignment horizontal="center" vertical="center" wrapText="1"/>
      <protection locked="0"/>
    </xf>
    <xf numFmtId="0" fontId="15" fillId="36" borderId="89" xfId="1" applyFont="1" applyFill="1" applyBorder="1" applyAlignment="1">
      <alignment horizontal="center" vertical="center"/>
    </xf>
    <xf numFmtId="0" fontId="15" fillId="37" borderId="89" xfId="1" applyFont="1" applyFill="1" applyBorder="1" applyAlignment="1">
      <alignment horizontal="center" vertical="center"/>
    </xf>
    <xf numFmtId="0" fontId="19" fillId="7" borderId="294" xfId="1" applyFont="1" applyFill="1" applyBorder="1" applyAlignment="1">
      <alignment vertical="center" wrapText="1"/>
    </xf>
    <xf numFmtId="0" fontId="19" fillId="7" borderId="139" xfId="1" applyFont="1" applyFill="1" applyBorder="1" applyAlignment="1">
      <alignment vertical="center" wrapText="1"/>
    </xf>
    <xf numFmtId="0" fontId="19" fillId="7" borderId="163" xfId="1" applyFont="1" applyFill="1" applyBorder="1" applyAlignment="1">
      <alignment vertical="center" wrapText="1"/>
    </xf>
    <xf numFmtId="0" fontId="19" fillId="7" borderId="154" xfId="1" applyFont="1" applyFill="1" applyBorder="1" applyAlignment="1">
      <alignment vertical="center" wrapText="1"/>
    </xf>
    <xf numFmtId="0" fontId="19" fillId="7" borderId="247" xfId="1" applyFont="1" applyFill="1" applyBorder="1" applyAlignment="1">
      <alignment vertical="center" wrapText="1"/>
    </xf>
    <xf numFmtId="0" fontId="19" fillId="7" borderId="146" xfId="1" applyFont="1" applyFill="1" applyBorder="1" applyAlignment="1">
      <alignment vertical="center" wrapText="1"/>
    </xf>
    <xf numFmtId="0" fontId="19" fillId="7" borderId="83" xfId="1" applyFont="1" applyFill="1" applyBorder="1" applyAlignment="1">
      <alignment vertical="center" wrapText="1"/>
    </xf>
    <xf numFmtId="0" fontId="19" fillId="7" borderId="169" xfId="1" applyFont="1" applyFill="1" applyBorder="1" applyAlignment="1">
      <alignment vertical="center" wrapText="1"/>
    </xf>
    <xf numFmtId="0" fontId="19" fillId="7" borderId="394" xfId="1" applyFont="1" applyFill="1" applyBorder="1" applyAlignment="1">
      <alignment vertical="center" wrapText="1"/>
    </xf>
    <xf numFmtId="0" fontId="19" fillId="7" borderId="91" xfId="1" applyFont="1" applyFill="1" applyBorder="1" applyAlignment="1">
      <alignment vertical="center" wrapText="1"/>
    </xf>
    <xf numFmtId="0" fontId="19" fillId="7" borderId="396" xfId="1" applyFont="1" applyFill="1" applyBorder="1" applyAlignment="1">
      <alignment vertical="center" wrapText="1"/>
    </xf>
    <xf numFmtId="0" fontId="19" fillId="7" borderId="76" xfId="1" applyFont="1" applyFill="1" applyBorder="1" applyAlignment="1">
      <alignment vertical="center" wrapText="1"/>
    </xf>
    <xf numFmtId="0" fontId="19" fillId="7" borderId="162" xfId="1" applyFont="1" applyFill="1" applyBorder="1" applyAlignment="1">
      <alignment vertical="center" wrapText="1"/>
    </xf>
    <xf numFmtId="0" fontId="19" fillId="7" borderId="166" xfId="1" applyFont="1" applyFill="1" applyBorder="1" applyAlignment="1">
      <alignment vertical="center" wrapText="1"/>
    </xf>
    <xf numFmtId="0" fontId="19" fillId="7" borderId="248" xfId="1" applyFont="1" applyFill="1" applyBorder="1" applyAlignment="1">
      <alignment vertical="center" wrapText="1"/>
    </xf>
    <xf numFmtId="0" fontId="19" fillId="7" borderId="70" xfId="1" applyFont="1" applyFill="1" applyBorder="1" applyAlignment="1">
      <alignment vertical="center" wrapText="1"/>
    </xf>
    <xf numFmtId="0" fontId="19" fillId="14" borderId="42" xfId="1" applyFont="1" applyFill="1" applyBorder="1" applyAlignment="1">
      <alignment vertical="center" shrinkToFit="1"/>
    </xf>
    <xf numFmtId="0" fontId="19" fillId="14" borderId="291" xfId="1" applyFont="1" applyFill="1" applyBorder="1" applyAlignment="1">
      <alignment vertical="center" shrinkToFit="1"/>
    </xf>
    <xf numFmtId="0" fontId="19" fillId="14" borderId="39" xfId="1" applyFont="1" applyFill="1" applyBorder="1" applyAlignment="1">
      <alignment horizontal="right" vertical="center" shrinkToFit="1"/>
    </xf>
    <xf numFmtId="0" fontId="19" fillId="14" borderId="66" xfId="1" applyFont="1" applyFill="1" applyBorder="1" applyAlignment="1">
      <alignment horizontal="right" vertical="center" shrinkToFit="1"/>
    </xf>
    <xf numFmtId="0" fontId="19" fillId="15" borderId="42" xfId="1" applyFont="1" applyFill="1" applyBorder="1" applyAlignment="1">
      <alignment vertical="center" shrinkToFit="1"/>
    </xf>
    <xf numFmtId="0" fontId="19" fillId="15" borderId="291" xfId="1" applyFont="1" applyFill="1" applyBorder="1" applyAlignment="1">
      <alignment vertical="center" shrinkToFit="1"/>
    </xf>
    <xf numFmtId="0" fontId="19" fillId="15" borderId="39" xfId="1" applyFont="1" applyFill="1" applyBorder="1" applyAlignment="1">
      <alignment horizontal="right" vertical="center" shrinkToFit="1"/>
    </xf>
    <xf numFmtId="0" fontId="19" fillId="15" borderId="66" xfId="1" applyFont="1" applyFill="1" applyBorder="1" applyAlignment="1">
      <alignment horizontal="right" vertical="center" shrinkToFit="1"/>
    </xf>
    <xf numFmtId="0" fontId="76" fillId="0" borderId="95" xfId="0" applyFont="1" applyBorder="1">
      <alignment vertical="center"/>
    </xf>
    <xf numFmtId="0" fontId="77" fillId="0" borderId="95" xfId="0" applyFont="1" applyBorder="1" applyAlignment="1">
      <alignment horizontal="center" vertical="center"/>
    </xf>
    <xf numFmtId="0" fontId="19" fillId="0" borderId="95" xfId="0" applyFont="1" applyBorder="1">
      <alignment vertical="center"/>
    </xf>
    <xf numFmtId="0" fontId="78" fillId="0" borderId="95" xfId="0" applyFont="1" applyBorder="1" applyAlignment="1">
      <alignment horizontal="center" vertical="center"/>
    </xf>
    <xf numFmtId="0" fontId="19" fillId="0" borderId="56" xfId="1" applyFont="1" applyBorder="1" applyAlignment="1" applyProtection="1">
      <alignment vertical="center" shrinkToFit="1"/>
      <protection locked="0"/>
    </xf>
    <xf numFmtId="0" fontId="77" fillId="0" borderId="95" xfId="0" applyFont="1" applyBorder="1">
      <alignment vertical="center"/>
    </xf>
    <xf numFmtId="0" fontId="77" fillId="0" borderId="86" xfId="0" applyFont="1" applyBorder="1">
      <alignment vertical="center"/>
    </xf>
    <xf numFmtId="0" fontId="77" fillId="0" borderId="407" xfId="0" applyFont="1" applyBorder="1" applyAlignment="1">
      <alignment horizontal="center" vertical="center"/>
    </xf>
    <xf numFmtId="0" fontId="77" fillId="0" borderId="245" xfId="0" applyFont="1" applyBorder="1" applyAlignment="1">
      <alignment horizontal="center" vertical="center"/>
    </xf>
    <xf numFmtId="0" fontId="77" fillId="0" borderId="105" xfId="0" applyFont="1" applyBorder="1">
      <alignment vertical="center"/>
    </xf>
    <xf numFmtId="0" fontId="77" fillId="0" borderId="106" xfId="0" applyFont="1" applyBorder="1">
      <alignment vertical="center"/>
    </xf>
    <xf numFmtId="0" fontId="77" fillId="0" borderId="107" xfId="0" applyFont="1" applyBorder="1">
      <alignment vertical="center"/>
    </xf>
    <xf numFmtId="0" fontId="77" fillId="0" borderId="102" xfId="0" applyFont="1" applyBorder="1">
      <alignment vertical="center"/>
    </xf>
    <xf numFmtId="0" fontId="77" fillId="0" borderId="205" xfId="0" applyFont="1" applyBorder="1">
      <alignment vertical="center"/>
    </xf>
    <xf numFmtId="0" fontId="77" fillId="0" borderId="138" xfId="0" applyFont="1" applyBorder="1" applyAlignment="1">
      <alignment horizontal="center" vertical="center"/>
    </xf>
    <xf numFmtId="0" fontId="77" fillId="0" borderId="148" xfId="0" applyFont="1" applyBorder="1">
      <alignment vertical="center"/>
    </xf>
    <xf numFmtId="0" fontId="77" fillId="0" borderId="150" xfId="0" applyFont="1" applyBorder="1">
      <alignment vertical="center"/>
    </xf>
    <xf numFmtId="0" fontId="77" fillId="0" borderId="151" xfId="0" applyFont="1" applyBorder="1">
      <alignment vertical="center"/>
    </xf>
    <xf numFmtId="0" fontId="77" fillId="0" borderId="87" xfId="0" applyFont="1" applyBorder="1">
      <alignment vertical="center"/>
    </xf>
    <xf numFmtId="0" fontId="77" fillId="0" borderId="181" xfId="0" applyFont="1" applyBorder="1">
      <alignment vertical="center"/>
    </xf>
    <xf numFmtId="0" fontId="77" fillId="0" borderId="89" xfId="0" applyFont="1" applyBorder="1">
      <alignment vertical="center"/>
    </xf>
    <xf numFmtId="0" fontId="77" fillId="0" borderId="98" xfId="0" applyFont="1" applyBorder="1">
      <alignment vertical="center"/>
    </xf>
    <xf numFmtId="0" fontId="73" fillId="36" borderId="274" xfId="1" applyFont="1" applyFill="1" applyBorder="1" applyAlignment="1">
      <alignment vertical="center" wrapText="1"/>
    </xf>
    <xf numFmtId="0" fontId="73" fillId="36" borderId="384" xfId="1" applyFont="1" applyFill="1" applyBorder="1" applyAlignment="1">
      <alignment vertical="center" wrapText="1"/>
    </xf>
    <xf numFmtId="0" fontId="61" fillId="0" borderId="59" xfId="1" applyFont="1" applyBorder="1" applyAlignment="1">
      <alignment vertical="center" wrapText="1"/>
    </xf>
    <xf numFmtId="0" fontId="61" fillId="0" borderId="70" xfId="1" applyFont="1" applyBorder="1" applyAlignment="1">
      <alignment vertical="center" wrapText="1"/>
    </xf>
    <xf numFmtId="0" fontId="38" fillId="26" borderId="0" xfId="1" applyFont="1" applyFill="1">
      <alignment vertical="center"/>
    </xf>
    <xf numFmtId="0" fontId="19" fillId="0" borderId="95" xfId="1" applyFont="1" applyBorder="1">
      <alignment vertical="center"/>
    </xf>
    <xf numFmtId="0" fontId="19" fillId="7" borderId="0" xfId="1" applyFont="1" applyFill="1" applyAlignment="1">
      <alignment horizontal="left" vertical="top"/>
    </xf>
    <xf numFmtId="0" fontId="19" fillId="0" borderId="408" xfId="1" applyFont="1" applyBorder="1">
      <alignment vertical="center"/>
    </xf>
    <xf numFmtId="0" fontId="19" fillId="0" borderId="409" xfId="1" applyFont="1" applyBorder="1">
      <alignment vertical="center"/>
    </xf>
    <xf numFmtId="0" fontId="19" fillId="0" borderId="406" xfId="1" applyFont="1" applyBorder="1">
      <alignment vertical="center"/>
    </xf>
    <xf numFmtId="0" fontId="19" fillId="0" borderId="245" xfId="1" applyFont="1" applyBorder="1">
      <alignment vertical="center"/>
    </xf>
    <xf numFmtId="0" fontId="19" fillId="0" borderId="87" xfId="1" applyFont="1" applyBorder="1">
      <alignment vertical="center"/>
    </xf>
    <xf numFmtId="0" fontId="19" fillId="0" borderId="181" xfId="1" applyFont="1" applyBorder="1">
      <alignment vertical="center"/>
    </xf>
    <xf numFmtId="0" fontId="19" fillId="0" borderId="98" xfId="1" applyFont="1" applyBorder="1">
      <alignment vertical="center"/>
    </xf>
    <xf numFmtId="0" fontId="19" fillId="0" borderId="205" xfId="1" applyFont="1" applyBorder="1">
      <alignment vertical="center"/>
    </xf>
    <xf numFmtId="0" fontId="19" fillId="0" borderId="133" xfId="1" applyFont="1" applyBorder="1">
      <alignment vertical="center"/>
    </xf>
    <xf numFmtId="0" fontId="19" fillId="0" borderId="254" xfId="1" applyFont="1" applyBorder="1">
      <alignment vertical="center"/>
    </xf>
    <xf numFmtId="0" fontId="19" fillId="0" borderId="114" xfId="1" applyFont="1" applyBorder="1">
      <alignment vertical="center"/>
    </xf>
    <xf numFmtId="0" fontId="30" fillId="7" borderId="0" xfId="1" applyFont="1" applyFill="1">
      <alignment vertical="center"/>
    </xf>
    <xf numFmtId="0" fontId="86" fillId="7" borderId="0" xfId="1" applyFont="1" applyFill="1">
      <alignment vertical="center"/>
    </xf>
    <xf numFmtId="0" fontId="35" fillId="0" borderId="97" xfId="1" applyFont="1" applyBorder="1" applyAlignment="1">
      <alignment horizontal="center" vertical="center" wrapText="1"/>
    </xf>
    <xf numFmtId="0" fontId="20" fillId="0" borderId="41" xfId="1" applyFont="1" applyBorder="1" applyAlignment="1">
      <alignment horizontal="left" vertical="center"/>
    </xf>
    <xf numFmtId="0" fontId="20" fillId="0" borderId="25" xfId="1" applyFont="1" applyBorder="1">
      <alignment vertical="center"/>
    </xf>
    <xf numFmtId="0" fontId="31" fillId="0" borderId="159" xfId="1" applyFont="1" applyBorder="1">
      <alignment vertical="center"/>
    </xf>
    <xf numFmtId="0" fontId="20" fillId="0" borderId="413" xfId="1" applyFont="1" applyBorder="1">
      <alignment vertical="center"/>
    </xf>
    <xf numFmtId="0" fontId="20" fillId="0" borderId="13" xfId="1" applyFont="1" applyBorder="1">
      <alignment vertical="center"/>
    </xf>
    <xf numFmtId="0" fontId="20" fillId="0" borderId="41" xfId="1" applyFont="1" applyBorder="1">
      <alignment vertical="center"/>
    </xf>
    <xf numFmtId="0" fontId="62" fillId="0" borderId="0" xfId="1" applyFont="1" applyAlignment="1">
      <alignment vertical="center" wrapText="1"/>
    </xf>
    <xf numFmtId="0" fontId="19" fillId="0" borderId="0" xfId="1" applyFont="1" applyAlignment="1" applyProtection="1">
      <alignment horizontal="left" vertical="center" wrapText="1"/>
      <protection locked="0"/>
    </xf>
    <xf numFmtId="0" fontId="74" fillId="0" borderId="0" xfId="1" applyFont="1" applyAlignment="1">
      <alignment vertical="top" wrapText="1"/>
    </xf>
    <xf numFmtId="0" fontId="90" fillId="0" borderId="0" xfId="0" applyFont="1">
      <alignment vertical="center"/>
    </xf>
    <xf numFmtId="0" fontId="35" fillId="0" borderId="0" xfId="1" applyFont="1" applyAlignment="1">
      <alignment horizontal="left" vertical="center"/>
    </xf>
    <xf numFmtId="0" fontId="35" fillId="0" borderId="0" xfId="1" applyFont="1" applyAlignment="1">
      <alignment horizontal="left" vertical="center" wrapText="1"/>
    </xf>
    <xf numFmtId="0" fontId="91" fillId="0" borderId="0" xfId="0" applyFont="1">
      <alignment vertical="center"/>
    </xf>
    <xf numFmtId="0" fontId="91" fillId="39" borderId="0" xfId="0" applyFont="1" applyFill="1">
      <alignment vertical="center"/>
    </xf>
    <xf numFmtId="0" fontId="30" fillId="0" borderId="0" xfId="1" applyFont="1" applyAlignment="1">
      <alignment vertical="center" wrapText="1"/>
    </xf>
    <xf numFmtId="0" fontId="28" fillId="0" borderId="0" xfId="1" applyFont="1" applyAlignment="1">
      <alignment vertical="top" textRotation="255" wrapText="1"/>
    </xf>
    <xf numFmtId="0" fontId="18" fillId="0" borderId="0" xfId="1" applyFont="1" applyAlignment="1">
      <alignment vertical="top" textRotation="255" wrapText="1" shrinkToFit="1"/>
    </xf>
    <xf numFmtId="0" fontId="18" fillId="0" borderId="0" xfId="1" applyFont="1" applyAlignment="1">
      <alignment vertical="top" textRotation="255" shrinkToFit="1"/>
    </xf>
    <xf numFmtId="0" fontId="31" fillId="0" borderId="150" xfId="1" applyFont="1" applyBorder="1" applyAlignment="1">
      <alignment horizontal="left" vertical="center" wrapText="1"/>
    </xf>
    <xf numFmtId="0" fontId="33" fillId="0" borderId="0" xfId="1" applyFont="1" applyAlignment="1">
      <alignment horizontal="left" vertical="center"/>
    </xf>
    <xf numFmtId="0" fontId="33" fillId="0" borderId="152" xfId="1" applyFont="1" applyBorder="1" applyAlignment="1">
      <alignment horizontal="center" vertical="center" wrapText="1"/>
    </xf>
    <xf numFmtId="0" fontId="33" fillId="0" borderId="95" xfId="1" applyFont="1" applyBorder="1" applyAlignment="1">
      <alignment horizontal="right" vertical="center"/>
    </xf>
    <xf numFmtId="0" fontId="33" fillId="0" borderId="95" xfId="1" applyFont="1" applyBorder="1" applyAlignment="1">
      <alignment horizontal="left" vertical="center"/>
    </xf>
    <xf numFmtId="0" fontId="33" fillId="0" borderId="0" xfId="1" applyFont="1" applyAlignment="1">
      <alignment horizontal="right" vertical="center"/>
    </xf>
    <xf numFmtId="0" fontId="18" fillId="7" borderId="0" xfId="1" applyFont="1" applyFill="1" applyAlignment="1">
      <alignment vertical="center" wrapText="1"/>
    </xf>
    <xf numFmtId="0" fontId="19" fillId="7" borderId="0" xfId="1" applyFont="1" applyFill="1" applyAlignment="1">
      <alignment horizontal="right" wrapText="1"/>
    </xf>
    <xf numFmtId="0" fontId="36" fillId="0" borderId="145" xfId="1" applyFont="1" applyBorder="1" applyAlignment="1">
      <alignment vertical="center" wrapText="1"/>
    </xf>
    <xf numFmtId="0" fontId="36" fillId="36" borderId="385" xfId="1" applyFont="1" applyFill="1" applyBorder="1" applyAlignment="1">
      <alignment vertical="center" wrapText="1"/>
    </xf>
    <xf numFmtId="0" fontId="36" fillId="36" borderId="386" xfId="1" applyFont="1" applyFill="1" applyBorder="1" applyAlignment="1">
      <alignment vertical="center" wrapText="1"/>
    </xf>
    <xf numFmtId="0" fontId="37" fillId="0" borderId="0" xfId="1" applyFont="1">
      <alignment vertical="center"/>
    </xf>
    <xf numFmtId="0" fontId="56" fillId="0" borderId="104" xfId="1" applyFont="1" applyBorder="1" applyAlignment="1">
      <alignment horizontal="center" vertical="center" wrapText="1"/>
    </xf>
    <xf numFmtId="0" fontId="56" fillId="0" borderId="89" xfId="1" applyFont="1" applyBorder="1" applyAlignment="1">
      <alignment horizontal="center" vertical="center" wrapText="1"/>
    </xf>
    <xf numFmtId="0" fontId="56" fillId="0" borderId="133" xfId="1" applyFont="1" applyBorder="1" applyAlignment="1">
      <alignment horizontal="center" vertical="center" wrapText="1"/>
    </xf>
    <xf numFmtId="0" fontId="55" fillId="0" borderId="0" xfId="1" applyFont="1" applyAlignment="1">
      <alignment horizontal="center" vertical="top" textRotation="255" wrapText="1"/>
    </xf>
    <xf numFmtId="0" fontId="56" fillId="0" borderId="0" xfId="1" applyFont="1" applyAlignment="1">
      <alignment horizontal="center" vertical="center" wrapText="1"/>
    </xf>
    <xf numFmtId="0" fontId="33" fillId="0" borderId="0" xfId="1" applyFont="1" applyAlignment="1">
      <alignment horizontal="center" vertical="center"/>
    </xf>
    <xf numFmtId="3" fontId="19" fillId="0" borderId="0" xfId="1" applyNumberFormat="1" applyFont="1" applyAlignment="1">
      <alignment vertical="center" wrapText="1"/>
    </xf>
    <xf numFmtId="3" fontId="19" fillId="0" borderId="306" xfId="1" applyNumberFormat="1" applyFont="1" applyBorder="1" applyAlignment="1">
      <alignment vertical="center" wrapText="1"/>
    </xf>
    <xf numFmtId="0" fontId="38" fillId="0" borderId="59" xfId="1" applyFont="1" applyBorder="1" applyAlignment="1"/>
    <xf numFmtId="0" fontId="25" fillId="0" borderId="59" xfId="1" applyFont="1" applyBorder="1" applyAlignment="1">
      <alignment wrapText="1"/>
    </xf>
    <xf numFmtId="0" fontId="23" fillId="0" borderId="105" xfId="1" applyFont="1" applyBorder="1" applyAlignment="1">
      <alignment horizontal="center" vertical="center" wrapText="1"/>
    </xf>
    <xf numFmtId="0" fontId="23" fillId="0" borderId="106" xfId="1" applyFont="1" applyBorder="1" applyAlignment="1">
      <alignment horizontal="center" vertical="center" wrapText="1"/>
    </xf>
    <xf numFmtId="0" fontId="31" fillId="0" borderId="82" xfId="1" applyFont="1" applyBorder="1" applyAlignment="1">
      <alignment horizontal="center" vertical="top" textRotation="255" wrapText="1"/>
    </xf>
    <xf numFmtId="0" fontId="23" fillId="0" borderId="0" xfId="1" applyFont="1" applyAlignment="1">
      <alignment horizontal="left" wrapText="1"/>
    </xf>
    <xf numFmtId="0" fontId="31" fillId="0" borderId="40" xfId="1" applyFont="1" applyBorder="1" applyAlignment="1">
      <alignment horizontal="center" vertical="top" textRotation="255" wrapText="1"/>
    </xf>
    <xf numFmtId="0" fontId="31" fillId="0" borderId="0" xfId="1" applyFont="1" applyAlignment="1">
      <alignment horizontal="center" vertical="top" textRotation="255" wrapText="1"/>
    </xf>
    <xf numFmtId="0" fontId="31" fillId="0" borderId="86" xfId="1" applyFont="1" applyBorder="1" applyAlignment="1">
      <alignment horizontal="center" vertical="top" wrapText="1"/>
    </xf>
    <xf numFmtId="0" fontId="31" fillId="0" borderId="85" xfId="1" applyFont="1" applyBorder="1" applyAlignment="1">
      <alignment horizontal="center" vertical="top" textRotation="255" wrapText="1"/>
    </xf>
    <xf numFmtId="0" fontId="31" fillId="0" borderId="32" xfId="1" applyFont="1" applyBorder="1" applyAlignment="1">
      <alignment horizontal="center" vertical="top" textRotation="255" wrapText="1"/>
    </xf>
    <xf numFmtId="0" fontId="31" fillId="0" borderId="33" xfId="1" applyFont="1" applyBorder="1" applyAlignment="1">
      <alignment horizontal="center" vertical="top" textRotation="255" wrapText="1"/>
    </xf>
    <xf numFmtId="0" fontId="31" fillId="0" borderId="94" xfId="1" applyFont="1" applyBorder="1" applyAlignment="1">
      <alignment vertical="top" textRotation="255" wrapText="1"/>
    </xf>
    <xf numFmtId="0" fontId="31" fillId="0" borderId="92" xfId="1" applyFont="1" applyBorder="1" applyAlignment="1">
      <alignment horizontal="center" vertical="top" textRotation="255" wrapText="1"/>
    </xf>
    <xf numFmtId="0" fontId="31" fillId="0" borderId="93" xfId="1" applyFont="1" applyBorder="1" applyAlignment="1">
      <alignment horizontal="center" vertical="top" textRotation="255" wrapText="1"/>
    </xf>
    <xf numFmtId="0" fontId="31" fillId="0" borderId="13" xfId="1" applyFont="1" applyBorder="1" applyAlignment="1">
      <alignment horizontal="center" vertical="top" textRotation="255" wrapText="1"/>
    </xf>
    <xf numFmtId="0" fontId="20" fillId="0" borderId="46" xfId="1" applyFont="1" applyBorder="1" applyAlignment="1">
      <alignment vertical="center" wrapText="1"/>
    </xf>
    <xf numFmtId="0" fontId="20" fillId="0" borderId="218" xfId="1" applyFont="1" applyBorder="1" applyAlignment="1">
      <alignment vertical="center" wrapText="1"/>
    </xf>
    <xf numFmtId="0" fontId="20" fillId="0" borderId="189" xfId="1" applyFont="1" applyBorder="1" applyAlignment="1">
      <alignment vertical="center" wrapText="1"/>
    </xf>
    <xf numFmtId="0" fontId="19" fillId="0" borderId="30" xfId="1" applyFont="1" applyBorder="1" applyAlignment="1">
      <alignment vertical="center" wrapText="1"/>
    </xf>
    <xf numFmtId="0" fontId="19" fillId="0" borderId="196" xfId="1" applyFont="1" applyBorder="1" applyAlignment="1">
      <alignment vertical="center" wrapText="1"/>
    </xf>
    <xf numFmtId="0" fontId="20" fillId="0" borderId="52" xfId="1" applyFont="1" applyBorder="1" applyAlignment="1">
      <alignment vertical="center" wrapText="1"/>
    </xf>
    <xf numFmtId="0" fontId="20" fillId="0" borderId="283" xfId="1" applyFont="1" applyBorder="1" applyAlignment="1">
      <alignment vertical="center" wrapText="1"/>
    </xf>
    <xf numFmtId="0" fontId="20" fillId="0" borderId="284" xfId="1" applyFont="1" applyBorder="1" applyAlignment="1">
      <alignment vertical="center" wrapText="1"/>
    </xf>
    <xf numFmtId="0" fontId="19" fillId="0" borderId="82" xfId="1" applyFont="1" applyBorder="1" applyAlignment="1">
      <alignment vertical="center" wrapText="1"/>
    </xf>
    <xf numFmtId="0" fontId="19" fillId="0" borderId="197" xfId="1" applyFont="1" applyBorder="1" applyAlignment="1">
      <alignment vertical="center" wrapText="1"/>
    </xf>
    <xf numFmtId="0" fontId="20" fillId="0" borderId="35" xfId="1" applyFont="1" applyBorder="1" applyAlignment="1">
      <alignment vertical="center" wrapText="1"/>
    </xf>
    <xf numFmtId="0" fontId="20" fillId="0" borderId="219" xfId="1" applyFont="1" applyBorder="1" applyAlignment="1">
      <alignment vertical="center" wrapText="1"/>
    </xf>
    <xf numFmtId="0" fontId="20" fillId="0" borderId="190" xfId="1" applyFont="1" applyBorder="1" applyAlignment="1">
      <alignment vertical="center" wrapText="1"/>
    </xf>
    <xf numFmtId="0" fontId="19" fillId="0" borderId="37" xfId="1" applyFont="1" applyBorder="1" applyAlignment="1">
      <alignment vertical="center" wrapText="1"/>
    </xf>
    <xf numFmtId="0" fontId="19" fillId="0" borderId="182" xfId="1" applyFont="1" applyBorder="1" applyAlignment="1">
      <alignment vertical="center" wrapText="1"/>
    </xf>
    <xf numFmtId="0" fontId="20" fillId="0" borderId="27" xfId="1" applyFont="1" applyBorder="1" applyAlignment="1">
      <alignment vertical="center" wrapText="1"/>
    </xf>
    <xf numFmtId="0" fontId="20" fillId="0" borderId="220" xfId="1" applyFont="1" applyBorder="1" applyAlignment="1">
      <alignment vertical="center" wrapText="1"/>
    </xf>
    <xf numFmtId="0" fontId="20" fillId="0" borderId="191" xfId="1" applyFont="1" applyBorder="1" applyAlignment="1">
      <alignment vertical="center" wrapText="1"/>
    </xf>
    <xf numFmtId="0" fontId="20" fillId="0" borderId="153" xfId="1" applyFont="1" applyBorder="1" applyAlignment="1">
      <alignment vertical="center" wrapText="1"/>
    </xf>
    <xf numFmtId="0" fontId="20" fillId="0" borderId="174" xfId="1" applyFont="1" applyBorder="1" applyAlignment="1">
      <alignment vertical="center" wrapText="1"/>
    </xf>
    <xf numFmtId="0" fontId="20" fillId="0" borderId="221" xfId="1" applyFont="1" applyBorder="1" applyAlignment="1">
      <alignment vertical="center" wrapText="1"/>
    </xf>
    <xf numFmtId="0" fontId="20" fillId="0" borderId="192" xfId="1" applyFont="1" applyBorder="1" applyAlignment="1">
      <alignment vertical="center" wrapText="1"/>
    </xf>
    <xf numFmtId="0" fontId="20" fillId="0" borderId="175" xfId="1" applyFont="1" applyBorder="1" applyAlignment="1">
      <alignment vertical="center" wrapText="1"/>
    </xf>
    <xf numFmtId="0" fontId="19" fillId="0" borderId="168" xfId="1" applyFont="1" applyBorder="1" applyAlignment="1">
      <alignment vertical="center" wrapText="1"/>
    </xf>
    <xf numFmtId="0" fontId="19" fillId="0" borderId="172" xfId="1" applyFont="1" applyBorder="1" applyAlignment="1">
      <alignment vertical="center" wrapText="1"/>
    </xf>
    <xf numFmtId="0" fontId="20" fillId="0" borderId="286" xfId="1" applyFont="1" applyBorder="1" applyAlignment="1">
      <alignment vertical="center" wrapText="1"/>
    </xf>
    <xf numFmtId="0" fontId="20" fillId="0" borderId="16" xfId="1" applyFont="1" applyBorder="1" applyAlignment="1">
      <alignment vertical="center" wrapText="1"/>
    </xf>
    <xf numFmtId="0" fontId="20" fillId="0" borderId="222" xfId="1" applyFont="1" applyBorder="1" applyAlignment="1">
      <alignment vertical="center" wrapText="1"/>
    </xf>
    <xf numFmtId="0" fontId="20" fillId="0" borderId="193" xfId="1" applyFont="1" applyBorder="1" applyAlignment="1">
      <alignment vertical="center" wrapText="1"/>
    </xf>
    <xf numFmtId="0" fontId="20" fillId="0" borderId="122" xfId="1" applyFont="1" applyBorder="1" applyAlignment="1">
      <alignment vertical="center" wrapText="1"/>
    </xf>
    <xf numFmtId="0" fontId="19" fillId="0" borderId="110" xfId="1" applyFont="1" applyBorder="1" applyAlignment="1">
      <alignment vertical="center" wrapText="1"/>
    </xf>
    <xf numFmtId="0" fontId="19" fillId="0" borderId="185" xfId="1" applyFont="1" applyBorder="1" applyAlignment="1">
      <alignment vertical="center" wrapText="1"/>
    </xf>
    <xf numFmtId="0" fontId="20" fillId="0" borderId="279" xfId="1" applyFont="1" applyBorder="1" applyAlignment="1">
      <alignment vertical="center" wrapText="1"/>
    </xf>
    <xf numFmtId="0" fontId="20" fillId="0" borderId="179" xfId="1" applyFont="1" applyBorder="1" applyAlignment="1">
      <alignment vertical="center" wrapText="1"/>
    </xf>
    <xf numFmtId="0" fontId="20" fillId="0" borderId="285" xfId="1" applyFont="1" applyBorder="1" applyAlignment="1">
      <alignment vertical="center" wrapText="1"/>
    </xf>
    <xf numFmtId="0" fontId="20" fillId="0" borderId="86" xfId="1" applyFont="1" applyBorder="1" applyAlignment="1">
      <alignment vertical="center" wrapText="1"/>
    </xf>
    <xf numFmtId="0" fontId="19" fillId="0" borderId="86" xfId="1" applyFont="1" applyBorder="1" applyAlignment="1">
      <alignment vertical="center" wrapText="1"/>
    </xf>
    <xf numFmtId="0" fontId="19" fillId="0" borderId="181" xfId="1" applyFont="1" applyBorder="1" applyAlignment="1">
      <alignment vertical="center" wrapText="1"/>
    </xf>
    <xf numFmtId="0" fontId="20" fillId="0" borderId="118" xfId="1" applyFont="1" applyBorder="1" applyAlignment="1">
      <alignment vertical="center" wrapText="1"/>
    </xf>
    <xf numFmtId="0" fontId="20" fillId="0" borderId="216" xfId="1" applyFont="1" applyBorder="1" applyAlignment="1">
      <alignment vertical="center" wrapText="1"/>
    </xf>
    <xf numFmtId="0" fontId="20" fillId="0" borderId="188" xfId="1" applyFont="1" applyBorder="1" applyAlignment="1">
      <alignment vertical="center" wrapText="1"/>
    </xf>
    <xf numFmtId="0" fontId="20" fillId="0" borderId="238" xfId="1" applyFont="1" applyBorder="1" applyAlignment="1">
      <alignment vertical="center" wrapText="1"/>
    </xf>
    <xf numFmtId="0" fontId="20" fillId="0" borderId="223" xfId="1" applyFont="1" applyBorder="1" applyAlignment="1">
      <alignment vertical="center" wrapText="1"/>
    </xf>
    <xf numFmtId="0" fontId="20" fillId="0" borderId="224" xfId="1" applyFont="1" applyBorder="1" applyAlignment="1">
      <alignment vertical="center" wrapText="1"/>
    </xf>
    <xf numFmtId="0" fontId="20" fillId="0" borderId="225" xfId="1" applyFont="1" applyBorder="1" applyAlignment="1">
      <alignment vertical="center" wrapText="1"/>
    </xf>
    <xf numFmtId="0" fontId="20" fillId="0" borderId="195" xfId="1" applyFont="1" applyBorder="1" applyAlignment="1">
      <alignment vertical="center" wrapText="1"/>
    </xf>
    <xf numFmtId="0" fontId="20" fillId="0" borderId="143" xfId="1" applyFont="1" applyBorder="1" applyAlignment="1">
      <alignment vertical="center" wrapText="1"/>
    </xf>
    <xf numFmtId="0" fontId="20" fillId="0" borderId="186" xfId="1" applyFont="1" applyBorder="1" applyAlignment="1">
      <alignment horizontal="right" vertical="center" wrapText="1"/>
    </xf>
    <xf numFmtId="0" fontId="17" fillId="0" borderId="0" xfId="1" applyFont="1" applyAlignment="1">
      <alignment vertical="center" shrinkToFit="1"/>
    </xf>
    <xf numFmtId="0" fontId="20" fillId="0" borderId="0" xfId="1" applyFont="1" applyAlignment="1">
      <alignment vertical="center" shrinkToFit="1"/>
    </xf>
    <xf numFmtId="0" fontId="31" fillId="0" borderId="14" xfId="1" applyFont="1" applyBorder="1" applyAlignment="1">
      <alignment horizontal="center" vertical="center"/>
    </xf>
    <xf numFmtId="0" fontId="31" fillId="0" borderId="34" xfId="1" applyFont="1" applyBorder="1" applyAlignment="1">
      <alignment horizontal="center" vertical="top" textRotation="255" shrinkToFit="1"/>
    </xf>
    <xf numFmtId="0" fontId="31" fillId="0" borderId="38" xfId="1" applyFont="1" applyBorder="1" applyAlignment="1">
      <alignment horizontal="center" vertical="top" textRotation="255" shrinkToFit="1"/>
    </xf>
    <xf numFmtId="0" fontId="23" fillId="0" borderId="50" xfId="1" applyFont="1" applyBorder="1" applyAlignment="1">
      <alignment vertical="center" wrapText="1"/>
    </xf>
    <xf numFmtId="0" fontId="23" fillId="0" borderId="0" xfId="1" applyFont="1" applyAlignment="1">
      <alignment vertical="center" wrapText="1"/>
    </xf>
    <xf numFmtId="0" fontId="23" fillId="0" borderId="41" xfId="1" applyFont="1" applyBorder="1" applyAlignment="1">
      <alignment vertical="center" wrapText="1"/>
    </xf>
    <xf numFmtId="0" fontId="25" fillId="0" borderId="45" xfId="1" applyFont="1" applyBorder="1" applyAlignment="1">
      <alignment vertical="center" shrinkToFit="1"/>
    </xf>
    <xf numFmtId="0" fontId="25" fillId="0" borderId="49" xfId="1" applyFont="1" applyBorder="1" applyAlignment="1">
      <alignment vertical="center" shrinkToFit="1"/>
    </xf>
    <xf numFmtId="0" fontId="25" fillId="0" borderId="48" xfId="1" applyFont="1" applyBorder="1" applyAlignment="1">
      <alignment vertical="center" shrinkToFit="1"/>
    </xf>
    <xf numFmtId="0" fontId="25" fillId="0" borderId="47" xfId="1" applyFont="1" applyBorder="1" applyAlignment="1">
      <alignment vertical="center" shrinkToFit="1"/>
    </xf>
    <xf numFmtId="0" fontId="25" fillId="0" borderId="46" xfId="1" applyFont="1" applyBorder="1" applyAlignment="1">
      <alignment vertical="center" shrinkToFit="1"/>
    </xf>
    <xf numFmtId="0" fontId="25" fillId="0" borderId="28" xfId="1" applyFont="1" applyBorder="1" applyAlignment="1">
      <alignment vertical="center" shrinkToFit="1"/>
    </xf>
    <xf numFmtId="0" fontId="25" fillId="0" borderId="77" xfId="1" applyFont="1" applyBorder="1" applyAlignment="1">
      <alignment vertical="center" shrinkToFit="1"/>
    </xf>
    <xf numFmtId="0" fontId="25" fillId="0" borderId="153" xfId="1" applyFont="1" applyBorder="1" applyAlignment="1">
      <alignment vertical="center" shrinkToFit="1"/>
    </xf>
    <xf numFmtId="0" fontId="25" fillId="0" borderId="125" xfId="1" applyFont="1" applyBorder="1" applyAlignment="1">
      <alignment vertical="center" shrinkToFit="1"/>
    </xf>
    <xf numFmtId="0" fontId="25" fillId="0" borderId="42" xfId="1" applyFont="1" applyBorder="1" applyAlignment="1">
      <alignment vertical="center" shrinkToFit="1"/>
    </xf>
    <xf numFmtId="0" fontId="25" fillId="0" borderId="177" xfId="1" applyFont="1" applyBorder="1" applyAlignment="1">
      <alignment vertical="center" shrinkToFit="1"/>
    </xf>
    <xf numFmtId="0" fontId="25" fillId="0" borderId="287" xfId="1" applyFont="1" applyBorder="1" applyAlignment="1">
      <alignment vertical="center" shrinkToFit="1"/>
    </xf>
    <xf numFmtId="0" fontId="25" fillId="0" borderId="176" xfId="1" applyFont="1" applyBorder="1" applyAlignment="1">
      <alignment vertical="center" shrinkToFit="1"/>
    </xf>
    <xf numFmtId="0" fontId="25" fillId="0" borderId="178" xfId="1" applyFont="1" applyBorder="1" applyAlignment="1">
      <alignment vertical="center" shrinkToFit="1"/>
    </xf>
    <xf numFmtId="0" fontId="25" fillId="0" borderId="174" xfId="1" applyFont="1" applyBorder="1" applyAlignment="1">
      <alignment vertical="center" shrinkToFit="1"/>
    </xf>
    <xf numFmtId="0" fontId="25" fillId="0" borderId="168" xfId="1" applyFont="1" applyBorder="1" applyAlignment="1">
      <alignment vertical="center" shrinkToFit="1"/>
    </xf>
    <xf numFmtId="0" fontId="25" fillId="0" borderId="53" xfId="1" applyFont="1" applyBorder="1" applyAlignment="1">
      <alignment horizontal="right" vertical="center" shrinkToFit="1"/>
    </xf>
    <xf numFmtId="0" fontId="23" fillId="0" borderId="12" xfId="1" applyFont="1" applyBorder="1" applyAlignment="1">
      <alignment vertical="center" wrapText="1"/>
    </xf>
    <xf numFmtId="0" fontId="23" fillId="0" borderId="14" xfId="1" applyFont="1" applyBorder="1" applyAlignment="1">
      <alignment vertical="center" wrapText="1"/>
    </xf>
    <xf numFmtId="0" fontId="25" fillId="0" borderId="0" xfId="1" applyFont="1" applyAlignment="1">
      <alignment vertical="center" shrinkToFit="1"/>
    </xf>
    <xf numFmtId="0" fontId="25" fillId="0" borderId="80" xfId="1" applyFont="1" applyBorder="1" applyAlignment="1">
      <alignment vertical="center" shrinkToFit="1"/>
    </xf>
    <xf numFmtId="0" fontId="25" fillId="0" borderId="51" xfId="1" applyFont="1" applyBorder="1" applyAlignment="1">
      <alignment vertical="center" shrinkToFit="1"/>
    </xf>
    <xf numFmtId="0" fontId="25" fillId="0" borderId="84" xfId="1" applyFont="1" applyBorder="1" applyAlignment="1">
      <alignment vertical="center" shrinkToFit="1"/>
    </xf>
    <xf numFmtId="0" fontId="25" fillId="0" borderId="37" xfId="1" applyFont="1" applyBorder="1" applyAlignment="1">
      <alignment vertical="center" shrinkToFit="1"/>
    </xf>
    <xf numFmtId="0" fontId="25" fillId="0" borderId="129" xfId="1" applyFont="1" applyBorder="1" applyAlignment="1">
      <alignment vertical="center" shrinkToFit="1"/>
    </xf>
    <xf numFmtId="0" fontId="25" fillId="0" borderId="20" xfId="1" applyFont="1" applyBorder="1" applyAlignment="1">
      <alignment vertical="center" shrinkToFit="1"/>
    </xf>
    <xf numFmtId="0" fontId="25" fillId="0" borderId="35" xfId="1" applyFont="1" applyBorder="1" applyAlignment="1">
      <alignment vertical="center" shrinkToFit="1"/>
    </xf>
    <xf numFmtId="0" fontId="25" fillId="0" borderId="13" xfId="1" applyFont="1" applyBorder="1" applyAlignment="1">
      <alignment vertical="center" shrinkToFit="1"/>
    </xf>
    <xf numFmtId="0" fontId="25" fillId="0" borderId="140" xfId="1" applyFont="1" applyBorder="1" applyAlignment="1">
      <alignment vertical="center" shrinkToFit="1"/>
    </xf>
    <xf numFmtId="0" fontId="25" fillId="0" borderId="36" xfId="1" applyFont="1" applyBorder="1" applyAlignment="1">
      <alignment vertical="center" shrinkToFit="1"/>
    </xf>
    <xf numFmtId="0" fontId="25" fillId="0" borderId="288" xfId="1" applyFont="1" applyBorder="1" applyAlignment="1">
      <alignment vertical="center" shrinkToFit="1"/>
    </xf>
    <xf numFmtId="0" fontId="25" fillId="0" borderId="39" xfId="1" applyFont="1" applyBorder="1" applyAlignment="1">
      <alignment horizontal="right" vertical="center" shrinkToFit="1"/>
    </xf>
    <xf numFmtId="0" fontId="20" fillId="0" borderId="26" xfId="1" applyFont="1" applyBorder="1" applyAlignment="1">
      <alignment vertical="center" shrinkToFit="1"/>
    </xf>
    <xf numFmtId="0" fontId="20" fillId="0" borderId="29" xfId="1" applyFont="1" applyBorder="1" applyAlignment="1">
      <alignment vertical="center" shrinkToFit="1"/>
    </xf>
    <xf numFmtId="0" fontId="20" fillId="0" borderId="28" xfId="1" applyFont="1" applyBorder="1" applyAlignment="1">
      <alignment vertical="center" shrinkToFit="1"/>
    </xf>
    <xf numFmtId="0" fontId="20" fillId="0" borderId="27" xfId="1" applyFont="1" applyBorder="1" applyAlignment="1">
      <alignment vertical="center" shrinkToFit="1"/>
    </xf>
    <xf numFmtId="0" fontId="20" fillId="0" borderId="30" xfId="1" applyFont="1" applyBorder="1" applyAlignment="1">
      <alignment vertical="center" shrinkToFit="1"/>
    </xf>
    <xf numFmtId="0" fontId="20" fillId="0" borderId="47" xfId="1" applyFont="1" applyBorder="1" applyAlignment="1">
      <alignment vertical="center" shrinkToFit="1"/>
    </xf>
    <xf numFmtId="0" fontId="20" fillId="0" borderId="46" xfId="1" applyFont="1" applyBorder="1" applyAlignment="1">
      <alignment vertical="center" shrinkToFit="1"/>
    </xf>
    <xf numFmtId="0" fontId="20" fillId="0" borderId="153" xfId="1" applyFont="1" applyBorder="1" applyAlignment="1">
      <alignment vertical="center" shrinkToFit="1"/>
    </xf>
    <xf numFmtId="0" fontId="20" fillId="0" borderId="48" xfId="1" applyFont="1" applyBorder="1" applyAlignment="1">
      <alignment vertical="center" shrinkToFit="1"/>
    </xf>
    <xf numFmtId="0" fontId="20" fillId="0" borderId="45" xfId="1" applyFont="1" applyBorder="1" applyAlignment="1">
      <alignment vertical="center" shrinkToFit="1"/>
    </xf>
    <xf numFmtId="0" fontId="20" fillId="0" borderId="125" xfId="1" applyFont="1" applyBorder="1" applyAlignment="1">
      <alignment vertical="center" shrinkToFit="1"/>
    </xf>
    <xf numFmtId="0" fontId="20" fillId="0" borderId="42" xfId="1" applyFont="1" applyBorder="1" applyAlignment="1">
      <alignment vertical="center" shrinkToFit="1"/>
    </xf>
    <xf numFmtId="0" fontId="31" fillId="0" borderId="41" xfId="1" applyFont="1" applyBorder="1" applyAlignment="1">
      <alignment horizontal="center" vertical="center"/>
    </xf>
    <xf numFmtId="0" fontId="20" fillId="0" borderId="177" xfId="1" applyFont="1" applyBorder="1" applyAlignment="1">
      <alignment vertical="center" shrinkToFit="1"/>
    </xf>
    <xf numFmtId="0" fontId="20" fillId="0" borderId="287" xfId="1" applyFont="1" applyBorder="1" applyAlignment="1">
      <alignment vertical="center" shrinkToFit="1"/>
    </xf>
    <xf numFmtId="0" fontId="20" fillId="0" borderId="176" xfId="1" applyFont="1" applyBorder="1" applyAlignment="1">
      <alignment vertical="center" shrinkToFit="1"/>
    </xf>
    <xf numFmtId="0" fontId="20" fillId="0" borderId="174" xfId="1" applyFont="1" applyBorder="1" applyAlignment="1">
      <alignment vertical="center" shrinkToFit="1"/>
    </xf>
    <xf numFmtId="0" fontId="20" fillId="0" borderId="168" xfId="1" applyFont="1" applyBorder="1" applyAlignment="1">
      <alignment vertical="center" shrinkToFit="1"/>
    </xf>
    <xf numFmtId="0" fontId="20" fillId="0" borderId="178" xfId="1" applyFont="1" applyBorder="1" applyAlignment="1">
      <alignment vertical="center" shrinkToFit="1"/>
    </xf>
    <xf numFmtId="0" fontId="20" fillId="0" borderId="175" xfId="1" applyFont="1" applyBorder="1" applyAlignment="1">
      <alignment vertical="center" shrinkToFit="1"/>
    </xf>
    <xf numFmtId="0" fontId="20" fillId="0" borderId="207" xfId="1" applyFont="1" applyBorder="1" applyAlignment="1">
      <alignment vertical="center" shrinkToFit="1"/>
    </xf>
    <xf numFmtId="0" fontId="20" fillId="0" borderId="289" xfId="1" applyFont="1" applyBorder="1" applyAlignment="1">
      <alignment vertical="center" shrinkToFit="1"/>
    </xf>
    <xf numFmtId="0" fontId="20" fillId="0" borderId="290" xfId="1" applyFont="1" applyBorder="1" applyAlignment="1">
      <alignment horizontal="right" vertical="center" shrinkToFit="1"/>
    </xf>
    <xf numFmtId="0" fontId="20" fillId="0" borderId="81" xfId="1" applyFont="1" applyBorder="1" applyAlignment="1">
      <alignment vertical="center" shrinkToFit="1"/>
    </xf>
    <xf numFmtId="0" fontId="20" fillId="0" borderId="80" xfId="1" applyFont="1" applyBorder="1" applyAlignment="1">
      <alignment vertical="center" shrinkToFit="1"/>
    </xf>
    <xf numFmtId="0" fontId="20" fillId="0" borderId="52" xfId="1" applyFont="1" applyBorder="1" applyAlignment="1">
      <alignment vertical="center" shrinkToFit="1"/>
    </xf>
    <xf numFmtId="0" fontId="20" fillId="0" borderId="82" xfId="1" applyFont="1" applyBorder="1" applyAlignment="1">
      <alignment vertical="center" shrinkToFit="1"/>
    </xf>
    <xf numFmtId="0" fontId="20" fillId="0" borderId="38" xfId="1" applyFont="1" applyBorder="1" applyAlignment="1">
      <alignment vertical="center" shrinkToFit="1"/>
    </xf>
    <xf numFmtId="0" fontId="20" fillId="0" borderId="35" xfId="1" applyFont="1" applyBorder="1" applyAlignment="1">
      <alignment vertical="center" shrinkToFit="1"/>
    </xf>
    <xf numFmtId="0" fontId="20" fillId="0" borderId="33" xfId="1" applyFont="1" applyBorder="1" applyAlignment="1">
      <alignment vertical="center" shrinkToFit="1"/>
    </xf>
    <xf numFmtId="0" fontId="20" fillId="0" borderId="36" xfId="1" applyFont="1" applyBorder="1" applyAlignment="1">
      <alignment vertical="center" shrinkToFit="1"/>
    </xf>
    <xf numFmtId="0" fontId="20" fillId="0" borderId="34" xfId="1" applyFont="1" applyBorder="1" applyAlignment="1">
      <alignment vertical="center" shrinkToFit="1"/>
    </xf>
    <xf numFmtId="0" fontId="20" fillId="0" borderId="285" xfId="1" applyFont="1" applyBorder="1" applyAlignment="1">
      <alignment vertical="center" shrinkToFit="1"/>
    </xf>
    <xf numFmtId="0" fontId="20" fillId="0" borderId="84" xfId="1" applyFont="1" applyBorder="1" applyAlignment="1">
      <alignment vertical="center" shrinkToFit="1"/>
    </xf>
    <xf numFmtId="0" fontId="20" fillId="0" borderId="14" xfId="1" applyFont="1" applyBorder="1" applyAlignment="1">
      <alignment vertical="center" shrinkToFit="1"/>
    </xf>
    <xf numFmtId="0" fontId="20" fillId="0" borderId="85" xfId="1" applyFont="1" applyBorder="1" applyAlignment="1">
      <alignment vertical="center" shrinkToFit="1"/>
    </xf>
    <xf numFmtId="0" fontId="20" fillId="0" borderId="13" xfId="1" applyFont="1" applyBorder="1" applyAlignment="1">
      <alignment vertical="center" shrinkToFit="1"/>
    </xf>
    <xf numFmtId="0" fontId="20" fillId="0" borderId="22" xfId="1" applyFont="1" applyBorder="1" applyAlignment="1">
      <alignment horizontal="right" vertical="center" shrinkToFit="1"/>
    </xf>
    <xf numFmtId="0" fontId="23" fillId="0" borderId="13" xfId="1" applyFont="1" applyBorder="1" applyAlignment="1">
      <alignment vertical="center" wrapText="1"/>
    </xf>
    <xf numFmtId="0" fontId="20" fillId="0" borderId="39" xfId="1" applyFont="1" applyBorder="1" applyAlignment="1">
      <alignment horizontal="right" vertical="center" shrinkToFit="1"/>
    </xf>
    <xf numFmtId="0" fontId="20" fillId="0" borderId="57" xfId="1" applyFont="1" applyBorder="1" applyAlignment="1">
      <alignment vertical="center" shrinkToFit="1"/>
    </xf>
    <xf numFmtId="0" fontId="20" fillId="0" borderId="37" xfId="1" applyFont="1" applyBorder="1" applyAlignment="1">
      <alignment vertical="center" shrinkToFit="1"/>
    </xf>
    <xf numFmtId="0" fontId="20" fillId="0" borderId="31" xfId="1" applyFont="1" applyBorder="1" applyAlignment="1">
      <alignment vertical="center" shrinkToFit="1"/>
    </xf>
    <xf numFmtId="0" fontId="20" fillId="0" borderId="53" xfId="1" applyFont="1" applyBorder="1" applyAlignment="1">
      <alignment horizontal="right" vertical="center" shrinkToFit="1"/>
    </xf>
    <xf numFmtId="0" fontId="23" fillId="0" borderId="59" xfId="1" applyFont="1" applyBorder="1" applyAlignment="1">
      <alignment vertical="center" wrapText="1"/>
    </xf>
    <xf numFmtId="0" fontId="23" fillId="0" borderId="135" xfId="1" applyFont="1" applyBorder="1" applyAlignment="1">
      <alignment vertical="center" wrapText="1"/>
    </xf>
    <xf numFmtId="0" fontId="31" fillId="0" borderId="135" xfId="1" applyFont="1" applyBorder="1" applyAlignment="1">
      <alignment horizontal="center" vertical="center"/>
    </xf>
    <xf numFmtId="0" fontId="31" fillId="0" borderId="151" xfId="1" applyFont="1" applyBorder="1" applyAlignment="1">
      <alignment horizontal="left" vertical="center" wrapText="1"/>
    </xf>
    <xf numFmtId="0" fontId="20" fillId="0" borderId="250" xfId="1" applyFont="1" applyBorder="1" applyAlignment="1">
      <alignment vertical="center" shrinkToFit="1"/>
    </xf>
    <xf numFmtId="0" fontId="20" fillId="0" borderId="278" xfId="1" applyFont="1" applyBorder="1" applyAlignment="1">
      <alignment vertical="center" shrinkToFit="1"/>
    </xf>
    <xf numFmtId="0" fontId="20" fillId="0" borderId="60" xfId="1" applyFont="1" applyBorder="1" applyAlignment="1">
      <alignment vertical="center" shrinkToFit="1"/>
    </xf>
    <xf numFmtId="0" fontId="20" fillId="0" borderId="61" xfId="1" applyFont="1" applyBorder="1" applyAlignment="1">
      <alignment vertical="center" shrinkToFit="1"/>
    </xf>
    <xf numFmtId="0" fontId="20" fillId="0" borderId="64" xfId="1" applyFont="1" applyBorder="1" applyAlignment="1">
      <alignment vertical="center" shrinkToFit="1"/>
    </xf>
    <xf numFmtId="0" fontId="20" fillId="0" borderId="62" xfId="1" applyFont="1" applyBorder="1" applyAlignment="1">
      <alignment vertical="center" shrinkToFit="1"/>
    </xf>
    <xf numFmtId="0" fontId="20" fillId="0" borderId="124" xfId="1" applyFont="1" applyBorder="1" applyAlignment="1">
      <alignment vertical="center" shrinkToFit="1"/>
    </xf>
    <xf numFmtId="0" fontId="20" fillId="0" borderId="63" xfId="1" applyFont="1" applyBorder="1" applyAlignment="1">
      <alignment vertical="center" shrinkToFit="1"/>
    </xf>
    <xf numFmtId="0" fontId="20" fillId="0" borderId="65" xfId="1" applyFont="1" applyBorder="1" applyAlignment="1">
      <alignment vertical="center" shrinkToFit="1"/>
    </xf>
    <xf numFmtId="0" fontId="20" fillId="0" borderId="72" xfId="1" applyFont="1" applyBorder="1" applyAlignment="1">
      <alignment horizontal="right" vertical="center" shrinkToFit="1"/>
    </xf>
    <xf numFmtId="0" fontId="45" fillId="0" borderId="2" xfId="1" applyFont="1" applyBorder="1" applyAlignment="1">
      <alignment horizontal="center" vertical="center" textRotation="255" wrapText="1" readingOrder="1"/>
    </xf>
    <xf numFmtId="0" fontId="61" fillId="0" borderId="329" xfId="1" applyFont="1" applyBorder="1">
      <alignment vertical="center"/>
    </xf>
    <xf numFmtId="0" fontId="48" fillId="34" borderId="20" xfId="1" applyFont="1" applyFill="1" applyBorder="1" applyAlignment="1">
      <alignment horizontal="center" vertical="center"/>
    </xf>
    <xf numFmtId="0" fontId="48" fillId="34" borderId="13" xfId="1" applyFont="1" applyFill="1" applyBorder="1" applyAlignment="1">
      <alignment horizontal="center" vertical="center"/>
    </xf>
    <xf numFmtId="0" fontId="59" fillId="38" borderId="95" xfId="1" applyFont="1" applyFill="1" applyBorder="1" applyAlignment="1">
      <alignment horizontal="center" vertical="center"/>
    </xf>
    <xf numFmtId="0" fontId="59" fillId="0" borderId="0" xfId="1" applyFont="1" applyAlignment="1">
      <alignment horizontal="left" vertical="center"/>
    </xf>
    <xf numFmtId="0" fontId="35" fillId="0" borderId="0" xfId="1" applyFont="1" applyAlignment="1">
      <alignment horizontal="left" vertical="top" wrapText="1"/>
    </xf>
    <xf numFmtId="0" fontId="74" fillId="0" borderId="0" xfId="1" applyFont="1" applyAlignment="1">
      <alignment horizontal="left" vertical="top" wrapText="1"/>
    </xf>
    <xf numFmtId="0" fontId="89" fillId="24" borderId="55" xfId="1" applyFont="1" applyFill="1" applyBorder="1" applyAlignment="1">
      <alignment horizontal="left" vertical="center" wrapText="1"/>
    </xf>
    <xf numFmtId="0" fontId="89" fillId="24" borderId="25" xfId="1" applyFont="1" applyFill="1" applyBorder="1" applyAlignment="1">
      <alignment horizontal="left" vertical="center" wrapText="1"/>
    </xf>
    <xf numFmtId="0" fontId="89" fillId="24" borderId="40" xfId="1" applyFont="1" applyFill="1" applyBorder="1" applyAlignment="1">
      <alignment horizontal="left" vertical="center" wrapText="1"/>
    </xf>
    <xf numFmtId="0" fontId="73" fillId="26" borderId="414" xfId="1" applyFont="1" applyFill="1" applyBorder="1" applyAlignment="1" applyProtection="1">
      <alignment horizontal="left" vertical="center" wrapText="1"/>
      <protection locked="0"/>
    </xf>
    <xf numFmtId="0" fontId="73" fillId="26" borderId="415" xfId="1" applyFont="1" applyFill="1" applyBorder="1" applyAlignment="1" applyProtection="1">
      <alignment horizontal="left" vertical="center" wrapText="1"/>
      <protection locked="0"/>
    </xf>
    <xf numFmtId="0" fontId="73" fillId="26" borderId="416" xfId="1" applyFont="1" applyFill="1" applyBorder="1" applyAlignment="1" applyProtection="1">
      <alignment horizontal="left" vertical="center" wrapText="1"/>
      <protection locked="0"/>
    </xf>
    <xf numFmtId="0" fontId="73" fillId="26" borderId="417" xfId="1" applyFont="1" applyFill="1" applyBorder="1" applyAlignment="1" applyProtection="1">
      <alignment horizontal="left" vertical="center" wrapText="1"/>
      <protection locked="0"/>
    </xf>
    <xf numFmtId="0" fontId="73" fillId="26" borderId="418" xfId="1" applyFont="1" applyFill="1" applyBorder="1" applyAlignment="1" applyProtection="1">
      <alignment horizontal="left" vertical="center" wrapText="1"/>
      <protection locked="0"/>
    </xf>
    <xf numFmtId="0" fontId="73" fillId="26" borderId="419" xfId="1" applyFont="1" applyFill="1" applyBorder="1" applyAlignment="1" applyProtection="1">
      <alignment horizontal="left" vertical="center" wrapText="1"/>
      <protection locked="0"/>
    </xf>
    <xf numFmtId="0" fontId="19" fillId="24" borderId="416" xfId="1" applyFont="1" applyFill="1" applyBorder="1" applyAlignment="1">
      <alignment horizontal="center" vertical="center" wrapText="1"/>
    </xf>
    <xf numFmtId="0" fontId="19" fillId="24" borderId="41" xfId="1" applyFont="1" applyFill="1" applyBorder="1" applyAlignment="1">
      <alignment horizontal="center" vertical="center" wrapText="1"/>
    </xf>
    <xf numFmtId="0" fontId="19" fillId="24" borderId="420" xfId="1" applyFont="1" applyFill="1" applyBorder="1" applyAlignment="1">
      <alignment horizontal="center" vertical="center" wrapText="1"/>
    </xf>
    <xf numFmtId="0" fontId="19" fillId="24" borderId="14" xfId="1" applyFont="1" applyFill="1" applyBorder="1" applyAlignment="1">
      <alignment horizontal="center" vertical="center" wrapText="1"/>
    </xf>
    <xf numFmtId="0" fontId="19" fillId="0" borderId="0" xfId="1" applyFont="1" applyAlignment="1" applyProtection="1">
      <alignment horizontal="center" vertical="center" wrapText="1"/>
      <protection locked="0"/>
    </xf>
    <xf numFmtId="0" fontId="19" fillId="0" borderId="0" xfId="1" applyFont="1" applyAlignment="1">
      <alignment vertical="center" wrapText="1"/>
    </xf>
    <xf numFmtId="0" fontId="30" fillId="0" borderId="98" xfId="0" applyFont="1" applyBorder="1">
      <alignment vertical="center"/>
    </xf>
    <xf numFmtId="0" fontId="30" fillId="0" borderId="102" xfId="0" applyFont="1" applyBorder="1">
      <alignment vertical="center"/>
    </xf>
    <xf numFmtId="0" fontId="30" fillId="0" borderId="54" xfId="0" applyFont="1" applyBorder="1" applyAlignment="1">
      <alignment horizontal="center" vertical="center" textRotation="255"/>
    </xf>
    <xf numFmtId="0" fontId="30" fillId="0" borderId="50" xfId="0" applyFont="1" applyBorder="1" applyAlignment="1">
      <alignment horizontal="center" vertical="center" textRotation="255"/>
    </xf>
    <xf numFmtId="0" fontId="30" fillId="0" borderId="12" xfId="0" applyFont="1" applyBorder="1" applyAlignment="1">
      <alignment horizontal="center" vertical="center" textRotation="255"/>
    </xf>
    <xf numFmtId="0" fontId="30" fillId="0" borderId="96" xfId="0" applyFont="1" applyBorder="1" applyAlignment="1">
      <alignment horizontal="center" vertical="center" textRotation="255"/>
    </xf>
    <xf numFmtId="0" fontId="30" fillId="0" borderId="127" xfId="0" applyFont="1" applyBorder="1" applyAlignment="1">
      <alignment horizontal="center" vertical="center" textRotation="255"/>
    </xf>
    <xf numFmtId="0" fontId="30" fillId="0" borderId="133" xfId="0" applyFont="1" applyBorder="1" applyAlignment="1">
      <alignment horizontal="center" vertical="center" textRotation="255"/>
    </xf>
    <xf numFmtId="0" fontId="30" fillId="0" borderId="104" xfId="0" applyFont="1" applyBorder="1">
      <alignment vertical="center"/>
    </xf>
    <xf numFmtId="0" fontId="30" fillId="0" borderId="105" xfId="0" applyFont="1" applyBorder="1">
      <alignment vertical="center"/>
    </xf>
    <xf numFmtId="0" fontId="30" fillId="0" borderId="58" xfId="0" applyFont="1" applyBorder="1" applyAlignment="1">
      <alignment horizontal="center" vertical="center" textRotation="255"/>
    </xf>
    <xf numFmtId="0" fontId="30" fillId="0" borderId="89" xfId="0" applyFont="1" applyBorder="1" applyAlignment="1">
      <alignment horizontal="center" vertical="center" textRotation="255"/>
    </xf>
    <xf numFmtId="0" fontId="30" fillId="0" borderId="87" xfId="0" applyFont="1" applyBorder="1" applyAlignment="1">
      <alignment horizontal="center" vertical="center" textRotation="255"/>
    </xf>
    <xf numFmtId="0" fontId="30" fillId="0" borderId="131" xfId="0" applyFont="1" applyBorder="1">
      <alignment vertical="center"/>
    </xf>
    <xf numFmtId="0" fontId="30" fillId="0" borderId="69" xfId="0" applyFont="1" applyBorder="1">
      <alignment vertical="center"/>
    </xf>
    <xf numFmtId="0" fontId="80" fillId="0" borderId="0" xfId="3" quotePrefix="1" applyFont="1" applyAlignment="1">
      <alignment horizontal="right" vertical="center" wrapText="1"/>
    </xf>
    <xf numFmtId="0" fontId="81" fillId="0" borderId="0" xfId="3" quotePrefix="1" applyFont="1" applyAlignment="1">
      <alignment horizontal="right" vertical="center" wrapText="1"/>
    </xf>
    <xf numFmtId="0" fontId="33" fillId="0" borderId="0" xfId="1" applyFont="1" applyAlignment="1">
      <alignment horizontal="left" wrapText="1"/>
    </xf>
    <xf numFmtId="0" fontId="33" fillId="0" borderId="75" xfId="1" applyFont="1" applyBorder="1" applyAlignment="1" applyProtection="1">
      <alignment horizontal="right" vertical="center" wrapText="1"/>
      <protection locked="0"/>
    </xf>
    <xf numFmtId="0" fontId="33" fillId="0" borderId="49" xfId="1" applyFont="1" applyBorder="1" applyAlignment="1" applyProtection="1">
      <alignment horizontal="right" vertical="center" wrapText="1"/>
      <protection locked="0"/>
    </xf>
    <xf numFmtId="0" fontId="33" fillId="0" borderId="125" xfId="1" applyFont="1" applyBorder="1" applyAlignment="1" applyProtection="1">
      <alignment horizontal="right" vertical="center" wrapText="1"/>
      <protection locked="0"/>
    </xf>
    <xf numFmtId="0" fontId="33" fillId="0" borderId="9" xfId="1" applyFont="1" applyBorder="1" applyAlignment="1" applyProtection="1">
      <alignment horizontal="right" vertical="center" wrapText="1"/>
      <protection locked="0"/>
    </xf>
    <xf numFmtId="0" fontId="33" fillId="0" borderId="67" xfId="1" applyFont="1" applyBorder="1" applyAlignment="1" applyProtection="1">
      <alignment horizontal="right" vertical="center" wrapText="1"/>
      <protection locked="0"/>
    </xf>
    <xf numFmtId="0" fontId="56" fillId="0" borderId="13" xfId="1" applyFont="1" applyBorder="1" applyAlignment="1">
      <alignment horizontal="left" vertical="center" wrapText="1"/>
    </xf>
    <xf numFmtId="0" fontId="56" fillId="0" borderId="14" xfId="1" applyFont="1" applyBorder="1" applyAlignment="1">
      <alignment horizontal="left" vertical="center" wrapText="1"/>
    </xf>
    <xf numFmtId="0" fontId="19" fillId="0" borderId="239" xfId="1" applyFont="1" applyBorder="1" applyAlignment="1" applyProtection="1">
      <alignment horizontal="center" vertical="center" shrinkToFit="1"/>
      <protection locked="0"/>
    </xf>
    <xf numFmtId="0" fontId="19" fillId="0" borderId="100" xfId="1" applyFont="1" applyBorder="1" applyAlignment="1" applyProtection="1">
      <alignment horizontal="center" vertical="center" shrinkToFit="1"/>
      <protection locked="0"/>
    </xf>
    <xf numFmtId="0" fontId="19" fillId="0" borderId="151" xfId="1" applyFont="1" applyBorder="1" applyAlignment="1" applyProtection="1">
      <alignment horizontal="center" vertical="center" shrinkToFit="1"/>
      <protection locked="0"/>
    </xf>
    <xf numFmtId="0" fontId="19" fillId="7" borderId="99" xfId="1" applyFont="1" applyFill="1" applyBorder="1" applyAlignment="1">
      <alignment horizontal="center" vertical="center" wrapText="1"/>
    </xf>
    <xf numFmtId="0" fontId="19" fillId="7" borderId="100" xfId="1" applyFont="1" applyFill="1" applyBorder="1" applyAlignment="1">
      <alignment horizontal="center" vertical="center" wrapText="1"/>
    </xf>
    <xf numFmtId="0" fontId="19" fillId="7" borderId="151" xfId="1" applyFont="1" applyFill="1" applyBorder="1" applyAlignment="1">
      <alignment horizontal="center" vertical="center" wrapText="1"/>
    </xf>
    <xf numFmtId="0" fontId="19" fillId="0" borderId="0" xfId="1" applyFont="1" applyAlignment="1">
      <alignment horizontal="left" wrapText="1"/>
    </xf>
    <xf numFmtId="0" fontId="19" fillId="5" borderId="112" xfId="1" applyFont="1" applyFill="1" applyBorder="1" applyAlignment="1">
      <alignment horizontal="center" vertical="center" wrapText="1"/>
    </xf>
    <xf numFmtId="0" fontId="19" fillId="5" borderId="113" xfId="1" applyFont="1" applyFill="1" applyBorder="1" applyAlignment="1">
      <alignment horizontal="center" vertical="center" wrapText="1"/>
    </xf>
    <xf numFmtId="0" fontId="19" fillId="5" borderId="138" xfId="1" applyFont="1" applyFill="1" applyBorder="1" applyAlignment="1">
      <alignment horizontal="center" vertical="center" wrapText="1"/>
    </xf>
    <xf numFmtId="0" fontId="15" fillId="5" borderId="137" xfId="1" applyFont="1" applyFill="1" applyBorder="1" applyAlignment="1">
      <alignment horizontal="center" vertical="center" wrapText="1"/>
    </xf>
    <xf numFmtId="0" fontId="15" fillId="5" borderId="113" xfId="1" applyFont="1" applyFill="1" applyBorder="1" applyAlignment="1">
      <alignment horizontal="center" vertical="center" wrapText="1"/>
    </xf>
    <xf numFmtId="0" fontId="15" fillId="5" borderId="138" xfId="1" applyFont="1" applyFill="1" applyBorder="1" applyAlignment="1">
      <alignment horizontal="center" vertical="center" wrapText="1"/>
    </xf>
    <xf numFmtId="0" fontId="15" fillId="5" borderId="114" xfId="1" applyFont="1" applyFill="1" applyBorder="1" applyAlignment="1">
      <alignment horizontal="center" vertical="center" wrapText="1"/>
    </xf>
    <xf numFmtId="0" fontId="19" fillId="0" borderId="9" xfId="1" applyFont="1" applyBorder="1" applyAlignment="1" applyProtection="1">
      <alignment horizontal="right" vertical="center" wrapText="1"/>
      <protection locked="0"/>
    </xf>
    <xf numFmtId="0" fontId="19" fillId="0" borderId="67" xfId="1" applyFont="1" applyBorder="1" applyAlignment="1" applyProtection="1">
      <alignment horizontal="right" vertical="center" wrapText="1"/>
      <protection locked="0"/>
    </xf>
    <xf numFmtId="0" fontId="15" fillId="6" borderId="75" xfId="1" applyFont="1" applyFill="1" applyBorder="1" applyAlignment="1">
      <alignment horizontal="left" vertical="center" wrapText="1"/>
    </xf>
    <xf numFmtId="0" fontId="15" fillId="6" borderId="49" xfId="1" applyFont="1" applyFill="1" applyBorder="1" applyAlignment="1">
      <alignment horizontal="left" vertical="center" wrapText="1"/>
    </xf>
    <xf numFmtId="0" fontId="15" fillId="6" borderId="125" xfId="1" applyFont="1" applyFill="1" applyBorder="1" applyAlignment="1">
      <alignment horizontal="left" vertical="center" wrapText="1"/>
    </xf>
    <xf numFmtId="0" fontId="19" fillId="0" borderId="75" xfId="1" applyFont="1" applyBorder="1" applyAlignment="1" applyProtection="1">
      <alignment horizontal="right" vertical="center" wrapText="1"/>
      <protection locked="0"/>
    </xf>
    <xf numFmtId="0" fontId="19" fillId="0" borderId="49" xfId="1" applyFont="1" applyBorder="1" applyAlignment="1" applyProtection="1">
      <alignment horizontal="right" vertical="center" wrapText="1"/>
      <protection locked="0"/>
    </xf>
    <xf numFmtId="0" fontId="19" fillId="0" borderId="125" xfId="1" applyFont="1" applyBorder="1" applyAlignment="1" applyProtection="1">
      <alignment horizontal="right" vertical="center" wrapText="1"/>
      <protection locked="0"/>
    </xf>
    <xf numFmtId="0" fontId="15" fillId="6" borderId="127" xfId="1" applyFont="1" applyFill="1" applyBorder="1" applyAlignment="1">
      <alignment horizontal="left" vertical="center" wrapText="1"/>
    </xf>
    <xf numFmtId="0" fontId="15" fillId="6" borderId="87" xfId="1" applyFont="1" applyFill="1" applyBorder="1" applyAlignment="1">
      <alignment horizontal="left" vertical="center" wrapText="1"/>
    </xf>
    <xf numFmtId="49" fontId="19" fillId="0" borderId="90" xfId="1" applyNumberFormat="1" applyFont="1" applyBorder="1" applyAlignment="1" applyProtection="1">
      <alignment horizontal="center" vertical="center" wrapText="1"/>
      <protection locked="0"/>
    </xf>
    <xf numFmtId="49" fontId="19" fillId="0" borderId="24" xfId="1" applyNumberFormat="1" applyFont="1" applyBorder="1" applyAlignment="1" applyProtection="1">
      <alignment horizontal="center" vertical="center" wrapText="1"/>
      <protection locked="0"/>
    </xf>
    <xf numFmtId="49" fontId="19" fillId="0" borderId="91" xfId="1" applyNumberFormat="1" applyFont="1" applyBorder="1" applyAlignment="1" applyProtection="1">
      <alignment horizontal="center" vertical="center" wrapText="1"/>
      <protection locked="0"/>
    </xf>
    <xf numFmtId="0" fontId="19" fillId="7" borderId="89" xfId="1" applyFont="1" applyFill="1" applyBorder="1" applyAlignment="1">
      <alignment horizontal="center" vertical="center" wrapText="1"/>
    </xf>
    <xf numFmtId="0" fontId="19" fillId="7" borderId="98" xfId="1" applyFont="1" applyFill="1" applyBorder="1" applyAlignment="1">
      <alignment horizontal="center" vertical="center" wrapText="1"/>
    </xf>
    <xf numFmtId="0" fontId="19" fillId="7" borderId="95" xfId="1" applyFont="1" applyFill="1" applyBorder="1" applyAlignment="1">
      <alignment horizontal="center" vertical="center" wrapText="1"/>
    </xf>
    <xf numFmtId="0" fontId="19" fillId="7" borderId="107" xfId="1" applyFont="1" applyFill="1" applyBorder="1" applyAlignment="1">
      <alignment horizontal="center" vertical="center" wrapText="1"/>
    </xf>
    <xf numFmtId="49" fontId="19" fillId="0" borderId="95" xfId="1" applyNumberFormat="1" applyFont="1" applyBorder="1" applyAlignment="1" applyProtection="1">
      <alignment horizontal="left" vertical="center" wrapText="1"/>
      <protection locked="0"/>
    </xf>
    <xf numFmtId="0" fontId="54" fillId="0" borderId="113" xfId="1" applyFont="1" applyBorder="1" applyAlignment="1">
      <alignment horizontal="center" vertical="center" wrapText="1"/>
    </xf>
    <xf numFmtId="0" fontId="54" fillId="0" borderId="114" xfId="1" applyFont="1" applyBorder="1" applyAlignment="1">
      <alignment horizontal="center" vertical="center" wrapText="1"/>
    </xf>
    <xf numFmtId="0" fontId="59" fillId="5" borderId="112" xfId="1" applyFont="1" applyFill="1" applyBorder="1" applyAlignment="1">
      <alignment horizontal="center" vertical="center" wrapText="1"/>
    </xf>
    <xf numFmtId="0" fontId="59" fillId="5" borderId="113" xfId="1" applyFont="1" applyFill="1" applyBorder="1" applyAlignment="1">
      <alignment horizontal="center" vertical="center" wrapText="1"/>
    </xf>
    <xf numFmtId="0" fontId="59" fillId="5" borderId="114" xfId="1" applyFont="1" applyFill="1" applyBorder="1" applyAlignment="1">
      <alignment horizontal="center" vertical="center" wrapText="1"/>
    </xf>
    <xf numFmtId="0" fontId="64" fillId="2" borderId="112" xfId="1" applyFont="1" applyFill="1" applyBorder="1" applyAlignment="1">
      <alignment horizontal="left" vertical="center" wrapText="1"/>
    </xf>
    <xf numFmtId="0" fontId="64" fillId="2" borderId="113" xfId="1" applyFont="1" applyFill="1" applyBorder="1" applyAlignment="1">
      <alignment horizontal="left" vertical="center" wrapText="1"/>
    </xf>
    <xf numFmtId="0" fontId="66" fillId="2" borderId="233" xfId="1" applyFont="1" applyFill="1" applyBorder="1" applyAlignment="1">
      <alignment horizontal="center" vertical="center" wrapText="1"/>
    </xf>
    <xf numFmtId="0" fontId="66" fillId="2" borderId="113" xfId="1" applyFont="1" applyFill="1" applyBorder="1" applyAlignment="1">
      <alignment horizontal="center" vertical="center" wrapText="1"/>
    </xf>
    <xf numFmtId="0" fontId="66" fillId="2" borderId="114" xfId="1" applyFont="1" applyFill="1" applyBorder="1" applyAlignment="1">
      <alignment horizontal="center" vertical="center" wrapText="1"/>
    </xf>
    <xf numFmtId="0" fontId="19" fillId="5" borderId="104" xfId="1" applyFont="1" applyFill="1" applyBorder="1" applyAlignment="1">
      <alignment horizontal="center" vertical="center" wrapText="1"/>
    </xf>
    <xf numFmtId="0" fontId="19" fillId="5" borderId="105" xfId="1" applyFont="1" applyFill="1" applyBorder="1" applyAlignment="1">
      <alignment horizontal="center" vertical="center" wrapText="1"/>
    </xf>
    <xf numFmtId="0" fontId="19" fillId="5" borderId="105" xfId="1" applyFont="1" applyFill="1" applyBorder="1" applyAlignment="1">
      <alignment horizontal="center" vertical="center"/>
    </xf>
    <xf numFmtId="0" fontId="33" fillId="0" borderId="239" xfId="1" applyFont="1" applyBorder="1" applyAlignment="1">
      <alignment horizontal="center" vertical="center" shrinkToFit="1"/>
    </xf>
    <xf numFmtId="0" fontId="33" fillId="0" borderId="100" xfId="1" applyFont="1" applyBorder="1" applyAlignment="1">
      <alignment horizontal="center" vertical="center" shrinkToFit="1"/>
    </xf>
    <xf numFmtId="0" fontId="33" fillId="0" borderId="151" xfId="1" applyFont="1" applyBorder="1" applyAlignment="1">
      <alignment horizontal="center" vertical="center" shrinkToFit="1"/>
    </xf>
    <xf numFmtId="0" fontId="33" fillId="0" borderId="99" xfId="1" applyFont="1" applyBorder="1" applyAlignment="1">
      <alignment horizontal="center" vertical="center" wrapText="1"/>
    </xf>
    <xf numFmtId="0" fontId="33" fillId="0" borderId="100" xfId="1" applyFont="1" applyBorder="1" applyAlignment="1">
      <alignment horizontal="center" vertical="center" wrapText="1"/>
    </xf>
    <xf numFmtId="0" fontId="33" fillId="0" borderId="151" xfId="1" applyFont="1" applyBorder="1" applyAlignment="1">
      <alignment horizontal="center" vertical="center" wrapText="1"/>
    </xf>
    <xf numFmtId="49" fontId="19" fillId="0" borderId="90" xfId="1" applyNumberFormat="1" applyFont="1" applyBorder="1" applyAlignment="1" applyProtection="1">
      <alignment horizontal="left" vertical="center" wrapText="1"/>
      <protection locked="0"/>
    </xf>
    <xf numFmtId="49" fontId="19" fillId="0" borderId="24" xfId="1" applyNumberFormat="1" applyFont="1" applyBorder="1" applyAlignment="1" applyProtection="1">
      <alignment horizontal="left" vertical="center" wrapText="1"/>
      <protection locked="0"/>
    </xf>
    <xf numFmtId="49" fontId="19" fillId="0" borderId="91" xfId="1" applyNumberFormat="1" applyFont="1" applyBorder="1" applyAlignment="1" applyProtection="1">
      <alignment horizontal="left" vertical="center" wrapText="1"/>
      <protection locked="0"/>
    </xf>
    <xf numFmtId="49" fontId="19" fillId="0" borderId="89" xfId="1" applyNumberFormat="1" applyFont="1" applyBorder="1" applyAlignment="1" applyProtection="1">
      <alignment horizontal="left" vertical="center" wrapText="1"/>
      <protection locked="0"/>
    </xf>
    <xf numFmtId="0" fontId="19" fillId="7" borderId="90" xfId="1" applyFont="1" applyFill="1" applyBorder="1" applyAlignment="1">
      <alignment horizontal="center" vertical="center" wrapText="1"/>
    </xf>
    <xf numFmtId="0" fontId="19" fillId="7" borderId="24" xfId="1" applyFont="1" applyFill="1" applyBorder="1" applyAlignment="1">
      <alignment horizontal="center" vertical="center" wrapText="1"/>
    </xf>
    <xf numFmtId="0" fontId="19" fillId="7" borderId="150" xfId="1" applyFont="1" applyFill="1" applyBorder="1" applyAlignment="1">
      <alignment horizontal="center" vertical="center" wrapText="1"/>
    </xf>
    <xf numFmtId="49" fontId="19" fillId="0" borderId="99" xfId="1" applyNumberFormat="1" applyFont="1" applyBorder="1" applyAlignment="1" applyProtection="1">
      <alignment horizontal="left" vertical="center" wrapText="1"/>
      <protection locked="0"/>
    </xf>
    <xf numFmtId="49" fontId="19" fillId="0" borderId="100" xfId="1" applyNumberFormat="1" applyFont="1" applyBorder="1" applyAlignment="1" applyProtection="1">
      <alignment horizontal="left" vertical="center" wrapText="1"/>
      <protection locked="0"/>
    </xf>
    <xf numFmtId="49" fontId="19" fillId="0" borderId="151" xfId="1" applyNumberFormat="1" applyFont="1" applyBorder="1" applyAlignment="1" applyProtection="1">
      <alignment horizontal="left" vertical="center" wrapText="1"/>
      <protection locked="0"/>
    </xf>
    <xf numFmtId="0" fontId="19" fillId="7" borderId="91" xfId="1" applyFont="1" applyFill="1" applyBorder="1" applyAlignment="1">
      <alignment horizontal="center" vertical="center" wrapText="1"/>
    </xf>
    <xf numFmtId="49" fontId="19" fillId="0" borderId="101" xfId="1" applyNumberFormat="1" applyFont="1" applyBorder="1" applyAlignment="1" applyProtection="1">
      <alignment horizontal="left" vertical="center" wrapText="1"/>
      <protection locked="0"/>
    </xf>
    <xf numFmtId="0" fontId="19" fillId="0" borderId="79" xfId="1" applyFont="1" applyBorder="1" applyAlignment="1" applyProtection="1">
      <alignment horizontal="right" vertical="center" wrapText="1"/>
      <protection locked="0"/>
    </xf>
    <xf numFmtId="0" fontId="19" fillId="0" borderId="29" xfId="1" applyFont="1" applyBorder="1" applyAlignment="1" applyProtection="1">
      <alignment horizontal="right" vertical="center" wrapText="1"/>
      <protection locked="0"/>
    </xf>
    <xf numFmtId="0" fontId="19" fillId="0" borderId="57" xfId="1" applyFont="1" applyBorder="1" applyAlignment="1" applyProtection="1">
      <alignment horizontal="right" vertical="center" wrapText="1"/>
      <protection locked="0"/>
    </xf>
    <xf numFmtId="0" fontId="33" fillId="0" borderId="112" xfId="1" applyFont="1" applyBorder="1" applyAlignment="1">
      <alignment horizontal="center" vertical="center" wrapText="1"/>
    </xf>
    <xf numFmtId="0" fontId="33" fillId="0" borderId="113" xfId="1" applyFont="1" applyBorder="1" applyAlignment="1">
      <alignment horizontal="center" vertical="center" wrapText="1"/>
    </xf>
    <xf numFmtId="0" fontId="33" fillId="0" borderId="138" xfId="1" applyFont="1" applyBorder="1" applyAlignment="1">
      <alignment horizontal="center" vertical="center" wrapText="1"/>
    </xf>
    <xf numFmtId="0" fontId="56" fillId="0" borderId="137" xfId="1" applyFont="1" applyBorder="1" applyAlignment="1">
      <alignment horizontal="center" vertical="center" wrapText="1"/>
    </xf>
    <xf numFmtId="0" fontId="56" fillId="0" borderId="113" xfId="1" applyFont="1" applyBorder="1" applyAlignment="1">
      <alignment horizontal="center" vertical="center" wrapText="1"/>
    </xf>
    <xf numFmtId="0" fontId="56" fillId="0" borderId="138" xfId="1" applyFont="1" applyBorder="1" applyAlignment="1">
      <alignment horizontal="center" vertical="center" wrapText="1"/>
    </xf>
    <xf numFmtId="0" fontId="56" fillId="0" borderId="114" xfId="1" applyFont="1" applyBorder="1" applyAlignment="1">
      <alignment horizontal="center" vertical="center" wrapText="1"/>
    </xf>
    <xf numFmtId="0" fontId="56" fillId="0" borderId="127" xfId="1" applyFont="1" applyBorder="1" applyAlignment="1">
      <alignment horizontal="left" vertical="center" wrapText="1"/>
    </xf>
    <xf numFmtId="0" fontId="56" fillId="0" borderId="87" xfId="1" applyFont="1" applyBorder="1" applyAlignment="1">
      <alignment horizontal="left" vertical="center" wrapText="1"/>
    </xf>
    <xf numFmtId="0" fontId="56" fillId="0" borderId="75" xfId="1" applyFont="1" applyBorder="1" applyAlignment="1">
      <alignment horizontal="left" vertical="center" wrapText="1"/>
    </xf>
    <xf numFmtId="0" fontId="56" fillId="0" borderId="49" xfId="1" applyFont="1" applyBorder="1" applyAlignment="1">
      <alignment horizontal="left" vertical="center" wrapText="1"/>
    </xf>
    <xf numFmtId="0" fontId="56" fillId="0" borderId="125" xfId="1" applyFont="1" applyBorder="1" applyAlignment="1">
      <alignment horizontal="left" vertical="center" wrapText="1"/>
    </xf>
    <xf numFmtId="0" fontId="15" fillId="6" borderId="13" xfId="1" applyFont="1" applyFill="1" applyBorder="1" applyAlignment="1">
      <alignment horizontal="left" vertical="center" wrapText="1"/>
    </xf>
    <xf numFmtId="0" fontId="15" fillId="6" borderId="14" xfId="1" applyFont="1" applyFill="1" applyBorder="1" applyAlignment="1">
      <alignment horizontal="left" vertical="center" wrapText="1"/>
    </xf>
    <xf numFmtId="0" fontId="19" fillId="0" borderId="115" xfId="1" applyFont="1" applyBorder="1" applyAlignment="1" applyProtection="1">
      <alignment horizontal="right" vertical="center" wrapText="1"/>
      <protection locked="0"/>
    </xf>
    <xf numFmtId="0" fontId="19" fillId="0" borderId="0" xfId="1" applyFont="1" applyAlignment="1" applyProtection="1">
      <alignment horizontal="right" vertical="center" wrapText="1"/>
      <protection locked="0"/>
    </xf>
    <xf numFmtId="0" fontId="19" fillId="0" borderId="41" xfId="1" applyFont="1" applyBorder="1" applyAlignment="1" applyProtection="1">
      <alignment horizontal="right" vertical="center" wrapText="1"/>
      <protection locked="0"/>
    </xf>
    <xf numFmtId="0" fontId="19" fillId="0" borderId="140" xfId="1" applyFont="1" applyBorder="1" applyAlignment="1" applyProtection="1">
      <alignment horizontal="right" vertical="center" wrapText="1"/>
      <protection locked="0"/>
    </xf>
    <xf numFmtId="0" fontId="19" fillId="0" borderId="126" xfId="1" applyFont="1" applyBorder="1" applyAlignment="1" applyProtection="1">
      <alignment horizontal="right" vertical="center" wrapText="1"/>
      <protection locked="0"/>
    </xf>
    <xf numFmtId="0" fontId="19" fillId="0" borderId="111" xfId="1" applyFont="1" applyBorder="1" applyAlignment="1" applyProtection="1">
      <alignment horizontal="right" vertical="center" wrapText="1"/>
      <protection locked="0"/>
    </xf>
    <xf numFmtId="0" fontId="19" fillId="7" borderId="208" xfId="1" applyFont="1" applyFill="1" applyBorder="1" applyAlignment="1">
      <alignment vertical="center" wrapText="1"/>
    </xf>
    <xf numFmtId="0" fontId="19" fillId="7" borderId="209" xfId="1" applyFont="1" applyFill="1" applyBorder="1" applyAlignment="1">
      <alignment vertical="center" wrapText="1"/>
    </xf>
    <xf numFmtId="0" fontId="19" fillId="7" borderId="104" xfId="1" applyFont="1" applyFill="1" applyBorder="1" applyAlignment="1">
      <alignment horizontal="center" vertical="center" wrapText="1"/>
    </xf>
    <xf numFmtId="0" fontId="19" fillId="7" borderId="105" xfId="1" applyFont="1" applyFill="1" applyBorder="1" applyAlignment="1">
      <alignment horizontal="center" vertical="center" wrapText="1"/>
    </xf>
    <xf numFmtId="0" fontId="19" fillId="7" borderId="106" xfId="1" applyFont="1" applyFill="1" applyBorder="1" applyAlignment="1">
      <alignment horizontal="center" vertical="center" wrapText="1"/>
    </xf>
    <xf numFmtId="0" fontId="19" fillId="5" borderId="89" xfId="1" applyFont="1" applyFill="1" applyBorder="1" applyAlignment="1">
      <alignment horizontal="center" vertical="center" wrapText="1"/>
    </xf>
    <xf numFmtId="0" fontId="19" fillId="5" borderId="98" xfId="1" applyFont="1" applyFill="1" applyBorder="1" applyAlignment="1">
      <alignment horizontal="center" vertical="center" wrapText="1"/>
    </xf>
    <xf numFmtId="0" fontId="19" fillId="5" borderId="95" xfId="1" applyFont="1" applyFill="1" applyBorder="1" applyAlignment="1">
      <alignment horizontal="center" vertical="center" wrapText="1"/>
    </xf>
    <xf numFmtId="0" fontId="19" fillId="5" borderId="107" xfId="1" applyFont="1" applyFill="1" applyBorder="1" applyAlignment="1">
      <alignment horizontal="center" vertical="center" wrapText="1"/>
    </xf>
    <xf numFmtId="0" fontId="19" fillId="5" borderId="90" xfId="1" applyFont="1" applyFill="1" applyBorder="1" applyAlignment="1">
      <alignment horizontal="center" vertical="center" wrapText="1"/>
    </xf>
    <xf numFmtId="0" fontId="19" fillId="5" borderId="24" xfId="1" applyFont="1" applyFill="1" applyBorder="1" applyAlignment="1">
      <alignment horizontal="center" vertical="center" wrapText="1"/>
    </xf>
    <xf numFmtId="0" fontId="19" fillId="5" borderId="150" xfId="1" applyFont="1" applyFill="1" applyBorder="1" applyAlignment="1">
      <alignment horizontal="center" vertical="center" wrapText="1"/>
    </xf>
    <xf numFmtId="0" fontId="19" fillId="5" borderId="91" xfId="1" applyFont="1" applyFill="1" applyBorder="1" applyAlignment="1">
      <alignment horizontal="center" vertical="center" wrapText="1"/>
    </xf>
    <xf numFmtId="0" fontId="19" fillId="0" borderId="0" xfId="1" applyFont="1" applyAlignment="1">
      <alignment horizontal="left" vertical="center" wrapText="1"/>
    </xf>
    <xf numFmtId="0" fontId="19" fillId="0" borderId="90" xfId="1" applyFont="1" applyBorder="1" applyProtection="1">
      <alignment vertical="center"/>
      <protection locked="0"/>
    </xf>
    <xf numFmtId="0" fontId="19" fillId="0" borderId="24" xfId="1" applyFont="1" applyBorder="1" applyProtection="1">
      <alignment vertical="center"/>
      <protection locked="0"/>
    </xf>
    <xf numFmtId="0" fontId="19" fillId="0" borderId="150" xfId="1" applyFont="1" applyBorder="1" applyProtection="1">
      <alignment vertical="center"/>
      <protection locked="0"/>
    </xf>
    <xf numFmtId="0" fontId="32" fillId="5" borderId="58" xfId="1" applyFont="1" applyFill="1" applyBorder="1" applyAlignment="1">
      <alignment horizontal="center" vertical="center" wrapText="1"/>
    </xf>
    <xf numFmtId="0" fontId="32" fillId="5" borderId="59" xfId="1" applyFont="1" applyFill="1" applyBorder="1" applyAlignment="1">
      <alignment horizontal="center" vertical="center" wrapText="1"/>
    </xf>
    <xf numFmtId="0" fontId="32" fillId="5" borderId="135" xfId="1" applyFont="1" applyFill="1" applyBorder="1" applyAlignment="1">
      <alignment horizontal="center" vertical="center" wrapText="1"/>
    </xf>
    <xf numFmtId="0" fontId="19" fillId="6" borderId="136" xfId="1" applyFont="1" applyFill="1" applyBorder="1" applyAlignment="1">
      <alignment horizontal="right" vertical="center" wrapText="1"/>
    </xf>
    <xf numFmtId="0" fontId="19" fillId="6" borderId="143" xfId="1" applyFont="1" applyFill="1" applyBorder="1" applyAlignment="1">
      <alignment horizontal="right" vertical="center" wrapText="1"/>
    </xf>
    <xf numFmtId="0" fontId="19" fillId="6" borderId="144" xfId="1" applyFont="1" applyFill="1" applyBorder="1" applyAlignment="1">
      <alignment horizontal="right" vertical="center" wrapText="1"/>
    </xf>
    <xf numFmtId="0" fontId="19" fillId="5" borderId="136" xfId="1" applyFont="1" applyFill="1" applyBorder="1" applyAlignment="1">
      <alignment horizontal="right" vertical="center" wrapText="1"/>
    </xf>
    <xf numFmtId="0" fontId="19" fillId="5" borderId="143" xfId="1" applyFont="1" applyFill="1" applyBorder="1" applyAlignment="1">
      <alignment horizontal="right" vertical="center" wrapText="1"/>
    </xf>
    <xf numFmtId="0" fontId="19" fillId="5" borderId="144" xfId="1" applyFont="1" applyFill="1" applyBorder="1" applyAlignment="1">
      <alignment horizontal="right" vertical="center" wrapText="1"/>
    </xf>
    <xf numFmtId="0" fontId="20" fillId="0" borderId="112" xfId="1" applyFont="1" applyBorder="1" applyAlignment="1">
      <alignment horizontal="center" vertical="center" wrapText="1"/>
    </xf>
    <xf numFmtId="0" fontId="20" fillId="0" borderId="113" xfId="1" applyFont="1" applyBorder="1" applyAlignment="1">
      <alignment horizontal="center" vertical="center" wrapText="1"/>
    </xf>
    <xf numFmtId="0" fontId="20" fillId="0" borderId="138" xfId="1" applyFont="1" applyBorder="1" applyAlignment="1">
      <alignment horizontal="center" vertical="center" wrapText="1"/>
    </xf>
    <xf numFmtId="0" fontId="31" fillId="0" borderId="127" xfId="1" applyFont="1" applyBorder="1" applyAlignment="1">
      <alignment horizontal="left" vertical="center" wrapText="1"/>
    </xf>
    <xf numFmtId="0" fontId="31" fillId="0" borderId="87" xfId="1" applyFont="1" applyBorder="1" applyAlignment="1">
      <alignment horizontal="left" vertical="center" wrapText="1"/>
    </xf>
    <xf numFmtId="0" fontId="31" fillId="0" borderId="75" xfId="1" applyFont="1" applyBorder="1" applyAlignment="1">
      <alignment horizontal="left" vertical="center" wrapText="1"/>
    </xf>
    <xf numFmtId="0" fontId="31" fillId="0" borderId="49" xfId="1" applyFont="1" applyBorder="1" applyAlignment="1">
      <alignment horizontal="left" vertical="center" wrapText="1"/>
    </xf>
    <xf numFmtId="0" fontId="31" fillId="0" borderId="125" xfId="1" applyFont="1" applyBorder="1" applyAlignment="1">
      <alignment horizontal="left" vertical="center" wrapText="1"/>
    </xf>
    <xf numFmtId="0" fontId="31" fillId="0" borderId="13" xfId="1" applyFont="1" applyBorder="1" applyAlignment="1">
      <alignment horizontal="left" vertical="center" wrapText="1"/>
    </xf>
    <xf numFmtId="0" fontId="31" fillId="0" borderId="14" xfId="1" applyFont="1" applyBorder="1" applyAlignment="1">
      <alignment horizontal="left" vertical="center" wrapText="1"/>
    </xf>
    <xf numFmtId="0" fontId="31" fillId="0" borderId="96" xfId="1" applyFont="1" applyBorder="1" applyAlignment="1">
      <alignment horizontal="left" vertical="center" wrapText="1"/>
    </xf>
    <xf numFmtId="0" fontId="31" fillId="0" borderId="79" xfId="1" applyFont="1" applyBorder="1" applyAlignment="1">
      <alignment horizontal="left" vertical="center" wrapText="1"/>
    </xf>
    <xf numFmtId="0" fontId="31" fillId="0" borderId="29" xfId="1" applyFont="1" applyBorder="1" applyAlignment="1">
      <alignment horizontal="left" vertical="center" wrapText="1"/>
    </xf>
    <xf numFmtId="0" fontId="31" fillId="0" borderId="57" xfId="1" applyFont="1" applyBorder="1" applyAlignment="1">
      <alignment horizontal="left" vertical="center" wrapText="1"/>
    </xf>
    <xf numFmtId="0" fontId="19" fillId="5" borderId="59" xfId="1" applyFont="1" applyFill="1" applyBorder="1" applyAlignment="1">
      <alignment horizontal="right" vertical="center" wrapText="1"/>
    </xf>
    <xf numFmtId="0" fontId="19" fillId="5" borderId="70" xfId="1" applyFont="1" applyFill="1" applyBorder="1" applyAlignment="1">
      <alignment horizontal="right" vertical="center" wrapText="1"/>
    </xf>
    <xf numFmtId="0" fontId="31" fillId="0" borderId="43" xfId="1" applyFont="1" applyBorder="1" applyAlignment="1">
      <alignment horizontal="left" vertical="center" wrapText="1"/>
    </xf>
    <xf numFmtId="0" fontId="31" fillId="0" borderId="44" xfId="1" applyFont="1" applyBorder="1" applyAlignment="1">
      <alignment horizontal="left" vertical="center" wrapText="1"/>
    </xf>
    <xf numFmtId="0" fontId="31" fillId="0" borderId="141" xfId="1" applyFont="1" applyBorder="1" applyAlignment="1">
      <alignment horizontal="left" vertical="center" wrapText="1"/>
    </xf>
    <xf numFmtId="0" fontId="23" fillId="0" borderId="58" xfId="1" applyFont="1" applyBorder="1" applyAlignment="1">
      <alignment horizontal="center" vertical="center" wrapText="1"/>
    </xf>
    <xf numFmtId="0" fontId="23" fillId="0" borderId="59" xfId="1" applyFont="1" applyBorder="1" applyAlignment="1">
      <alignment horizontal="center" vertical="center" wrapText="1"/>
    </xf>
    <xf numFmtId="0" fontId="23" fillId="0" borderId="135" xfId="1" applyFont="1" applyBorder="1" applyAlignment="1">
      <alignment horizontal="center" vertical="center" wrapText="1"/>
    </xf>
    <xf numFmtId="0" fontId="56" fillId="0" borderId="96" xfId="1" applyFont="1" applyBorder="1" applyAlignment="1">
      <alignment horizontal="left" vertical="center" wrapText="1"/>
    </xf>
    <xf numFmtId="0" fontId="19" fillId="7" borderId="210" xfId="1" applyFont="1" applyFill="1" applyBorder="1" applyAlignment="1">
      <alignment vertical="center" wrapText="1"/>
    </xf>
    <xf numFmtId="0" fontId="19" fillId="7" borderId="211" xfId="1" applyFont="1" applyFill="1" applyBorder="1" applyAlignment="1">
      <alignment vertical="center" wrapText="1"/>
    </xf>
    <xf numFmtId="0" fontId="15" fillId="6" borderId="96" xfId="1" applyFont="1" applyFill="1" applyBorder="1" applyAlignment="1">
      <alignment horizontal="left" vertical="center" wrapText="1"/>
    </xf>
    <xf numFmtId="0" fontId="33" fillId="0" borderId="210" xfId="1" applyFont="1" applyBorder="1" applyAlignment="1">
      <alignment vertical="center" wrapText="1"/>
    </xf>
    <xf numFmtId="0" fontId="33" fillId="0" borderId="211" xfId="1" applyFont="1" applyBorder="1" applyAlignment="1">
      <alignment vertical="center" wrapText="1"/>
    </xf>
    <xf numFmtId="0" fontId="33" fillId="0" borderId="140" xfId="1" applyFont="1" applyBorder="1" applyAlignment="1" applyProtection="1">
      <alignment horizontal="right" vertical="center" wrapText="1"/>
      <protection locked="0"/>
    </xf>
    <xf numFmtId="0" fontId="33" fillId="0" borderId="126" xfId="1" applyFont="1" applyBorder="1" applyAlignment="1" applyProtection="1">
      <alignment horizontal="right" vertical="center" wrapText="1"/>
      <protection locked="0"/>
    </xf>
    <xf numFmtId="0" fontId="33" fillId="0" borderId="111" xfId="1" applyFont="1" applyBorder="1" applyAlignment="1" applyProtection="1">
      <alignment horizontal="right" vertical="center" wrapText="1"/>
      <protection locked="0"/>
    </xf>
    <xf numFmtId="0" fontId="19" fillId="5" borderId="149" xfId="1" applyFont="1" applyFill="1" applyBorder="1" applyAlignment="1">
      <alignment horizontal="center" vertical="center" wrapText="1"/>
    </xf>
    <xf numFmtId="0" fontId="19" fillId="5" borderId="147" xfId="1" applyFont="1" applyFill="1" applyBorder="1" applyAlignment="1">
      <alignment horizontal="center" vertical="center" wrapText="1"/>
    </xf>
    <xf numFmtId="0" fontId="19" fillId="5" borderId="244" xfId="1" applyFont="1" applyFill="1" applyBorder="1" applyAlignment="1">
      <alignment horizontal="center" vertical="center" wrapText="1"/>
    </xf>
    <xf numFmtId="49" fontId="19" fillId="0" borderId="107" xfId="1" applyNumberFormat="1" applyFont="1" applyBorder="1" applyAlignment="1" applyProtection="1">
      <alignment horizontal="left" vertical="center" wrapText="1"/>
      <protection locked="0"/>
    </xf>
    <xf numFmtId="0" fontId="19" fillId="7" borderId="212" xfId="1" applyFont="1" applyFill="1" applyBorder="1" applyAlignment="1">
      <alignment vertical="center" wrapText="1"/>
    </xf>
    <xf numFmtId="0" fontId="19" fillId="7" borderId="213" xfId="1" applyFont="1" applyFill="1" applyBorder="1" applyAlignment="1">
      <alignment vertical="center" wrapText="1"/>
    </xf>
    <xf numFmtId="0" fontId="33" fillId="0" borderId="156" xfId="1" applyFont="1" applyBorder="1" applyAlignment="1">
      <alignment horizontal="center" vertical="center" wrapText="1"/>
    </xf>
    <xf numFmtId="0" fontId="33" fillId="0" borderId="147" xfId="1" applyFont="1" applyBorder="1" applyAlignment="1">
      <alignment horizontal="center" vertical="center" wrapText="1"/>
    </xf>
    <xf numFmtId="0" fontId="33" fillId="0" borderId="148" xfId="1" applyFont="1" applyBorder="1" applyAlignment="1">
      <alignment horizontal="center" vertical="center" wrapText="1"/>
    </xf>
    <xf numFmtId="0" fontId="33" fillId="0" borderId="149" xfId="1" applyFont="1" applyBorder="1" applyAlignment="1">
      <alignment horizontal="center" vertical="center" wrapText="1"/>
    </xf>
    <xf numFmtId="0" fontId="33" fillId="0" borderId="244" xfId="1" applyFont="1" applyBorder="1" applyAlignment="1">
      <alignment horizontal="center" vertical="center" wrapText="1"/>
    </xf>
    <xf numFmtId="0" fontId="15" fillId="6" borderId="43" xfId="1" applyFont="1" applyFill="1" applyBorder="1" applyAlignment="1">
      <alignment horizontal="left" vertical="center" wrapText="1"/>
    </xf>
    <xf numFmtId="0" fontId="15" fillId="6" borderId="44" xfId="1" applyFont="1" applyFill="1" applyBorder="1" applyAlignment="1">
      <alignment horizontal="left" vertical="center" wrapText="1"/>
    </xf>
    <xf numFmtId="0" fontId="15" fillId="6" borderId="141" xfId="1" applyFont="1" applyFill="1" applyBorder="1" applyAlignment="1">
      <alignment horizontal="left" vertical="center" wrapText="1"/>
    </xf>
    <xf numFmtId="0" fontId="19" fillId="0" borderId="142" xfId="1" applyFont="1" applyBorder="1" applyAlignment="1" applyProtection="1">
      <alignment horizontal="right" vertical="center" wrapText="1"/>
      <protection locked="0"/>
    </xf>
    <xf numFmtId="0" fontId="19" fillId="0" borderId="44" xfId="1" applyFont="1" applyBorder="1" applyAlignment="1" applyProtection="1">
      <alignment horizontal="right" vertical="center" wrapText="1"/>
      <protection locked="0"/>
    </xf>
    <xf numFmtId="0" fontId="19" fillId="0" borderId="141" xfId="1" applyFont="1" applyBorder="1" applyAlignment="1" applyProtection="1">
      <alignment horizontal="right" vertical="center" wrapText="1"/>
      <protection locked="0"/>
    </xf>
    <xf numFmtId="0" fontId="33" fillId="0" borderId="136" xfId="1" applyFont="1" applyBorder="1" applyAlignment="1">
      <alignment horizontal="right" vertical="center" wrapText="1"/>
    </xf>
    <xf numFmtId="0" fontId="33" fillId="0" borderId="143" xfId="1" applyFont="1" applyBorder="1" applyAlignment="1">
      <alignment horizontal="right" vertical="center" wrapText="1"/>
    </xf>
    <xf numFmtId="0" fontId="33" fillId="0" borderId="144" xfId="1" applyFont="1" applyBorder="1" applyAlignment="1">
      <alignment horizontal="right" vertical="center" wrapText="1"/>
    </xf>
    <xf numFmtId="0" fontId="33" fillId="0" borderId="59" xfId="1" applyFont="1" applyBorder="1" applyAlignment="1">
      <alignment horizontal="right" vertical="center" wrapText="1"/>
    </xf>
    <xf numFmtId="0" fontId="33" fillId="0" borderId="70" xfId="1" applyFont="1" applyBorder="1" applyAlignment="1">
      <alignment horizontal="right" vertical="center" wrapText="1"/>
    </xf>
    <xf numFmtId="0" fontId="33" fillId="0" borderId="90" xfId="1" applyFont="1" applyBorder="1">
      <alignment vertical="center"/>
    </xf>
    <xf numFmtId="0" fontId="33" fillId="0" borderId="24" xfId="1" applyFont="1" applyBorder="1">
      <alignment vertical="center"/>
    </xf>
    <xf numFmtId="0" fontId="33" fillId="0" borderId="150" xfId="1" applyFont="1" applyBorder="1">
      <alignment vertical="center"/>
    </xf>
    <xf numFmtId="0" fontId="33" fillId="0" borderId="0" xfId="1" applyFont="1" applyAlignment="1">
      <alignment horizontal="left" vertical="center" wrapText="1"/>
    </xf>
    <xf numFmtId="0" fontId="33" fillId="0" borderId="24" xfId="1" applyFont="1" applyBorder="1" applyAlignment="1">
      <alignment horizontal="center" vertical="center" wrapText="1"/>
    </xf>
    <xf numFmtId="0" fontId="33" fillId="0" borderId="95" xfId="1" applyFont="1" applyBorder="1" applyAlignment="1">
      <alignment horizontal="center" vertical="center" wrapText="1"/>
    </xf>
    <xf numFmtId="0" fontId="33" fillId="0" borderId="107" xfId="1" applyFont="1" applyBorder="1" applyAlignment="1">
      <alignment horizontal="center" vertical="center" wrapText="1"/>
    </xf>
    <xf numFmtId="0" fontId="19" fillId="5" borderId="96" xfId="1" applyFont="1" applyFill="1" applyBorder="1" applyAlignment="1">
      <alignment horizontal="center" vertical="center" wrapText="1"/>
    </xf>
    <xf numFmtId="0" fontId="19" fillId="5" borderId="87" xfId="1" applyFont="1" applyFill="1" applyBorder="1" applyAlignment="1">
      <alignment horizontal="center" vertical="center" wrapText="1"/>
    </xf>
    <xf numFmtId="0" fontId="19" fillId="5" borderId="156" xfId="1" applyFont="1" applyFill="1" applyBorder="1" applyAlignment="1">
      <alignment horizontal="center" vertical="center" wrapText="1"/>
    </xf>
    <xf numFmtId="0" fontId="19" fillId="5" borderId="148" xfId="1" applyFont="1" applyFill="1" applyBorder="1" applyAlignment="1">
      <alignment horizontal="center" vertical="center" wrapText="1"/>
    </xf>
    <xf numFmtId="0" fontId="33" fillId="0" borderId="90" xfId="1" applyFont="1" applyBorder="1" applyAlignment="1">
      <alignment horizontal="center" vertical="center" wrapText="1"/>
    </xf>
    <xf numFmtId="0" fontId="33" fillId="0" borderId="105" xfId="1" applyFont="1" applyBorder="1" applyAlignment="1">
      <alignment horizontal="center" vertical="center"/>
    </xf>
    <xf numFmtId="0" fontId="33" fillId="0" borderId="104" xfId="1" applyFont="1" applyBorder="1" applyAlignment="1">
      <alignment horizontal="center" vertical="center" wrapText="1"/>
    </xf>
    <xf numFmtId="0" fontId="33" fillId="0" borderId="105" xfId="1" applyFont="1" applyBorder="1" applyAlignment="1">
      <alignment horizontal="center" vertical="center" wrapText="1"/>
    </xf>
    <xf numFmtId="0" fontId="33" fillId="0" borderId="91" xfId="1" applyFont="1" applyBorder="1" applyAlignment="1">
      <alignment horizontal="center" vertical="center" wrapText="1"/>
    </xf>
    <xf numFmtId="0" fontId="33" fillId="0" borderId="89" xfId="1" applyFont="1" applyBorder="1" applyAlignment="1">
      <alignment horizontal="left" vertical="center" wrapText="1"/>
    </xf>
    <xf numFmtId="0" fontId="33" fillId="0" borderId="98" xfId="1" applyFont="1" applyBorder="1" applyAlignment="1">
      <alignment horizontal="left" vertical="center" wrapText="1"/>
    </xf>
    <xf numFmtId="0" fontId="33" fillId="0" borderId="150" xfId="1" applyFont="1" applyBorder="1" applyAlignment="1">
      <alignment horizontal="center" vertical="center" wrapText="1"/>
    </xf>
    <xf numFmtId="0" fontId="33" fillId="0" borderId="101" xfId="1" applyFont="1" applyBorder="1" applyAlignment="1">
      <alignment horizontal="center" vertical="center" wrapText="1"/>
    </xf>
    <xf numFmtId="0" fontId="33" fillId="0" borderId="208" xfId="1" applyFont="1" applyBorder="1" applyAlignment="1">
      <alignment vertical="center" wrapText="1"/>
    </xf>
    <xf numFmtId="0" fontId="33" fillId="0" borderId="209" xfId="1" applyFont="1" applyBorder="1" applyAlignment="1">
      <alignment vertical="center" wrapText="1"/>
    </xf>
    <xf numFmtId="0" fontId="33" fillId="0" borderId="212" xfId="1" applyFont="1" applyBorder="1" applyAlignment="1">
      <alignment vertical="center" wrapText="1"/>
    </xf>
    <xf numFmtId="0" fontId="33" fillId="0" borderId="213" xfId="1" applyFont="1" applyBorder="1" applyAlignment="1">
      <alignment vertical="center" wrapText="1"/>
    </xf>
    <xf numFmtId="0" fontId="56" fillId="0" borderId="43" xfId="1" applyFont="1" applyBorder="1" applyAlignment="1">
      <alignment horizontal="left" vertical="center" wrapText="1"/>
    </xf>
    <xf numFmtId="0" fontId="56" fillId="0" borderId="44" xfId="1" applyFont="1" applyBorder="1" applyAlignment="1">
      <alignment horizontal="left" vertical="center" wrapText="1"/>
    </xf>
    <xf numFmtId="0" fontId="56" fillId="0" borderId="141" xfId="1" applyFont="1" applyBorder="1" applyAlignment="1">
      <alignment horizontal="left" vertical="center" wrapText="1"/>
    </xf>
    <xf numFmtId="0" fontId="35" fillId="0" borderId="239" xfId="1" applyFont="1" applyBorder="1" applyAlignment="1">
      <alignment horizontal="center" vertical="center" wrapText="1"/>
    </xf>
    <xf numFmtId="0" fontId="35" fillId="0" borderId="101" xfId="1" applyFont="1" applyBorder="1" applyAlignment="1">
      <alignment horizontal="center" vertical="center" wrapText="1"/>
    </xf>
    <xf numFmtId="0" fontId="35" fillId="0" borderId="156" xfId="1" applyFont="1" applyBorder="1" applyAlignment="1">
      <alignment horizontal="center" vertical="center" wrapText="1"/>
    </xf>
    <xf numFmtId="0" fontId="35" fillId="0" borderId="244" xfId="1" applyFont="1" applyBorder="1" applyAlignment="1">
      <alignment horizontal="center" vertical="center" wrapText="1"/>
    </xf>
    <xf numFmtId="0" fontId="52" fillId="0" borderId="112" xfId="1" applyFont="1" applyBorder="1" applyAlignment="1">
      <alignment horizontal="left" vertical="center" wrapText="1"/>
    </xf>
    <xf numFmtId="0" fontId="52" fillId="0" borderId="113" xfId="1" applyFont="1" applyBorder="1" applyAlignment="1">
      <alignment horizontal="left" vertical="center" wrapText="1"/>
    </xf>
    <xf numFmtId="0" fontId="51" fillId="0" borderId="112" xfId="1" applyFont="1" applyBorder="1" applyAlignment="1">
      <alignment horizontal="center" vertical="center" wrapText="1"/>
    </xf>
    <xf numFmtId="0" fontId="51" fillId="0" borderId="113" xfId="1" applyFont="1" applyBorder="1" applyAlignment="1">
      <alignment horizontal="center" vertical="center" wrapText="1"/>
    </xf>
    <xf numFmtId="0" fontId="51" fillId="0" borderId="114" xfId="1" applyFont="1" applyBorder="1" applyAlignment="1">
      <alignment horizontal="center" vertical="center" wrapText="1"/>
    </xf>
    <xf numFmtId="49" fontId="33" fillId="0" borderId="95" xfId="1" applyNumberFormat="1" applyFont="1" applyBorder="1" applyAlignment="1">
      <alignment horizontal="center" vertical="center" wrapText="1"/>
    </xf>
    <xf numFmtId="49" fontId="33" fillId="0" borderId="99" xfId="1" applyNumberFormat="1" applyFont="1" applyBorder="1" applyAlignment="1">
      <alignment horizontal="center" vertical="center" wrapText="1"/>
    </xf>
    <xf numFmtId="49" fontId="33" fillId="0" borderId="100" xfId="1" applyNumberFormat="1" applyFont="1" applyBorder="1" applyAlignment="1">
      <alignment horizontal="center" vertical="center" wrapText="1"/>
    </xf>
    <xf numFmtId="49" fontId="33" fillId="0" borderId="151" xfId="1" applyNumberFormat="1" applyFont="1" applyBorder="1" applyAlignment="1">
      <alignment horizontal="center" vertical="center" wrapText="1"/>
    </xf>
    <xf numFmtId="49" fontId="33" fillId="0" borderId="101" xfId="1" applyNumberFormat="1" applyFont="1" applyBorder="1" applyAlignment="1">
      <alignment horizontal="center" vertical="center" wrapText="1"/>
    </xf>
    <xf numFmtId="0" fontId="33" fillId="0" borderId="106" xfId="1" applyFont="1" applyBorder="1" applyAlignment="1">
      <alignment horizontal="center" vertical="center" wrapText="1"/>
    </xf>
    <xf numFmtId="0" fontId="33" fillId="0" borderId="89" xfId="1" applyFont="1" applyBorder="1" applyAlignment="1">
      <alignment horizontal="center" vertical="center" wrapText="1"/>
    </xf>
    <xf numFmtId="0" fontId="54" fillId="0" borderId="58" xfId="1" applyFont="1" applyBorder="1" applyAlignment="1">
      <alignment horizontal="center" vertical="center" wrapText="1"/>
    </xf>
    <xf numFmtId="0" fontId="54" fillId="0" borderId="59" xfId="1" applyFont="1" applyBorder="1" applyAlignment="1">
      <alignment horizontal="center" vertical="center" wrapText="1"/>
    </xf>
    <xf numFmtId="0" fontId="54" fillId="0" borderId="135" xfId="1" applyFont="1" applyBorder="1" applyAlignment="1">
      <alignment horizontal="center" vertical="center" wrapText="1"/>
    </xf>
    <xf numFmtId="0" fontId="33" fillId="0" borderId="96" xfId="1" applyFont="1" applyBorder="1" applyAlignment="1">
      <alignment horizontal="center" vertical="center" wrapText="1"/>
    </xf>
    <xf numFmtId="0" fontId="33" fillId="0" borderId="87" xfId="1" applyFont="1" applyBorder="1" applyAlignment="1">
      <alignment horizontal="center" vertical="center" wrapText="1"/>
    </xf>
    <xf numFmtId="0" fontId="80" fillId="0" borderId="0" xfId="3" applyFont="1" applyAlignment="1">
      <alignment horizontal="right" vertical="top" wrapText="1"/>
    </xf>
    <xf numFmtId="0" fontId="19" fillId="7" borderId="0" xfId="1" applyFont="1" applyFill="1" applyAlignment="1">
      <alignment horizontal="right" vertical="center" wrapText="1"/>
    </xf>
    <xf numFmtId="0" fontId="19" fillId="7" borderId="0" xfId="1" applyFont="1" applyFill="1" applyAlignment="1">
      <alignment horizontal="left" vertical="center"/>
    </xf>
    <xf numFmtId="0" fontId="19" fillId="7" borderId="0" xfId="1" applyFont="1" applyFill="1">
      <alignment vertical="center"/>
    </xf>
    <xf numFmtId="0" fontId="19" fillId="7" borderId="204" xfId="1" applyFont="1" applyFill="1" applyBorder="1" applyAlignment="1">
      <alignment horizontal="left" vertical="center" wrapText="1"/>
    </xf>
    <xf numFmtId="0" fontId="19" fillId="7" borderId="0" xfId="1" applyFont="1" applyFill="1" applyAlignment="1">
      <alignment horizontal="left" vertical="center" wrapText="1"/>
    </xf>
    <xf numFmtId="0" fontId="19" fillId="7" borderId="41" xfId="1" applyFont="1" applyFill="1" applyBorder="1" applyAlignment="1">
      <alignment horizontal="left" vertical="center" wrapText="1"/>
    </xf>
    <xf numFmtId="0" fontId="19" fillId="0" borderId="95" xfId="1" applyFont="1" applyBorder="1" applyAlignment="1" applyProtection="1">
      <alignment horizontal="left" vertical="center"/>
      <protection locked="0"/>
    </xf>
    <xf numFmtId="0" fontId="19" fillId="0" borderId="0" xfId="1" applyFont="1" applyAlignment="1">
      <alignment horizontal="right" vertical="center"/>
    </xf>
    <xf numFmtId="0" fontId="19" fillId="0" borderId="0" xfId="1" applyFont="1" applyAlignment="1">
      <alignment horizontal="right" vertical="center" wrapText="1"/>
    </xf>
    <xf numFmtId="0" fontId="19" fillId="7" borderId="0" xfId="1" applyFont="1" applyFill="1" applyAlignment="1">
      <alignment vertical="center" wrapText="1"/>
    </xf>
    <xf numFmtId="0" fontId="19" fillId="7" borderId="145" xfId="1" applyFont="1" applyFill="1" applyBorder="1" applyAlignment="1">
      <alignment vertical="center" wrapText="1"/>
    </xf>
    <xf numFmtId="0" fontId="19" fillId="7" borderId="13" xfId="1" applyFont="1" applyFill="1" applyBorder="1" applyAlignment="1">
      <alignment vertical="center" wrapText="1"/>
    </xf>
    <xf numFmtId="0" fontId="19" fillId="0" borderId="90" xfId="1" applyFont="1" applyBorder="1" applyAlignment="1" applyProtection="1">
      <alignment horizontal="left" vertical="center" wrapText="1"/>
      <protection locked="0"/>
    </xf>
    <xf numFmtId="0" fontId="19" fillId="0" borderId="24" xfId="1" applyFont="1" applyBorder="1" applyAlignment="1" applyProtection="1">
      <alignment horizontal="left" vertical="center" wrapText="1"/>
      <protection locked="0"/>
    </xf>
    <xf numFmtId="0" fontId="19" fillId="0" borderId="150" xfId="1" applyFont="1" applyBorder="1" applyAlignment="1" applyProtection="1">
      <alignment horizontal="left" vertical="center" wrapText="1"/>
      <protection locked="0"/>
    </xf>
    <xf numFmtId="0" fontId="29" fillId="0" borderId="0" xfId="1" applyFont="1" applyAlignment="1">
      <alignment vertical="center" wrapText="1"/>
    </xf>
    <xf numFmtId="0" fontId="20" fillId="0" borderId="90" xfId="1" applyFont="1" applyBorder="1" applyAlignment="1">
      <alignment vertical="center" wrapText="1"/>
    </xf>
    <xf numFmtId="0" fontId="20" fillId="0" borderId="24" xfId="1" applyFont="1" applyBorder="1" applyAlignment="1">
      <alignment vertical="center" wrapText="1"/>
    </xf>
    <xf numFmtId="0" fontId="20" fillId="0" borderId="150" xfId="1" applyFont="1" applyBorder="1" applyAlignment="1">
      <alignment vertical="center" wrapText="1"/>
    </xf>
    <xf numFmtId="0" fontId="25" fillId="0" borderId="0" xfId="1" applyFont="1" applyAlignment="1">
      <alignment vertical="center" wrapText="1"/>
    </xf>
    <xf numFmtId="0" fontId="20" fillId="0" borderId="0" xfId="1" applyFont="1">
      <alignment vertical="center"/>
    </xf>
    <xf numFmtId="0" fontId="20" fillId="0" borderId="0" xfId="1" applyFont="1" applyAlignment="1">
      <alignment horizontal="left" vertical="center"/>
    </xf>
    <xf numFmtId="0" fontId="20" fillId="0" borderId="0" xfId="1" applyFont="1" applyAlignment="1">
      <alignment horizontal="right" vertical="center" wrapText="1"/>
    </xf>
    <xf numFmtId="0" fontId="20" fillId="0" borderId="0" xfId="1" applyFont="1" applyAlignment="1">
      <alignment vertical="center" wrapText="1"/>
    </xf>
    <xf numFmtId="0" fontId="20" fillId="26" borderId="13" xfId="1" applyFont="1" applyFill="1" applyBorder="1" applyAlignment="1">
      <alignment vertical="center" wrapText="1"/>
    </xf>
    <xf numFmtId="0" fontId="20" fillId="26" borderId="0" xfId="1" applyFont="1" applyFill="1" applyAlignment="1">
      <alignment vertical="center" wrapText="1"/>
    </xf>
    <xf numFmtId="0" fontId="19" fillId="0" borderId="90" xfId="1" applyFont="1" applyBorder="1" applyAlignment="1" applyProtection="1">
      <alignment horizontal="left" vertical="center" shrinkToFit="1"/>
      <protection locked="0"/>
    </xf>
    <xf numFmtId="0" fontId="19" fillId="0" borderId="24" xfId="1" applyFont="1" applyBorder="1" applyAlignment="1" applyProtection="1">
      <alignment horizontal="left" vertical="center" shrinkToFit="1"/>
      <protection locked="0"/>
    </xf>
    <xf numFmtId="0" fontId="19" fillId="0" borderId="150" xfId="1" applyFont="1" applyBorder="1" applyAlignment="1" applyProtection="1">
      <alignment horizontal="left" vertical="center" shrinkToFit="1"/>
      <protection locked="0"/>
    </xf>
    <xf numFmtId="0" fontId="15" fillId="7" borderId="0" xfId="1" applyFont="1" applyFill="1" applyAlignment="1">
      <alignment horizontal="right" vertical="center" wrapText="1" shrinkToFit="1"/>
    </xf>
    <xf numFmtId="0" fontId="15" fillId="7" borderId="41" xfId="1" applyFont="1" applyFill="1" applyBorder="1" applyAlignment="1">
      <alignment horizontal="right" vertical="center" wrapText="1" shrinkToFit="1"/>
    </xf>
    <xf numFmtId="0" fontId="19" fillId="0" borderId="90" xfId="1" applyFont="1" applyBorder="1" applyAlignment="1" applyProtection="1">
      <alignment vertical="center" shrinkToFit="1"/>
      <protection locked="0"/>
    </xf>
    <xf numFmtId="0" fontId="19" fillId="0" borderId="24" xfId="1" applyFont="1" applyBorder="1" applyAlignment="1" applyProtection="1">
      <alignment vertical="center" shrinkToFit="1"/>
      <protection locked="0"/>
    </xf>
    <xf numFmtId="0" fontId="19" fillId="0" borderId="150" xfId="1" applyFont="1" applyBorder="1" applyAlignment="1" applyProtection="1">
      <alignment vertical="center" shrinkToFit="1"/>
      <protection locked="0"/>
    </xf>
    <xf numFmtId="0" fontId="19" fillId="0" borderId="90" xfId="1" applyFont="1" applyBorder="1" applyAlignment="1" applyProtection="1">
      <alignment horizontal="left" vertical="center"/>
      <protection locked="0"/>
    </xf>
    <xf numFmtId="0" fontId="19" fillId="0" borderId="24" xfId="1" applyFont="1" applyBorder="1" applyAlignment="1" applyProtection="1">
      <alignment horizontal="left" vertical="center"/>
      <protection locked="0"/>
    </xf>
    <xf numFmtId="0" fontId="19" fillId="0" borderId="150" xfId="1" applyFont="1" applyBorder="1" applyAlignment="1" applyProtection="1">
      <alignment horizontal="left" vertical="center"/>
      <protection locked="0"/>
    </xf>
    <xf numFmtId="0" fontId="19" fillId="0" borderId="59" xfId="1" applyFont="1" applyBorder="1" applyAlignment="1">
      <alignment horizontal="left" vertical="center" wrapText="1"/>
    </xf>
    <xf numFmtId="0" fontId="18" fillId="7" borderId="0" xfId="1" applyFont="1" applyFill="1" applyAlignment="1">
      <alignment horizontal="left" vertical="center" wrapText="1"/>
    </xf>
    <xf numFmtId="0" fontId="18" fillId="7" borderId="0" xfId="1" applyFont="1" applyFill="1" applyAlignment="1">
      <alignment horizontal="right" vertical="center"/>
    </xf>
    <xf numFmtId="0" fontId="18" fillId="7" borderId="41" xfId="1" applyFont="1" applyFill="1" applyBorder="1" applyAlignment="1">
      <alignment horizontal="right" vertical="center"/>
    </xf>
    <xf numFmtId="0" fontId="19" fillId="0" borderId="95" xfId="1" applyFont="1" applyBorder="1" applyAlignment="1" applyProtection="1">
      <alignment horizontal="left" vertical="center" shrinkToFit="1"/>
      <protection locked="0"/>
    </xf>
    <xf numFmtId="0" fontId="28" fillId="0" borderId="0" xfId="1" applyFont="1" applyAlignment="1">
      <alignment horizontal="left" vertical="center" wrapText="1"/>
    </xf>
    <xf numFmtId="0" fontId="31" fillId="0" borderId="0" xfId="1" applyFont="1" applyAlignment="1">
      <alignment horizontal="right" vertical="center" wrapText="1" shrinkToFit="1"/>
    </xf>
    <xf numFmtId="0" fontId="31" fillId="0" borderId="41" xfId="1" applyFont="1" applyBorder="1" applyAlignment="1">
      <alignment horizontal="right" vertical="center" wrapText="1" shrinkToFit="1"/>
    </xf>
    <xf numFmtId="0" fontId="20" fillId="0" borderId="95" xfId="1" applyFont="1" applyBorder="1" applyAlignment="1">
      <alignment horizontal="center" vertical="center" shrinkToFit="1"/>
    </xf>
    <xf numFmtId="0" fontId="28" fillId="0" borderId="0" xfId="1" applyFont="1" applyAlignment="1">
      <alignment horizontal="right" vertical="center"/>
    </xf>
    <xf numFmtId="0" fontId="28" fillId="0" borderId="41" xfId="1" applyFont="1" applyBorder="1" applyAlignment="1">
      <alignment horizontal="right" vertical="center"/>
    </xf>
    <xf numFmtId="0" fontId="20" fillId="0" borderId="95" xfId="1" applyFont="1" applyBorder="1" applyAlignment="1">
      <alignment vertical="center" shrinkToFit="1"/>
    </xf>
    <xf numFmtId="0" fontId="22" fillId="0" borderId="0" xfId="1" applyFont="1" applyAlignment="1">
      <alignment vertical="center" wrapText="1"/>
    </xf>
    <xf numFmtId="0" fontId="38" fillId="0" borderId="0" xfId="1" applyFont="1" applyAlignment="1">
      <alignment vertical="center" wrapText="1"/>
    </xf>
    <xf numFmtId="20" fontId="19" fillId="0" borderId="0" xfId="1" applyNumberFormat="1" applyFont="1" applyAlignment="1">
      <alignment vertical="center" wrapText="1"/>
    </xf>
    <xf numFmtId="20" fontId="19" fillId="0" borderId="0" xfId="1" applyNumberFormat="1" applyFont="1" applyAlignment="1">
      <alignment horizontal="right" vertical="center" wrapText="1"/>
    </xf>
    <xf numFmtId="0" fontId="64" fillId="2" borderId="0" xfId="1" applyFont="1" applyFill="1" applyAlignment="1">
      <alignment vertical="center" wrapText="1"/>
    </xf>
    <xf numFmtId="0" fontId="19" fillId="7" borderId="204" xfId="1" applyFont="1" applyFill="1" applyBorder="1">
      <alignment vertical="center"/>
    </xf>
    <xf numFmtId="0" fontId="19" fillId="7" borderId="204" xfId="1" applyFont="1" applyFill="1" applyBorder="1" applyAlignment="1">
      <alignment horizontal="left" vertical="center"/>
    </xf>
    <xf numFmtId="0" fontId="20" fillId="0" borderId="95" xfId="1" applyFont="1" applyBorder="1" applyAlignment="1">
      <alignment horizontal="left" vertical="center" shrinkToFit="1"/>
    </xf>
    <xf numFmtId="0" fontId="25" fillId="0" borderId="59" xfId="1" applyFont="1" applyBorder="1" applyAlignment="1">
      <alignment horizontal="left" vertical="center" wrapText="1"/>
    </xf>
    <xf numFmtId="0" fontId="20" fillId="26" borderId="145" xfId="1" applyFont="1" applyFill="1" applyBorder="1" applyAlignment="1">
      <alignment vertical="center" wrapText="1"/>
    </xf>
    <xf numFmtId="0" fontId="20" fillId="0" borderId="0" xfId="1" applyFont="1" applyAlignment="1">
      <alignment horizontal="left" vertical="center" wrapText="1"/>
    </xf>
    <xf numFmtId="0" fontId="20" fillId="0" borderId="204" xfId="1" applyFont="1" applyBorder="1" applyAlignment="1">
      <alignment horizontal="left" vertical="center" wrapText="1"/>
    </xf>
    <xf numFmtId="0" fontId="20" fillId="0" borderId="41" xfId="1" applyFont="1" applyBorder="1" applyAlignment="1">
      <alignment horizontal="left" vertical="center" wrapText="1"/>
    </xf>
    <xf numFmtId="0" fontId="20" fillId="0" borderId="95" xfId="1" applyFont="1" applyBorder="1">
      <alignment vertical="center"/>
    </xf>
    <xf numFmtId="0" fontId="20" fillId="0" borderId="204" xfId="1" applyFont="1" applyBorder="1" applyAlignment="1">
      <alignment horizontal="left" vertical="center"/>
    </xf>
    <xf numFmtId="0" fontId="20" fillId="0" borderId="90" xfId="1" applyFont="1" applyBorder="1" applyAlignment="1">
      <alignment horizontal="center" vertical="center"/>
    </xf>
    <xf numFmtId="0" fontId="20" fillId="0" borderId="24" xfId="1" applyFont="1" applyBorder="1" applyAlignment="1">
      <alignment horizontal="center" vertical="center"/>
    </xf>
    <xf numFmtId="0" fontId="20" fillId="0" borderId="150" xfId="1" applyFont="1" applyBorder="1" applyAlignment="1">
      <alignment horizontal="center" vertical="center"/>
    </xf>
    <xf numFmtId="0" fontId="80" fillId="0" borderId="0" xfId="3" applyFont="1" applyAlignment="1">
      <alignment horizontal="right" vertical="center" wrapText="1"/>
    </xf>
    <xf numFmtId="0" fontId="19" fillId="7" borderId="230" xfId="1" applyFont="1" applyFill="1" applyBorder="1" applyAlignment="1">
      <alignment horizontal="left" vertical="center" wrapText="1"/>
    </xf>
    <xf numFmtId="0" fontId="20" fillId="0" borderId="266" xfId="1" applyFont="1" applyBorder="1" applyAlignment="1">
      <alignment horizontal="left" vertical="center" wrapText="1"/>
    </xf>
    <xf numFmtId="0" fontId="19" fillId="7" borderId="230" xfId="1" applyFont="1" applyFill="1" applyBorder="1" applyAlignment="1">
      <alignment horizontal="left" vertical="center"/>
    </xf>
    <xf numFmtId="0" fontId="19" fillId="7" borderId="266" xfId="1" applyFont="1" applyFill="1" applyBorder="1" applyAlignment="1">
      <alignment horizontal="left" vertical="center"/>
    </xf>
    <xf numFmtId="20" fontId="20" fillId="0" borderId="0" xfId="1" applyNumberFormat="1" applyFont="1" applyAlignment="1">
      <alignment horizontal="right" vertical="center" wrapText="1"/>
    </xf>
    <xf numFmtId="0" fontId="51" fillId="0" borderId="0" xfId="1" applyFont="1" applyAlignment="1">
      <alignment horizontal="left" vertical="center" wrapText="1"/>
    </xf>
    <xf numFmtId="0" fontId="62" fillId="0" borderId="0" xfId="1" applyFont="1" applyAlignment="1">
      <alignment horizontal="left" vertical="center" wrapText="1"/>
    </xf>
    <xf numFmtId="0" fontId="61" fillId="0" borderId="412" xfId="1" applyFont="1" applyBorder="1" applyAlignment="1">
      <alignment vertical="center" wrapText="1"/>
    </xf>
    <xf numFmtId="0" fontId="61" fillId="0" borderId="59" xfId="1" applyFont="1" applyBorder="1" applyAlignment="1">
      <alignment vertical="center" wrapText="1"/>
    </xf>
    <xf numFmtId="0" fontId="84" fillId="0" borderId="59" xfId="1" applyFont="1" applyBorder="1" applyAlignment="1">
      <alignment horizontal="center" vertical="center" wrapText="1"/>
    </xf>
    <xf numFmtId="0" fontId="71" fillId="0" borderId="0" xfId="1" applyFont="1" applyAlignment="1">
      <alignment horizontal="right" vertical="center" wrapText="1"/>
    </xf>
    <xf numFmtId="0" fontId="29" fillId="37" borderId="103" xfId="1" applyFont="1" applyFill="1" applyBorder="1" applyAlignment="1">
      <alignment horizontal="center" vertical="top" textRotation="255" wrapText="1"/>
    </xf>
    <xf numFmtId="0" fontId="29" fillId="37" borderId="73" xfId="1" applyFont="1" applyFill="1" applyBorder="1" applyAlignment="1">
      <alignment horizontal="center" vertical="top" textRotation="255" wrapText="1"/>
    </xf>
    <xf numFmtId="0" fontId="29" fillId="37" borderId="97" xfId="1" applyFont="1" applyFill="1" applyBorder="1" applyAlignment="1">
      <alignment horizontal="center" vertical="top" textRotation="255" wrapText="1"/>
    </xf>
    <xf numFmtId="0" fontId="36" fillId="36" borderId="121" xfId="1" applyFont="1" applyFill="1" applyBorder="1" applyAlignment="1">
      <alignment horizontal="center" vertical="center" wrapText="1"/>
    </xf>
    <xf numFmtId="0" fontId="36" fillId="36" borderId="82" xfId="1" applyFont="1" applyFill="1" applyBorder="1" applyAlignment="1">
      <alignment horizontal="center" vertical="center" wrapText="1"/>
    </xf>
    <xf numFmtId="0" fontId="61" fillId="0" borderId="121" xfId="1" applyFont="1" applyBorder="1" applyAlignment="1">
      <alignment horizontal="center" vertical="center" wrapText="1"/>
    </xf>
    <xf numFmtId="0" fontId="61" fillId="0" borderId="82" xfId="1" applyFont="1" applyBorder="1" applyAlignment="1">
      <alignment horizontal="center" vertical="center" wrapText="1"/>
    </xf>
    <xf numFmtId="0" fontId="36" fillId="37" borderId="121" xfId="1" applyFont="1" applyFill="1" applyBorder="1" applyAlignment="1">
      <alignment horizontal="center" vertical="center" wrapText="1"/>
    </xf>
    <xf numFmtId="0" fontId="36" fillId="37" borderId="82" xfId="1" applyFont="1" applyFill="1" applyBorder="1" applyAlignment="1">
      <alignment horizontal="center" vertical="center" wrapText="1"/>
    </xf>
    <xf numFmtId="0" fontId="36" fillId="37" borderId="95" xfId="1" applyFont="1" applyFill="1" applyBorder="1" applyAlignment="1">
      <alignment horizontal="left" vertical="center" wrapText="1"/>
    </xf>
    <xf numFmtId="0" fontId="36" fillId="37" borderId="321" xfId="1" applyFont="1" applyFill="1" applyBorder="1" applyAlignment="1">
      <alignment horizontal="left" vertical="center" wrapText="1"/>
    </xf>
    <xf numFmtId="0" fontId="36" fillId="0" borderId="317" xfId="1" applyFont="1" applyBorder="1" applyAlignment="1" applyProtection="1">
      <alignment horizontal="center" vertical="center"/>
      <protection locked="0"/>
    </xf>
    <xf numFmtId="0" fontId="36" fillId="0" borderId="320" xfId="1" applyFont="1" applyBorder="1" applyAlignment="1" applyProtection="1">
      <alignment horizontal="center" vertical="center"/>
      <protection locked="0"/>
    </xf>
    <xf numFmtId="0" fontId="36" fillId="0" borderId="318" xfId="1" applyFont="1" applyBorder="1" applyAlignment="1" applyProtection="1">
      <alignment horizontal="center" vertical="center"/>
      <protection locked="0"/>
    </xf>
    <xf numFmtId="0" fontId="19" fillId="37" borderId="156" xfId="1" applyFont="1" applyFill="1" applyBorder="1" applyAlignment="1">
      <alignment horizontal="center" vertical="center"/>
    </xf>
    <xf numFmtId="0" fontId="19" fillId="37" borderId="147" xfId="1" applyFont="1" applyFill="1" applyBorder="1" applyAlignment="1">
      <alignment horizontal="center" vertical="center"/>
    </xf>
    <xf numFmtId="0" fontId="19" fillId="37" borderId="244" xfId="1" applyFont="1" applyFill="1" applyBorder="1" applyAlignment="1">
      <alignment horizontal="center" vertical="center"/>
    </xf>
    <xf numFmtId="0" fontId="36" fillId="37" borderId="86" xfId="1" applyFont="1" applyFill="1" applyBorder="1" applyAlignment="1">
      <alignment horizontal="left" vertical="center" wrapText="1"/>
    </xf>
    <xf numFmtId="0" fontId="36" fillId="37" borderId="324" xfId="1" applyFont="1" applyFill="1" applyBorder="1" applyAlignment="1">
      <alignment horizontal="left" vertical="center" wrapText="1"/>
    </xf>
    <xf numFmtId="0" fontId="29" fillId="37" borderId="307" xfId="1" applyFont="1" applyFill="1" applyBorder="1" applyAlignment="1">
      <alignment horizontal="center" vertical="top" textRotation="255" wrapText="1"/>
    </xf>
    <xf numFmtId="0" fontId="36" fillId="37" borderId="90" xfId="1" applyFont="1" applyFill="1" applyBorder="1" applyAlignment="1">
      <alignment horizontal="left" vertical="center" wrapText="1"/>
    </xf>
    <xf numFmtId="0" fontId="36" fillId="37" borderId="24" xfId="1" applyFont="1" applyFill="1" applyBorder="1" applyAlignment="1">
      <alignment horizontal="left" vertical="center" wrapText="1"/>
    </xf>
    <xf numFmtId="0" fontId="36" fillId="37" borderId="322" xfId="1" applyFont="1" applyFill="1" applyBorder="1" applyAlignment="1">
      <alignment horizontal="left" vertical="center" wrapText="1"/>
    </xf>
    <xf numFmtId="0" fontId="36" fillId="37" borderId="20" xfId="1" applyFont="1" applyFill="1" applyBorder="1" applyAlignment="1">
      <alignment horizontal="left" vertical="center" wrapText="1"/>
    </xf>
    <xf numFmtId="0" fontId="36" fillId="37" borderId="13" xfId="1" applyFont="1" applyFill="1" applyBorder="1" applyAlignment="1">
      <alignment horizontal="left" vertical="center" wrapText="1"/>
    </xf>
    <xf numFmtId="0" fontId="36" fillId="37" borderId="323" xfId="1" applyFont="1" applyFill="1" applyBorder="1" applyAlignment="1">
      <alignment horizontal="left" vertical="center" wrapText="1"/>
    </xf>
    <xf numFmtId="0" fontId="36" fillId="35" borderId="348" xfId="1" applyFont="1" applyFill="1" applyBorder="1" applyAlignment="1" applyProtection="1">
      <alignment horizontal="center" vertical="center"/>
      <protection locked="0"/>
    </xf>
    <xf numFmtId="0" fontId="36" fillId="35" borderId="349" xfId="1" applyFont="1" applyFill="1" applyBorder="1" applyAlignment="1" applyProtection="1">
      <alignment horizontal="center" vertical="center"/>
      <protection locked="0"/>
    </xf>
    <xf numFmtId="0" fontId="36" fillId="35" borderId="350" xfId="1" applyFont="1" applyFill="1" applyBorder="1" applyAlignment="1" applyProtection="1">
      <alignment horizontal="center" vertical="center"/>
      <protection locked="0"/>
    </xf>
    <xf numFmtId="0" fontId="19" fillId="36" borderId="121" xfId="1" applyFont="1" applyFill="1" applyBorder="1" applyAlignment="1">
      <alignment horizontal="center" vertical="center" wrapText="1"/>
    </xf>
    <xf numFmtId="0" fontId="19" fillId="36" borderId="82" xfId="1" applyFont="1" applyFill="1" applyBorder="1" applyAlignment="1">
      <alignment horizontal="center" vertical="center" wrapText="1"/>
    </xf>
    <xf numFmtId="0" fontId="29" fillId="36" borderId="103" xfId="1" applyFont="1" applyFill="1" applyBorder="1" applyAlignment="1">
      <alignment horizontal="center" vertical="top" textRotation="255" wrapText="1"/>
    </xf>
    <xf numFmtId="0" fontId="29" fillId="36" borderId="73" xfId="1" applyFont="1" applyFill="1" applyBorder="1" applyAlignment="1">
      <alignment horizontal="center" vertical="top" textRotation="255" wrapText="1"/>
    </xf>
    <xf numFmtId="0" fontId="29" fillId="36" borderId="97" xfId="1" applyFont="1" applyFill="1" applyBorder="1" applyAlignment="1">
      <alignment horizontal="center" vertical="top" textRotation="255" wrapText="1"/>
    </xf>
    <xf numFmtId="0" fontId="36" fillId="35" borderId="355" xfId="1" applyFont="1" applyFill="1" applyBorder="1" applyAlignment="1" applyProtection="1">
      <alignment horizontal="center" vertical="center"/>
      <protection locked="0"/>
    </xf>
    <xf numFmtId="0" fontId="36" fillId="35" borderId="356" xfId="1" applyFont="1" applyFill="1" applyBorder="1" applyAlignment="1" applyProtection="1">
      <alignment horizontal="center" vertical="center"/>
      <protection locked="0"/>
    </xf>
    <xf numFmtId="0" fontId="36" fillId="35" borderId="357" xfId="1" applyFont="1" applyFill="1" applyBorder="1" applyAlignment="1" applyProtection="1">
      <alignment horizontal="center" vertical="center"/>
      <protection locked="0"/>
    </xf>
    <xf numFmtId="0" fontId="36" fillId="37" borderId="86" xfId="1" applyFont="1" applyFill="1" applyBorder="1" applyAlignment="1">
      <alignment horizontal="center" vertical="center" wrapText="1"/>
    </xf>
    <xf numFmtId="0" fontId="36" fillId="37" borderId="242" xfId="1" applyFont="1" applyFill="1" applyBorder="1" applyAlignment="1">
      <alignment horizontal="left" vertical="center"/>
    </xf>
    <xf numFmtId="0" fontId="36" fillId="37" borderId="59" xfId="1" applyFont="1" applyFill="1" applyBorder="1" applyAlignment="1">
      <alignment horizontal="left" vertical="center"/>
    </xf>
    <xf numFmtId="0" fontId="36" fillId="37" borderId="359" xfId="1" applyFont="1" applyFill="1" applyBorder="1" applyAlignment="1">
      <alignment horizontal="left" vertical="center"/>
    </xf>
    <xf numFmtId="0" fontId="36" fillId="37" borderId="69" xfId="1" applyFont="1" applyFill="1" applyBorder="1" applyAlignment="1">
      <alignment horizontal="center" vertical="center" wrapText="1"/>
    </xf>
    <xf numFmtId="0" fontId="36" fillId="37" borderId="115" xfId="1" applyFont="1" applyFill="1" applyBorder="1" applyAlignment="1">
      <alignment horizontal="left" vertical="center" wrapText="1"/>
    </xf>
    <xf numFmtId="0" fontId="36" fillId="37" borderId="0" xfId="1" applyFont="1" applyFill="1" applyAlignment="1">
      <alignment horizontal="left" vertical="center" wrapText="1"/>
    </xf>
    <xf numFmtId="0" fontId="36" fillId="37" borderId="319" xfId="1" applyFont="1" applyFill="1" applyBorder="1" applyAlignment="1">
      <alignment horizontal="left" vertical="center" wrapText="1"/>
    </xf>
    <xf numFmtId="0" fontId="36" fillId="37" borderId="242" xfId="1" applyFont="1" applyFill="1" applyBorder="1" applyAlignment="1">
      <alignment horizontal="left" vertical="center" wrapText="1"/>
    </xf>
    <xf numFmtId="0" fontId="36" fillId="37" borderId="59" xfId="1" applyFont="1" applyFill="1" applyBorder="1" applyAlignment="1">
      <alignment horizontal="left" vertical="center" wrapText="1"/>
    </xf>
    <xf numFmtId="0" fontId="36" fillId="37" borderId="359" xfId="1" applyFont="1" applyFill="1" applyBorder="1" applyAlignment="1">
      <alignment horizontal="left" vertical="center" wrapText="1"/>
    </xf>
    <xf numFmtId="0" fontId="36" fillId="37" borderId="149" xfId="1" applyFont="1" applyFill="1" applyBorder="1" applyAlignment="1">
      <alignment horizontal="left" vertical="center" wrapText="1"/>
    </xf>
    <xf numFmtId="0" fontId="36" fillId="37" borderId="147" xfId="1" applyFont="1" applyFill="1" applyBorder="1" applyAlignment="1">
      <alignment horizontal="left" vertical="center" wrapText="1"/>
    </xf>
    <xf numFmtId="0" fontId="36" fillId="37" borderId="360" xfId="1" applyFont="1" applyFill="1" applyBorder="1" applyAlignment="1">
      <alignment horizontal="left" vertical="center" wrapText="1"/>
    </xf>
    <xf numFmtId="0" fontId="19" fillId="0" borderId="95" xfId="1" applyFont="1" applyBorder="1" applyAlignment="1">
      <alignment horizontal="center" vertical="center" wrapText="1"/>
    </xf>
    <xf numFmtId="0" fontId="36" fillId="36" borderId="95" xfId="1" applyFont="1" applyFill="1" applyBorder="1" applyAlignment="1">
      <alignment horizontal="left" vertical="center" wrapText="1"/>
    </xf>
    <xf numFmtId="0" fontId="36" fillId="36" borderId="321" xfId="1" applyFont="1" applyFill="1" applyBorder="1" applyAlignment="1">
      <alignment horizontal="left" vertical="center" wrapText="1"/>
    </xf>
    <xf numFmtId="0" fontId="36" fillId="36" borderId="86" xfId="1" applyFont="1" applyFill="1" applyBorder="1" applyAlignment="1">
      <alignment horizontal="center" vertical="center" wrapText="1"/>
    </xf>
    <xf numFmtId="0" fontId="36" fillId="36" borderId="90" xfId="1" applyFont="1" applyFill="1" applyBorder="1" applyAlignment="1">
      <alignment horizontal="left" vertical="center" wrapText="1"/>
    </xf>
    <xf numFmtId="0" fontId="36" fillId="36" borderId="24" xfId="1" applyFont="1" applyFill="1" applyBorder="1" applyAlignment="1">
      <alignment horizontal="left" vertical="center" wrapText="1"/>
    </xf>
    <xf numFmtId="0" fontId="36" fillId="36" borderId="322" xfId="1" applyFont="1" applyFill="1" applyBorder="1" applyAlignment="1">
      <alignment horizontal="left" vertical="center" wrapText="1"/>
    </xf>
    <xf numFmtId="0" fontId="36" fillId="36" borderId="242" xfId="1" applyFont="1" applyFill="1" applyBorder="1" applyAlignment="1">
      <alignment horizontal="left" vertical="center"/>
    </xf>
    <xf numFmtId="0" fontId="36" fillId="36" borderId="59" xfId="1" applyFont="1" applyFill="1" applyBorder="1" applyAlignment="1">
      <alignment horizontal="left" vertical="center"/>
    </xf>
    <xf numFmtId="0" fontId="36" fillId="36" borderId="359" xfId="1" applyFont="1" applyFill="1" applyBorder="1" applyAlignment="1">
      <alignment horizontal="left" vertical="center"/>
    </xf>
    <xf numFmtId="0" fontId="36" fillId="36" borderId="242" xfId="1" applyFont="1" applyFill="1" applyBorder="1" applyAlignment="1">
      <alignment horizontal="left" vertical="center" wrapText="1"/>
    </xf>
    <xf numFmtId="0" fontId="36" fillId="36" borderId="59" xfId="1" applyFont="1" applyFill="1" applyBorder="1" applyAlignment="1">
      <alignment horizontal="left" vertical="center" wrapText="1"/>
    </xf>
    <xf numFmtId="0" fontId="36" fillId="36" borderId="359" xfId="1" applyFont="1" applyFill="1" applyBorder="1" applyAlignment="1">
      <alignment horizontal="left" vertical="center" wrapText="1"/>
    </xf>
    <xf numFmtId="0" fontId="19" fillId="0" borderId="121" xfId="1" applyFont="1" applyBorder="1" applyAlignment="1">
      <alignment horizontal="center" vertical="center" wrapText="1"/>
    </xf>
    <xf numFmtId="0" fontId="19" fillId="0" borderId="90" xfId="1" applyFont="1" applyBorder="1" applyAlignment="1" applyProtection="1">
      <alignment horizontal="center" vertical="center"/>
      <protection locked="0"/>
    </xf>
    <xf numFmtId="0" fontId="19" fillId="0" borderId="24" xfId="1" applyFont="1" applyBorder="1" applyAlignment="1" applyProtection="1">
      <alignment horizontal="center" vertical="center"/>
      <protection locked="0"/>
    </xf>
    <xf numFmtId="0" fontId="19" fillId="0" borderId="150" xfId="1" applyFont="1" applyBorder="1" applyAlignment="1" applyProtection="1">
      <alignment horizontal="center" vertical="center"/>
      <protection locked="0"/>
    </xf>
    <xf numFmtId="0" fontId="19" fillId="0" borderId="55" xfId="1" applyFont="1" applyBorder="1" applyAlignment="1" applyProtection="1">
      <alignment horizontal="center" vertical="center"/>
      <protection locked="0"/>
    </xf>
    <xf numFmtId="0" fontId="19" fillId="0" borderId="25" xfId="1" applyFont="1" applyBorder="1" applyAlignment="1" applyProtection="1">
      <alignment horizontal="center" vertical="center"/>
      <protection locked="0"/>
    </xf>
    <xf numFmtId="0" fontId="19" fillId="0" borderId="40" xfId="1" applyFont="1" applyBorder="1" applyAlignment="1" applyProtection="1">
      <alignment horizontal="center" vertical="center"/>
      <protection locked="0"/>
    </xf>
    <xf numFmtId="0" fontId="36" fillId="36" borderId="20" xfId="1" applyFont="1" applyFill="1" applyBorder="1" applyAlignment="1">
      <alignment horizontal="left" vertical="center" wrapText="1"/>
    </xf>
    <xf numFmtId="0" fontId="36" fillId="36" borderId="13" xfId="1" applyFont="1" applyFill="1" applyBorder="1" applyAlignment="1">
      <alignment horizontal="left" vertical="center" wrapText="1"/>
    </xf>
    <xf numFmtId="0" fontId="36" fillId="36" borderId="323" xfId="1" applyFont="1" applyFill="1" applyBorder="1" applyAlignment="1">
      <alignment horizontal="left" vertical="center" wrapText="1"/>
    </xf>
    <xf numFmtId="0" fontId="36" fillId="0" borderId="0" xfId="1" applyFont="1" applyAlignment="1">
      <alignment horizontal="left" vertical="center" wrapText="1"/>
    </xf>
    <xf numFmtId="0" fontId="37" fillId="0" borderId="0" xfId="1" applyFont="1" applyAlignment="1">
      <alignment horizontal="left" vertical="center" wrapText="1"/>
    </xf>
    <xf numFmtId="0" fontId="37" fillId="0" borderId="333" xfId="1" applyFont="1" applyBorder="1" applyAlignment="1">
      <alignment horizontal="center" vertical="center" wrapText="1"/>
    </xf>
    <xf numFmtId="0" fontId="37" fillId="0" borderId="334" xfId="1" applyFont="1" applyBorder="1" applyAlignment="1">
      <alignment horizontal="center" vertical="center" wrapText="1"/>
    </xf>
    <xf numFmtId="0" fontId="37" fillId="0" borderId="335" xfId="1" applyFont="1" applyBorder="1" applyAlignment="1">
      <alignment horizontal="center" vertical="center" wrapText="1"/>
    </xf>
    <xf numFmtId="0" fontId="19" fillId="0" borderId="90" xfId="1" applyFont="1" applyBorder="1" applyAlignment="1">
      <alignment horizontal="center" vertical="center" wrapText="1"/>
    </xf>
    <xf numFmtId="0" fontId="19" fillId="0" borderId="150" xfId="1" applyFont="1" applyBorder="1" applyAlignment="1">
      <alignment horizontal="center" vertical="center" wrapText="1"/>
    </xf>
    <xf numFmtId="0" fontId="19" fillId="36" borderId="55" xfId="1" applyFont="1" applyFill="1" applyBorder="1" applyAlignment="1">
      <alignment horizontal="center" vertical="center" wrapText="1"/>
    </xf>
    <xf numFmtId="0" fontId="19" fillId="36" borderId="115" xfId="1" applyFont="1" applyFill="1" applyBorder="1" applyAlignment="1">
      <alignment horizontal="center" vertical="center" wrapText="1"/>
    </xf>
    <xf numFmtId="0" fontId="19" fillId="36" borderId="20" xfId="1" applyFont="1" applyFill="1" applyBorder="1" applyAlignment="1">
      <alignment horizontal="center" vertical="center" wrapText="1"/>
    </xf>
    <xf numFmtId="0" fontId="20" fillId="0" borderId="55" xfId="1" applyFont="1" applyBorder="1" applyAlignment="1">
      <alignment horizontal="center" vertical="center" wrapText="1"/>
    </xf>
    <xf numFmtId="0" fontId="20" fillId="0" borderId="115" xfId="1" applyFont="1" applyBorder="1" applyAlignment="1">
      <alignment horizontal="center" vertical="center" wrapText="1"/>
    </xf>
    <xf numFmtId="0" fontId="20" fillId="0" borderId="20" xfId="1" applyFont="1" applyBorder="1" applyAlignment="1">
      <alignment horizontal="center" vertical="center" wrapText="1"/>
    </xf>
    <xf numFmtId="0" fontId="19" fillId="36" borderId="99" xfId="1" applyFont="1" applyFill="1" applyBorder="1">
      <alignment vertical="center"/>
    </xf>
    <xf numFmtId="0" fontId="19" fillId="36" borderId="101" xfId="1" applyFont="1" applyFill="1" applyBorder="1">
      <alignment vertical="center"/>
    </xf>
    <xf numFmtId="0" fontId="20" fillId="0" borderId="95" xfId="1" applyFont="1" applyBorder="1" applyAlignment="1">
      <alignment horizontal="center" vertical="center" wrapText="1"/>
    </xf>
    <xf numFmtId="0" fontId="70" fillId="0" borderId="0" xfId="1" applyFont="1" applyAlignment="1">
      <alignment horizontal="left" vertical="center" wrapText="1"/>
    </xf>
    <xf numFmtId="0" fontId="70" fillId="0" borderId="59" xfId="1" applyFont="1" applyBorder="1" applyAlignment="1">
      <alignment horizontal="left" vertical="center" wrapText="1"/>
    </xf>
    <xf numFmtId="0" fontId="67" fillId="2" borderId="0" xfId="1" applyFont="1" applyFill="1" applyAlignment="1">
      <alignment horizontal="left" vertical="center" wrapText="1"/>
    </xf>
    <xf numFmtId="0" fontId="75" fillId="0" borderId="0" xfId="1" applyFont="1" applyAlignment="1">
      <alignment horizontal="left" vertical="center" wrapText="1"/>
    </xf>
    <xf numFmtId="0" fontId="19" fillId="36" borderId="301" xfId="1" applyFont="1" applyFill="1" applyBorder="1" applyAlignment="1">
      <alignment horizontal="center" vertical="center"/>
    </xf>
    <xf numFmtId="0" fontId="19" fillId="36" borderId="10" xfId="1" applyFont="1" applyFill="1" applyBorder="1" applyAlignment="1">
      <alignment horizontal="center" vertical="center"/>
    </xf>
    <xf numFmtId="0" fontId="19" fillId="36" borderId="139" xfId="1" applyFont="1" applyFill="1" applyBorder="1" applyAlignment="1">
      <alignment horizontal="center" vertical="center"/>
    </xf>
    <xf numFmtId="0" fontId="73" fillId="0" borderId="0" xfId="1" applyFont="1" applyAlignment="1">
      <alignment horizontal="left" vertical="center" wrapText="1"/>
    </xf>
    <xf numFmtId="0" fontId="19" fillId="21" borderId="4" xfId="1" applyFont="1" applyFill="1" applyBorder="1" applyAlignment="1">
      <alignment horizontal="center" vertical="top" textRotation="255" wrapText="1"/>
    </xf>
    <xf numFmtId="0" fontId="19" fillId="21" borderId="10" xfId="1" applyFont="1" applyFill="1" applyBorder="1" applyAlignment="1">
      <alignment horizontal="center" vertical="top" textRotation="255" wrapText="1"/>
    </xf>
    <xf numFmtId="0" fontId="19" fillId="21" borderId="7" xfId="1" applyFont="1" applyFill="1" applyBorder="1" applyAlignment="1">
      <alignment horizontal="center" vertical="top" textRotation="255" wrapText="1"/>
    </xf>
    <xf numFmtId="0" fontId="31" fillId="0" borderId="109" xfId="1" applyFont="1" applyBorder="1" applyAlignment="1">
      <alignment horizontal="center" vertical="top" textRotation="255" wrapText="1" shrinkToFit="1"/>
    </xf>
    <xf numFmtId="0" fontId="31" fillId="0" borderId="10" xfId="1" applyFont="1" applyBorder="1" applyAlignment="1">
      <alignment horizontal="center" vertical="top" textRotation="255" wrapText="1" shrinkToFit="1"/>
    </xf>
    <xf numFmtId="0" fontId="31" fillId="0" borderId="8" xfId="1" applyFont="1" applyBorder="1" applyAlignment="1">
      <alignment horizontal="center" vertical="top" textRotation="255" wrapText="1" shrinkToFit="1"/>
    </xf>
    <xf numFmtId="0" fontId="20" fillId="0" borderId="12"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46" xfId="1" applyFont="1" applyBorder="1" applyAlignment="1">
      <alignment horizontal="center" vertical="center" wrapText="1"/>
    </xf>
    <xf numFmtId="0" fontId="73" fillId="36" borderId="389" xfId="1" applyFont="1" applyFill="1" applyBorder="1" applyAlignment="1">
      <alignment horizontal="left" vertical="center" wrapText="1"/>
    </xf>
    <xf numFmtId="0" fontId="73" fillId="36" borderId="382" xfId="1" applyFont="1" applyFill="1" applyBorder="1" applyAlignment="1">
      <alignment horizontal="left" vertical="center"/>
    </xf>
    <xf numFmtId="0" fontId="73" fillId="36" borderId="383" xfId="1" applyFont="1" applyFill="1" applyBorder="1" applyAlignment="1">
      <alignment horizontal="left" vertical="center"/>
    </xf>
    <xf numFmtId="0" fontId="59" fillId="0" borderId="59" xfId="1" applyFont="1" applyBorder="1" applyAlignment="1">
      <alignment horizontal="left" vertical="center" wrapText="1"/>
    </xf>
    <xf numFmtId="0" fontId="19" fillId="36" borderId="12" xfId="1" applyFont="1" applyFill="1" applyBorder="1" applyAlignment="1">
      <alignment horizontal="center" vertical="center" wrapText="1"/>
    </xf>
    <xf numFmtId="0" fontId="19" fillId="36" borderId="13" xfId="1" applyFont="1" applyFill="1" applyBorder="1" applyAlignment="1">
      <alignment horizontal="center" vertical="center" wrapText="1"/>
    </xf>
    <xf numFmtId="0" fontId="19" fillId="36" borderId="146" xfId="1" applyFont="1" applyFill="1" applyBorder="1" applyAlignment="1">
      <alignment horizontal="center" vertical="center" wrapText="1"/>
    </xf>
    <xf numFmtId="0" fontId="19" fillId="22" borderId="6" xfId="1" applyFont="1" applyFill="1" applyBorder="1" applyAlignment="1">
      <alignment horizontal="center" vertical="top" textRotation="255" wrapText="1"/>
    </xf>
    <xf numFmtId="0" fontId="19" fillId="22" borderId="5" xfId="1" applyFont="1" applyFill="1" applyBorder="1" applyAlignment="1">
      <alignment horizontal="center" vertical="top" textRotation="255" wrapText="1"/>
    </xf>
    <xf numFmtId="0" fontId="19" fillId="22" borderId="7" xfId="1" applyFont="1" applyFill="1" applyBorder="1" applyAlignment="1">
      <alignment horizontal="center" vertical="top" textRotation="255" wrapText="1"/>
    </xf>
    <xf numFmtId="0" fontId="19" fillId="19" borderId="6" xfId="1" applyFont="1" applyFill="1" applyBorder="1" applyAlignment="1">
      <alignment horizontal="center" vertical="top" textRotation="255" wrapText="1"/>
    </xf>
    <xf numFmtId="0" fontId="19" fillId="19" borderId="5" xfId="1" applyFont="1" applyFill="1" applyBorder="1" applyAlignment="1">
      <alignment horizontal="center" vertical="top" textRotation="255" wrapText="1"/>
    </xf>
    <xf numFmtId="0" fontId="19" fillId="19" borderId="7" xfId="1" applyFont="1" applyFill="1" applyBorder="1" applyAlignment="1">
      <alignment horizontal="center" vertical="top" textRotation="255" wrapText="1"/>
    </xf>
    <xf numFmtId="0" fontId="19" fillId="20" borderId="9" xfId="1" applyFont="1" applyFill="1" applyBorder="1" applyAlignment="1">
      <alignment horizontal="center" vertical="top" textRotation="255" wrapText="1"/>
    </xf>
    <xf numFmtId="0" fontId="19" fillId="20" borderId="20" xfId="1" applyFont="1" applyFill="1" applyBorder="1" applyAlignment="1">
      <alignment horizontal="center" vertical="top" textRotation="255" wrapText="1"/>
    </xf>
    <xf numFmtId="0" fontId="19" fillId="23" borderId="4" xfId="1" applyFont="1" applyFill="1" applyBorder="1" applyAlignment="1">
      <alignment horizontal="center" vertical="top" textRotation="255" wrapText="1" shrinkToFit="1"/>
    </xf>
    <xf numFmtId="0" fontId="19" fillId="23" borderId="5" xfId="1" applyFont="1" applyFill="1" applyBorder="1" applyAlignment="1">
      <alignment horizontal="center" vertical="top" textRotation="255" wrapText="1" shrinkToFit="1"/>
    </xf>
    <xf numFmtId="0" fontId="19" fillId="23" borderId="155" xfId="1" applyFont="1" applyFill="1" applyBorder="1" applyAlignment="1">
      <alignment horizontal="center" vertical="top" textRotation="255" wrapText="1" shrinkToFit="1"/>
    </xf>
    <xf numFmtId="0" fontId="19" fillId="23" borderId="7" xfId="1" applyFont="1" applyFill="1" applyBorder="1" applyAlignment="1">
      <alignment horizontal="center" vertical="top" textRotation="255" wrapText="1" shrinkToFit="1"/>
    </xf>
    <xf numFmtId="0" fontId="20" fillId="0" borderId="301" xfId="1" applyFont="1" applyBorder="1" applyAlignment="1">
      <alignment horizontal="center" vertical="center"/>
    </xf>
    <xf numFmtId="0" fontId="20" fillId="0" borderId="10" xfId="1" applyFont="1" applyBorder="1" applyAlignment="1">
      <alignment horizontal="center" vertical="center"/>
    </xf>
    <xf numFmtId="0" fontId="20" fillId="0" borderId="139" xfId="1" applyFont="1" applyBorder="1" applyAlignment="1">
      <alignment horizontal="center" vertical="center"/>
    </xf>
    <xf numFmtId="0" fontId="31" fillId="0" borderId="297" xfId="1" applyFont="1" applyBorder="1" applyAlignment="1">
      <alignment horizontal="center" vertical="top" textRotation="255" wrapText="1"/>
    </xf>
    <xf numFmtId="0" fontId="31" fillId="0" borderId="298" xfId="1" applyFont="1" applyBorder="1" applyAlignment="1">
      <alignment horizontal="center" vertical="top" textRotation="255" wrapText="1"/>
    </xf>
    <xf numFmtId="0" fontId="31" fillId="0" borderId="11" xfId="1" applyFont="1" applyBorder="1" applyAlignment="1">
      <alignment horizontal="center" vertical="center" textRotation="255" wrapText="1"/>
    </xf>
    <xf numFmtId="0" fontId="31" fillId="0" borderId="22" xfId="1" applyFont="1" applyBorder="1" applyAlignment="1">
      <alignment horizontal="center" vertical="center" textRotation="255" wrapText="1"/>
    </xf>
    <xf numFmtId="0" fontId="19" fillId="18" borderId="109" xfId="1" applyFont="1" applyFill="1" applyBorder="1" applyAlignment="1">
      <alignment horizontal="center" vertical="top" textRotation="255" wrapText="1" shrinkToFit="1"/>
    </xf>
    <xf numFmtId="0" fontId="19" fillId="18" borderId="10" xfId="1" applyFont="1" applyFill="1" applyBorder="1" applyAlignment="1">
      <alignment horizontal="center" vertical="top" textRotation="255" wrapText="1" shrinkToFit="1"/>
    </xf>
    <xf numFmtId="0" fontId="19" fillId="18" borderId="8" xfId="1" applyFont="1" applyFill="1" applyBorder="1" applyAlignment="1">
      <alignment horizontal="center" vertical="top" textRotation="255" wrapText="1" shrinkToFit="1"/>
    </xf>
    <xf numFmtId="0" fontId="19" fillId="27" borderId="69" xfId="1" applyFont="1" applyFill="1" applyBorder="1" applyAlignment="1">
      <alignment horizontal="center" vertical="top" textRotation="255" wrapText="1" shrinkToFit="1"/>
    </xf>
    <xf numFmtId="0" fontId="19" fillId="27" borderId="300" xfId="1" applyFont="1" applyFill="1" applyBorder="1" applyAlignment="1">
      <alignment horizontal="center" vertical="top" textRotation="255" wrapText="1" shrinkToFit="1"/>
    </xf>
    <xf numFmtId="0" fontId="19" fillId="17" borderId="109" xfId="1" applyFont="1" applyFill="1" applyBorder="1" applyAlignment="1">
      <alignment horizontal="center" vertical="top" textRotation="255" shrinkToFit="1"/>
    </xf>
    <xf numFmtId="0" fontId="19" fillId="17" borderId="8" xfId="1" applyFont="1" applyFill="1" applyBorder="1" applyAlignment="1">
      <alignment horizontal="center" vertical="top" textRotation="255" shrinkToFit="1"/>
    </xf>
    <xf numFmtId="0" fontId="19" fillId="16" borderId="297" xfId="1" applyFont="1" applyFill="1" applyBorder="1" applyAlignment="1">
      <alignment horizontal="center" vertical="top" textRotation="255" wrapText="1"/>
    </xf>
    <xf numFmtId="0" fontId="19" fillId="16" borderId="298" xfId="1" applyFont="1" applyFill="1" applyBorder="1" applyAlignment="1">
      <alignment horizontal="center" vertical="top" textRotation="255" wrapText="1"/>
    </xf>
    <xf numFmtId="0" fontId="31" fillId="0" borderId="109" xfId="1" applyFont="1" applyBorder="1" applyAlignment="1">
      <alignment horizontal="center" vertical="top" textRotation="255" shrinkToFit="1"/>
    </xf>
    <xf numFmtId="0" fontId="31" fillId="0" borderId="8" xfId="1" applyFont="1" applyBorder="1" applyAlignment="1">
      <alignment horizontal="center" vertical="top" textRotation="255" shrinkToFit="1"/>
    </xf>
    <xf numFmtId="0" fontId="20" fillId="0" borderId="99" xfId="1" applyFont="1" applyBorder="1" applyAlignment="1">
      <alignment horizontal="left" vertical="center" wrapText="1"/>
    </xf>
    <xf numFmtId="0" fontId="20" fillId="0" borderId="100" xfId="1" applyFont="1" applyBorder="1" applyAlignment="1">
      <alignment horizontal="left" vertical="center" wrapText="1"/>
    </xf>
    <xf numFmtId="0" fontId="19" fillId="24" borderId="90" xfId="1" applyFont="1" applyFill="1" applyBorder="1" applyAlignment="1">
      <alignment horizontal="center" vertical="center" wrapText="1"/>
    </xf>
    <xf numFmtId="0" fontId="19" fillId="24" borderId="24" xfId="1" applyFont="1" applyFill="1" applyBorder="1" applyAlignment="1">
      <alignment horizontal="center" vertical="center" wrapText="1"/>
    </xf>
    <xf numFmtId="0" fontId="19" fillId="24" borderId="150" xfId="1" applyFont="1" applyFill="1" applyBorder="1" applyAlignment="1">
      <alignment horizontal="center" vertical="center" wrapText="1"/>
    </xf>
    <xf numFmtId="0" fontId="25" fillId="0" borderId="103" xfId="1" applyFont="1" applyBorder="1" applyAlignment="1">
      <alignment horizontal="center" vertical="top" textRotation="255" wrapText="1"/>
    </xf>
    <xf numFmtId="0" fontId="25" fillId="0" borderId="73" xfId="1" applyFont="1" applyBorder="1" applyAlignment="1">
      <alignment horizontal="center" vertical="top" textRotation="255" wrapText="1"/>
    </xf>
    <xf numFmtId="0" fontId="25" fillId="0" borderId="97" xfId="1" applyFont="1" applyBorder="1" applyAlignment="1">
      <alignment horizontal="center" vertical="top" textRotation="255" wrapText="1"/>
    </xf>
    <xf numFmtId="0" fontId="20" fillId="0" borderId="9" xfId="1" applyFont="1" applyBorder="1" applyAlignment="1">
      <alignment horizontal="center" vertical="center" wrapText="1"/>
    </xf>
    <xf numFmtId="0" fontId="19" fillId="36" borderId="9" xfId="1" applyFont="1" applyFill="1" applyBorder="1" applyAlignment="1">
      <alignment horizontal="center" vertical="center" wrapText="1"/>
    </xf>
    <xf numFmtId="0" fontId="52" fillId="0" borderId="13" xfId="1" applyFont="1" applyBorder="1" applyAlignment="1">
      <alignment horizontal="left" vertical="center" wrapText="1"/>
    </xf>
    <xf numFmtId="0" fontId="72" fillId="0" borderId="13" xfId="1" applyFont="1" applyBorder="1" applyAlignment="1">
      <alignment horizontal="left" vertical="center" wrapText="1"/>
    </xf>
    <xf numFmtId="0" fontId="20" fillId="0" borderId="121" xfId="1" applyFont="1" applyBorder="1" applyAlignment="1">
      <alignment horizontal="center" vertical="center" wrapText="1"/>
    </xf>
    <xf numFmtId="0" fontId="20" fillId="0" borderId="82" xfId="1" applyFont="1" applyBorder="1" applyAlignment="1">
      <alignment horizontal="center" vertical="center" wrapText="1"/>
    </xf>
    <xf numFmtId="0" fontId="25" fillId="0" borderId="307" xfId="1" applyFont="1" applyBorder="1" applyAlignment="1">
      <alignment horizontal="center" vertical="top" textRotation="255" wrapText="1"/>
    </xf>
    <xf numFmtId="0" fontId="20" fillId="0" borderId="99" xfId="1" applyFont="1" applyBorder="1">
      <alignment vertical="center"/>
    </xf>
    <xf numFmtId="0" fontId="20" fillId="0" borderId="101" xfId="1" applyFont="1" applyBorder="1">
      <alignment vertical="center"/>
    </xf>
    <xf numFmtId="0" fontId="19" fillId="36" borderId="99" xfId="1" applyFont="1" applyFill="1" applyBorder="1" applyAlignment="1">
      <alignment horizontal="left" vertical="center" wrapText="1"/>
    </xf>
    <xf numFmtId="0" fontId="19" fillId="36" borderId="326" xfId="1" applyFont="1" applyFill="1" applyBorder="1" applyAlignment="1">
      <alignment horizontal="left" vertical="center" wrapText="1"/>
    </xf>
    <xf numFmtId="0" fontId="19" fillId="36" borderId="11" xfId="1" applyFont="1" applyFill="1" applyBorder="1" applyAlignment="1">
      <alignment horizontal="center" vertical="center" textRotation="255" wrapText="1"/>
    </xf>
    <xf numFmtId="0" fontId="19" fillId="36" borderId="22" xfId="1" applyFont="1" applyFill="1" applyBorder="1" applyAlignment="1">
      <alignment horizontal="center" vertical="center" textRotation="255" wrapText="1"/>
    </xf>
    <xf numFmtId="0" fontId="31" fillId="0" borderId="69" xfId="1" applyFont="1" applyBorder="1" applyAlignment="1">
      <alignment horizontal="center" vertical="top" textRotation="255" wrapText="1" shrinkToFit="1"/>
    </xf>
    <xf numFmtId="0" fontId="31" fillId="0" borderId="82" xfId="1" applyFont="1" applyBorder="1" applyAlignment="1">
      <alignment horizontal="center" vertical="top" textRotation="255" wrapText="1" shrinkToFit="1"/>
    </xf>
    <xf numFmtId="0" fontId="31" fillId="0" borderId="4" xfId="1" applyFont="1" applyBorder="1" applyAlignment="1">
      <alignment horizontal="center" vertical="top" textRotation="255" wrapText="1"/>
    </xf>
    <xf numFmtId="0" fontId="31" fillId="0" borderId="10" xfId="1" applyFont="1" applyBorder="1" applyAlignment="1">
      <alignment horizontal="center" vertical="top" textRotation="255" wrapText="1"/>
    </xf>
    <xf numFmtId="0" fontId="31" fillId="0" borderId="7" xfId="1" applyFont="1" applyBorder="1" applyAlignment="1">
      <alignment horizontal="center" vertical="top" textRotation="255" wrapText="1"/>
    </xf>
    <xf numFmtId="0" fontId="31" fillId="0" borderId="6" xfId="1" applyFont="1" applyBorder="1" applyAlignment="1">
      <alignment horizontal="center" vertical="top" textRotation="255" wrapText="1"/>
    </xf>
    <xf numFmtId="0" fontId="31" fillId="0" borderId="5" xfId="1" applyFont="1" applyBorder="1" applyAlignment="1">
      <alignment horizontal="center" vertical="top" textRotation="255" wrapText="1"/>
    </xf>
    <xf numFmtId="0" fontId="31" fillId="0" borderId="9" xfId="1" applyFont="1" applyBorder="1" applyAlignment="1">
      <alignment horizontal="center" vertical="top" textRotation="255" wrapText="1"/>
    </xf>
    <xf numFmtId="0" fontId="31" fillId="0" borderId="20" xfId="1" applyFont="1" applyBorder="1" applyAlignment="1">
      <alignment horizontal="center" vertical="top" textRotation="255" wrapText="1"/>
    </xf>
    <xf numFmtId="0" fontId="31" fillId="0" borderId="4" xfId="1" applyFont="1" applyBorder="1" applyAlignment="1">
      <alignment horizontal="center" vertical="top" textRotation="255" wrapText="1" shrinkToFit="1"/>
    </xf>
    <xf numFmtId="0" fontId="31" fillId="0" borderId="5" xfId="1" applyFont="1" applyBorder="1" applyAlignment="1">
      <alignment horizontal="center" vertical="top" textRotation="255" wrapText="1" shrinkToFit="1"/>
    </xf>
    <xf numFmtId="0" fontId="31" fillId="0" borderId="155" xfId="1" applyFont="1" applyBorder="1" applyAlignment="1">
      <alignment horizontal="center" vertical="top" textRotation="255" wrapText="1" shrinkToFit="1"/>
    </xf>
    <xf numFmtId="0" fontId="31" fillId="0" borderId="7" xfId="1" applyFont="1" applyBorder="1" applyAlignment="1">
      <alignment horizontal="center" vertical="top" textRotation="255" wrapText="1" shrinkToFit="1"/>
    </xf>
    <xf numFmtId="0" fontId="28" fillId="0" borderId="90" xfId="1" applyFont="1" applyBorder="1" applyAlignment="1">
      <alignment horizontal="center" vertical="center"/>
    </xf>
    <xf numFmtId="0" fontId="28" fillId="0" borderId="24" xfId="1" applyFont="1" applyBorder="1" applyAlignment="1">
      <alignment horizontal="center" vertical="center"/>
    </xf>
    <xf numFmtId="0" fontId="28" fillId="0" borderId="150" xfId="1" applyFont="1" applyBorder="1" applyAlignment="1">
      <alignment horizontal="center" vertical="center"/>
    </xf>
    <xf numFmtId="0" fontId="38" fillId="0" borderId="0" xfId="1" applyFont="1" applyAlignment="1">
      <alignment horizontal="left" vertical="center" wrapText="1"/>
    </xf>
    <xf numFmtId="0" fontId="38" fillId="0" borderId="0" xfId="1" applyFont="1" applyAlignment="1">
      <alignment horizontal="left" vertical="center"/>
    </xf>
    <xf numFmtId="0" fontId="38" fillId="0" borderId="13" xfId="1" applyFont="1" applyBorder="1" applyAlignment="1">
      <alignment horizontal="left" vertical="center"/>
    </xf>
    <xf numFmtId="0" fontId="14" fillId="0" borderId="13" xfId="1" applyFont="1" applyBorder="1" applyAlignment="1">
      <alignment horizontal="left" vertical="center" wrapText="1"/>
    </xf>
    <xf numFmtId="0" fontId="14" fillId="0" borderId="13" xfId="1" applyFont="1" applyBorder="1" applyAlignment="1">
      <alignment horizontal="left" vertical="center"/>
    </xf>
    <xf numFmtId="0" fontId="20" fillId="0" borderId="90"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150" xfId="1" applyFont="1" applyBorder="1" applyAlignment="1">
      <alignment horizontal="center" vertical="center" wrapText="1"/>
    </xf>
    <xf numFmtId="0" fontId="28" fillId="0" borderId="0" xfId="1" applyFont="1" applyAlignment="1">
      <alignment horizontal="right" vertical="top" textRotation="255" wrapText="1"/>
    </xf>
    <xf numFmtId="0" fontId="61" fillId="0" borderId="69" xfId="1" applyFont="1" applyBorder="1" applyAlignment="1">
      <alignment horizontal="center" vertical="center" wrapText="1"/>
    </xf>
    <xf numFmtId="0" fontId="61" fillId="0" borderId="86" xfId="1" applyFont="1" applyBorder="1" applyAlignment="1">
      <alignment horizontal="center" vertical="center" wrapText="1"/>
    </xf>
    <xf numFmtId="0" fontId="61" fillId="0" borderId="149" xfId="1" applyFont="1" applyBorder="1" applyAlignment="1">
      <alignment horizontal="left" vertical="center" wrapText="1"/>
    </xf>
    <xf numFmtId="0" fontId="61" fillId="0" borderId="147" xfId="1" applyFont="1" applyBorder="1" applyAlignment="1">
      <alignment horizontal="left" vertical="center" wrapText="1"/>
    </xf>
    <xf numFmtId="0" fontId="61" fillId="0" borderId="365" xfId="1" applyFont="1" applyBorder="1" applyAlignment="1">
      <alignment horizontal="left" vertical="center" wrapText="1"/>
    </xf>
    <xf numFmtId="0" fontId="61" fillId="0" borderId="90" xfId="1" applyFont="1" applyBorder="1" applyAlignment="1">
      <alignment horizontal="left" vertical="center" wrapText="1"/>
    </xf>
    <xf numFmtId="0" fontId="61" fillId="0" borderId="24" xfId="1" applyFont="1" applyBorder="1" applyAlignment="1">
      <alignment horizontal="left" vertical="center" wrapText="1"/>
    </xf>
    <xf numFmtId="0" fontId="61" fillId="0" borderId="366" xfId="1" applyFont="1" applyBorder="1" applyAlignment="1">
      <alignment horizontal="left" vertical="center" wrapText="1"/>
    </xf>
    <xf numFmtId="0" fontId="62" fillId="0" borderId="90" xfId="1" applyFont="1" applyBorder="1" applyAlignment="1">
      <alignment horizontal="left" vertical="center" wrapText="1"/>
    </xf>
    <xf numFmtId="0" fontId="62" fillId="0" borderId="24" xfId="1" applyFont="1" applyBorder="1" applyAlignment="1">
      <alignment horizontal="left" vertical="center" wrapText="1"/>
    </xf>
    <xf numFmtId="0" fontId="62" fillId="0" borderId="366" xfId="1" applyFont="1" applyBorder="1" applyAlignment="1">
      <alignment horizontal="left" vertical="center" wrapText="1"/>
    </xf>
    <xf numFmtId="0" fontId="61" fillId="0" borderId="115" xfId="1" applyFont="1" applyBorder="1" applyAlignment="1">
      <alignment horizontal="left" vertical="center" wrapText="1"/>
    </xf>
    <xf numFmtId="0" fontId="61" fillId="0" borderId="0" xfId="1" applyFont="1" applyAlignment="1">
      <alignment horizontal="left" vertical="center" wrapText="1"/>
    </xf>
    <xf numFmtId="0" fontId="61" fillId="0" borderId="367" xfId="1" applyFont="1" applyBorder="1" applyAlignment="1">
      <alignment horizontal="left" vertical="center" wrapText="1"/>
    </xf>
    <xf numFmtId="0" fontId="61" fillId="0" borderId="95" xfId="1" applyFont="1" applyBorder="1" applyAlignment="1">
      <alignment horizontal="left" vertical="center" wrapText="1"/>
    </xf>
    <xf numFmtId="0" fontId="61" fillId="0" borderId="364" xfId="1" applyFont="1" applyBorder="1" applyAlignment="1">
      <alignment horizontal="left" vertical="center" wrapText="1"/>
    </xf>
    <xf numFmtId="0" fontId="36" fillId="0" borderId="310" xfId="1" applyFont="1" applyBorder="1" applyAlignment="1">
      <alignment horizontal="center" vertical="center"/>
    </xf>
    <xf numFmtId="0" fontId="36" fillId="0" borderId="336" xfId="1" applyFont="1" applyBorder="1" applyAlignment="1">
      <alignment horizontal="center" vertical="center"/>
    </xf>
    <xf numFmtId="0" fontId="36" fillId="0" borderId="337" xfId="1" applyFont="1" applyBorder="1" applyAlignment="1">
      <alignment horizontal="center" vertical="center"/>
    </xf>
    <xf numFmtId="0" fontId="33" fillId="0" borderId="156" xfId="1" applyFont="1" applyBorder="1" applyAlignment="1">
      <alignment horizontal="center" vertical="center"/>
    </xf>
    <xf numFmtId="0" fontId="33" fillId="0" borderId="147" xfId="1" applyFont="1" applyBorder="1" applyAlignment="1">
      <alignment horizontal="center" vertical="center"/>
    </xf>
    <xf numFmtId="0" fontId="33" fillId="0" borderId="244" xfId="1" applyFont="1" applyBorder="1" applyAlignment="1">
      <alignment horizontal="center" vertical="center"/>
    </xf>
    <xf numFmtId="0" fontId="19" fillId="0" borderId="25" xfId="1" applyFont="1" applyBorder="1" applyAlignment="1">
      <alignment horizontal="right" vertical="center" wrapText="1"/>
    </xf>
    <xf numFmtId="0" fontId="19" fillId="25" borderId="95" xfId="1" applyFont="1" applyFill="1" applyBorder="1" applyAlignment="1">
      <alignment horizontal="center" vertical="center" wrapText="1"/>
    </xf>
    <xf numFmtId="0" fontId="19" fillId="25" borderId="90" xfId="1" applyFont="1" applyFill="1" applyBorder="1" applyAlignment="1">
      <alignment horizontal="center" vertical="center" wrapText="1"/>
    </xf>
    <xf numFmtId="0" fontId="19" fillId="25" borderId="24" xfId="1" applyFont="1" applyFill="1" applyBorder="1" applyAlignment="1">
      <alignment horizontal="center" vertical="center" wrapText="1"/>
    </xf>
    <xf numFmtId="0" fontId="19" fillId="25" borderId="150" xfId="1" applyFont="1" applyFill="1" applyBorder="1" applyAlignment="1">
      <alignment horizontal="center" vertical="center" wrapText="1"/>
    </xf>
    <xf numFmtId="0" fontId="19" fillId="36" borderId="156" xfId="1" applyFont="1" applyFill="1" applyBorder="1" applyAlignment="1">
      <alignment horizontal="center" vertical="center"/>
    </xf>
    <xf numFmtId="0" fontId="19" fillId="36" borderId="147" xfId="1" applyFont="1" applyFill="1" applyBorder="1" applyAlignment="1">
      <alignment horizontal="center" vertical="center"/>
    </xf>
    <xf numFmtId="0" fontId="19" fillId="36" borderId="244" xfId="1" applyFont="1" applyFill="1" applyBorder="1" applyAlignment="1">
      <alignment horizontal="center" vertical="center"/>
    </xf>
    <xf numFmtId="0" fontId="36" fillId="0" borderId="317" xfId="1" applyFont="1" applyBorder="1" applyAlignment="1" applyProtection="1">
      <alignment horizontal="center" vertical="center" textRotation="255" wrapText="1"/>
      <protection locked="0"/>
    </xf>
    <xf numFmtId="0" fontId="36" fillId="0" borderId="318" xfId="1" applyFont="1" applyBorder="1" applyAlignment="1" applyProtection="1">
      <alignment horizontal="center" vertical="center" textRotation="255" wrapText="1"/>
      <protection locked="0"/>
    </xf>
    <xf numFmtId="0" fontId="63" fillId="0" borderId="1" xfId="1" applyFont="1" applyBorder="1" applyAlignment="1">
      <alignment horizontal="center" vertical="center" wrapText="1"/>
    </xf>
    <xf numFmtId="0" fontId="63" fillId="0" borderId="2" xfId="1" applyFont="1" applyBorder="1" applyAlignment="1">
      <alignment horizontal="center" vertical="center" wrapText="1"/>
    </xf>
    <xf numFmtId="0" fontId="63" fillId="0" borderId="67" xfId="1" applyFont="1" applyBorder="1" applyAlignment="1">
      <alignment horizontal="center" vertical="center" wrapText="1"/>
    </xf>
    <xf numFmtId="0" fontId="33" fillId="0" borderId="330" xfId="1" applyFont="1" applyBorder="1" applyAlignment="1">
      <alignment horizontal="center" vertical="center" wrapText="1"/>
    </xf>
    <xf numFmtId="0" fontId="33" fillId="0" borderId="331" xfId="1" applyFont="1" applyBorder="1" applyAlignment="1">
      <alignment horizontal="center" vertical="center" wrapText="1"/>
    </xf>
    <xf numFmtId="0" fontId="61" fillId="0" borderId="20" xfId="1" applyFont="1" applyBorder="1" applyAlignment="1">
      <alignment horizontal="left" vertical="center" wrapText="1"/>
    </xf>
    <xf numFmtId="0" fontId="61" fillId="0" borderId="13" xfId="1" applyFont="1" applyBorder="1" applyAlignment="1">
      <alignment horizontal="left" vertical="center" wrapText="1"/>
    </xf>
    <xf numFmtId="0" fontId="61" fillId="0" borderId="410" xfId="1" applyFont="1" applyBorder="1" applyAlignment="1">
      <alignment horizontal="left" vertical="center" wrapText="1"/>
    </xf>
    <xf numFmtId="0" fontId="61" fillId="0" borderId="115" xfId="1" applyFont="1" applyBorder="1" applyAlignment="1">
      <alignment horizontal="left" vertical="center"/>
    </xf>
    <xf numFmtId="0" fontId="61" fillId="0" borderId="0" xfId="1" applyFont="1" applyAlignment="1">
      <alignment horizontal="left" vertical="center"/>
    </xf>
    <xf numFmtId="0" fontId="61" fillId="0" borderId="242" xfId="1" applyFont="1" applyBorder="1" applyAlignment="1">
      <alignment horizontal="left" vertical="center" wrapText="1"/>
    </xf>
    <xf numFmtId="0" fontId="61" fillId="0" borderId="59" xfId="1" applyFont="1" applyBorder="1" applyAlignment="1">
      <alignment horizontal="left" vertical="center" wrapText="1"/>
    </xf>
    <xf numFmtId="0" fontId="36" fillId="36" borderId="86" xfId="1" applyFont="1" applyFill="1" applyBorder="1" applyAlignment="1">
      <alignment horizontal="left" vertical="center" wrapText="1"/>
    </xf>
    <xf numFmtId="0" fontId="36" fillId="36" borderId="324" xfId="1" applyFont="1" applyFill="1" applyBorder="1" applyAlignment="1">
      <alignment horizontal="left" vertical="center" wrapText="1"/>
    </xf>
    <xf numFmtId="0" fontId="55" fillId="0" borderId="307" xfId="1" applyFont="1" applyBorder="1" applyAlignment="1">
      <alignment horizontal="center" vertical="top" textRotation="255" wrapText="1"/>
    </xf>
    <xf numFmtId="0" fontId="55" fillId="0" borderId="73" xfId="1" applyFont="1" applyBorder="1" applyAlignment="1">
      <alignment horizontal="center" vertical="top" textRotation="255" wrapText="1"/>
    </xf>
    <xf numFmtId="0" fontId="55" fillId="0" borderId="97" xfId="1" applyFont="1" applyBorder="1" applyAlignment="1">
      <alignment horizontal="center" vertical="top" textRotation="255" wrapText="1"/>
    </xf>
    <xf numFmtId="0" fontId="36" fillId="36" borderId="115" xfId="1" applyFont="1" applyFill="1" applyBorder="1" applyAlignment="1">
      <alignment horizontal="left" vertical="center" wrapText="1"/>
    </xf>
    <xf numFmtId="0" fontId="36" fillId="36" borderId="0" xfId="1" applyFont="1" applyFill="1" applyAlignment="1">
      <alignment horizontal="left" vertical="center" wrapText="1"/>
    </xf>
    <xf numFmtId="0" fontId="36" fillId="36" borderId="319" xfId="1" applyFont="1" applyFill="1" applyBorder="1" applyAlignment="1">
      <alignment horizontal="left" vertical="center" wrapText="1"/>
    </xf>
    <xf numFmtId="0" fontId="55" fillId="0" borderId="103" xfId="1" applyFont="1" applyBorder="1" applyAlignment="1">
      <alignment horizontal="center" vertical="top" textRotation="255" wrapText="1"/>
    </xf>
    <xf numFmtId="0" fontId="87" fillId="36" borderId="274" xfId="3" applyFont="1" applyFill="1" applyBorder="1" applyAlignment="1">
      <alignment horizontal="left" vertical="center" wrapText="1"/>
    </xf>
    <xf numFmtId="0" fontId="73" fillId="36" borderId="411" xfId="1" applyFont="1" applyFill="1" applyBorder="1" applyAlignment="1">
      <alignment horizontal="left" vertical="center" wrapText="1"/>
    </xf>
    <xf numFmtId="0" fontId="73" fillId="36" borderId="274" xfId="1" applyFont="1" applyFill="1" applyBorder="1" applyAlignment="1">
      <alignment horizontal="left" vertical="center" wrapText="1"/>
    </xf>
    <xf numFmtId="0" fontId="61" fillId="0" borderId="2" xfId="1" applyFont="1" applyBorder="1" applyAlignment="1">
      <alignment vertical="center" wrapText="1"/>
    </xf>
    <xf numFmtId="0" fontId="61" fillId="0" borderId="67" xfId="1" applyFont="1" applyBorder="1" applyAlignment="1">
      <alignment vertical="center" wrapText="1"/>
    </xf>
    <xf numFmtId="0" fontId="17" fillId="0" borderId="0" xfId="1" applyFont="1" applyAlignment="1">
      <alignment vertical="center" wrapText="1"/>
    </xf>
    <xf numFmtId="0" fontId="72" fillId="0" borderId="59" xfId="1" applyFont="1" applyBorder="1">
      <alignment vertical="center"/>
    </xf>
    <xf numFmtId="0" fontId="80" fillId="0" borderId="0" xfId="3" applyFont="1" applyAlignment="1">
      <alignment horizontal="right" vertical="center"/>
    </xf>
    <xf numFmtId="0" fontId="82" fillId="0" borderId="0" xfId="1" applyFont="1" applyAlignment="1">
      <alignment horizontal="right" vertical="center"/>
    </xf>
    <xf numFmtId="0" fontId="19" fillId="7" borderId="145" xfId="1" applyFont="1" applyFill="1" applyBorder="1" applyAlignment="1">
      <alignment horizontal="left" vertical="center"/>
    </xf>
    <xf numFmtId="0" fontId="20" fillId="0" borderId="145" xfId="1" applyFont="1" applyBorder="1" applyAlignment="1">
      <alignment horizontal="left" vertical="center" wrapText="1"/>
    </xf>
    <xf numFmtId="0" fontId="20" fillId="0" borderId="145" xfId="1" applyFont="1" applyBorder="1" applyAlignment="1">
      <alignment horizontal="left" vertical="center"/>
    </xf>
    <xf numFmtId="0" fontId="30" fillId="7" borderId="0" xfId="1" applyFont="1" applyFill="1" applyAlignment="1">
      <alignment horizontal="left" vertical="center" wrapText="1"/>
    </xf>
    <xf numFmtId="0" fontId="19" fillId="7" borderId="145" xfId="1" applyFont="1" applyFill="1" applyBorder="1" applyAlignment="1">
      <alignment horizontal="left" vertical="center" wrapText="1"/>
    </xf>
    <xf numFmtId="0" fontId="29" fillId="0" borderId="0" xfId="1" applyFont="1" applyAlignment="1">
      <alignment horizontal="left" vertical="center" wrapText="1"/>
    </xf>
    <xf numFmtId="0" fontId="25" fillId="0" borderId="0" xfId="1" applyFont="1" applyAlignment="1">
      <alignment horizontal="left" vertical="center" wrapText="1"/>
    </xf>
    <xf numFmtId="0" fontId="64" fillId="2" borderId="0" xfId="1" applyFont="1" applyFill="1" applyAlignment="1">
      <alignment horizontal="left" vertical="center" wrapText="1"/>
    </xf>
    <xf numFmtId="0" fontId="22" fillId="0" borderId="0" xfId="1" applyFont="1" applyAlignment="1">
      <alignment horizontal="left" vertical="center" wrapText="1"/>
    </xf>
    <xf numFmtId="0" fontId="20" fillId="0" borderId="90" xfId="1" applyFont="1" applyBorder="1">
      <alignment vertical="center"/>
    </xf>
    <xf numFmtId="0" fontId="20" fillId="0" borderId="24" xfId="1" applyFont="1" applyBorder="1">
      <alignment vertical="center"/>
    </xf>
    <xf numFmtId="0" fontId="20" fillId="0" borderId="150" xfId="1" applyFont="1" applyBorder="1">
      <alignment vertical="center"/>
    </xf>
    <xf numFmtId="0" fontId="31" fillId="0" borderId="0" xfId="1" applyFont="1">
      <alignment vertical="center"/>
    </xf>
    <xf numFmtId="0" fontId="31" fillId="0" borderId="145" xfId="1" applyFont="1" applyBorder="1">
      <alignment vertical="center"/>
    </xf>
    <xf numFmtId="0" fontId="31" fillId="0" borderId="1" xfId="1" applyFont="1" applyBorder="1">
      <alignment vertical="center"/>
    </xf>
    <xf numFmtId="0" fontId="31" fillId="0" borderId="130" xfId="1" applyFont="1" applyBorder="1">
      <alignment vertical="center"/>
    </xf>
    <xf numFmtId="0" fontId="31" fillId="0" borderId="50" xfId="1" applyFont="1" applyBorder="1">
      <alignment vertical="center"/>
    </xf>
    <xf numFmtId="0" fontId="31" fillId="0" borderId="51" xfId="1" applyFont="1" applyBorder="1">
      <alignment vertical="center"/>
    </xf>
    <xf numFmtId="0" fontId="31" fillId="0" borderId="12" xfId="1" applyFont="1" applyBorder="1">
      <alignment vertical="center"/>
    </xf>
    <xf numFmtId="0" fontId="31" fillId="0" borderId="129" xfId="1" applyFont="1" applyBorder="1">
      <alignment vertical="center"/>
    </xf>
    <xf numFmtId="0" fontId="28" fillId="0" borderId="1" xfId="1" applyFont="1" applyBorder="1" applyAlignment="1">
      <alignment horizontal="center" vertical="center" wrapText="1"/>
    </xf>
    <xf numFmtId="0" fontId="28" fillId="0" borderId="67" xfId="1" applyFont="1" applyBorder="1" applyAlignment="1">
      <alignment horizontal="center" vertical="center" wrapText="1"/>
    </xf>
    <xf numFmtId="0" fontId="28" fillId="0" borderId="50" xfId="1" applyFont="1" applyBorder="1" applyAlignment="1">
      <alignment horizontal="center" vertical="center" wrapText="1"/>
    </xf>
    <xf numFmtId="0" fontId="28" fillId="0" borderId="145" xfId="1" applyFont="1" applyBorder="1" applyAlignment="1">
      <alignment horizontal="center" vertical="center" wrapText="1"/>
    </xf>
    <xf numFmtId="0" fontId="28" fillId="0" borderId="157" xfId="1" applyFont="1" applyBorder="1" applyAlignment="1">
      <alignment horizontal="center" vertical="center" wrapText="1"/>
    </xf>
    <xf numFmtId="0" fontId="28" fillId="0" borderId="76" xfId="1" applyFont="1" applyBorder="1" applyAlignment="1">
      <alignment horizontal="center" vertical="center" wrapText="1"/>
    </xf>
    <xf numFmtId="0" fontId="20" fillId="0" borderId="54" xfId="1" applyFont="1" applyBorder="1" applyAlignment="1">
      <alignment vertical="center" wrapText="1"/>
    </xf>
    <xf numFmtId="0" fontId="20" fillId="0" borderId="117" xfId="1" applyFont="1" applyBorder="1" applyAlignment="1">
      <alignment vertical="center" wrapText="1"/>
    </xf>
    <xf numFmtId="0" fontId="20" fillId="0" borderId="50" xfId="1" applyFont="1" applyBorder="1" applyAlignment="1">
      <alignment vertical="center" wrapText="1"/>
    </xf>
    <xf numFmtId="0" fontId="20" fillId="0" borderId="51" xfId="1" applyFont="1" applyBorder="1" applyAlignment="1">
      <alignment vertical="center" wrapText="1"/>
    </xf>
    <xf numFmtId="0" fontId="20" fillId="0" borderId="12" xfId="1" applyFont="1" applyBorder="1" applyAlignment="1">
      <alignment vertical="center" wrapText="1"/>
    </xf>
    <xf numFmtId="0" fontId="20" fillId="0" borderId="129" xfId="1" applyFont="1" applyBorder="1" applyAlignment="1">
      <alignment vertical="center" wrapText="1"/>
    </xf>
    <xf numFmtId="0" fontId="28" fillId="0" borderId="2" xfId="1" applyFont="1" applyBorder="1" applyAlignment="1">
      <alignment horizontal="center" vertical="center" wrapText="1"/>
    </xf>
    <xf numFmtId="0" fontId="41" fillId="0" borderId="304" xfId="1" applyFont="1" applyBorder="1" applyAlignment="1">
      <alignment horizontal="center" vertical="center" wrapText="1"/>
    </xf>
    <xf numFmtId="0" fontId="41" fillId="0" borderId="19" xfId="1" applyFont="1" applyBorder="1" applyAlignment="1">
      <alignment horizontal="center" vertical="center" wrapText="1"/>
    </xf>
    <xf numFmtId="0" fontId="41" fillId="0" borderId="157" xfId="1" applyFont="1" applyBorder="1" applyAlignment="1">
      <alignment horizontal="center" vertical="center" wrapText="1"/>
    </xf>
    <xf numFmtId="0" fontId="41" fillId="0" borderId="125" xfId="1" applyFont="1" applyBorder="1" applyAlignment="1">
      <alignment horizontal="center" vertical="center" wrapText="1"/>
    </xf>
    <xf numFmtId="0" fontId="28" fillId="0" borderId="160" xfId="1" applyFont="1" applyBorder="1" applyAlignment="1">
      <alignment horizontal="center" vertical="center" wrapText="1"/>
    </xf>
    <xf numFmtId="0" fontId="28" fillId="0" borderId="207" xfId="1" applyFont="1" applyBorder="1" applyAlignment="1">
      <alignment horizontal="center" vertical="center" wrapText="1"/>
    </xf>
    <xf numFmtId="0" fontId="28" fillId="0" borderId="79" xfId="1" applyFont="1" applyBorder="1" applyAlignment="1">
      <alignment horizontal="center" vertical="center" wrapText="1"/>
    </xf>
    <xf numFmtId="0" fontId="28" fillId="0" borderId="29" xfId="1" applyFont="1" applyBorder="1" applyAlignment="1">
      <alignment horizontal="center" vertical="center" wrapText="1"/>
    </xf>
    <xf numFmtId="0" fontId="28" fillId="0" borderId="169" xfId="1" applyFont="1" applyBorder="1" applyAlignment="1">
      <alignment horizontal="center" vertical="center" wrapText="1"/>
    </xf>
    <xf numFmtId="0" fontId="18" fillId="0" borderId="95" xfId="1" applyFont="1" applyBorder="1" applyAlignment="1">
      <alignment horizontal="left" vertical="center" wrapText="1"/>
    </xf>
    <xf numFmtId="0" fontId="31" fillId="0" borderId="102" xfId="1" applyFont="1" applyBorder="1" applyAlignment="1">
      <alignment vertical="center" wrapText="1"/>
    </xf>
    <xf numFmtId="0" fontId="31" fillId="0" borderId="95" xfId="1" applyFont="1" applyBorder="1" applyAlignment="1">
      <alignment vertical="center" wrapText="1"/>
    </xf>
    <xf numFmtId="0" fontId="15" fillId="0" borderId="102" xfId="1" applyFont="1" applyBorder="1" applyAlignment="1" applyProtection="1">
      <alignment horizontal="center" vertical="center" wrapText="1"/>
      <protection locked="0"/>
    </xf>
    <xf numFmtId="0" fontId="15" fillId="0" borderId="95" xfId="1" applyFont="1" applyBorder="1" applyAlignment="1" applyProtection="1">
      <alignment horizontal="center" vertical="center" wrapText="1"/>
      <protection locked="0"/>
    </xf>
    <xf numFmtId="0" fontId="15" fillId="0" borderId="102" xfId="1" applyFont="1" applyBorder="1" applyProtection="1">
      <alignment vertical="center"/>
      <protection locked="0"/>
    </xf>
    <xf numFmtId="0" fontId="15" fillId="0" borderId="205" xfId="1" applyFont="1" applyBorder="1" applyProtection="1">
      <alignment vertical="center"/>
      <protection locked="0"/>
    </xf>
    <xf numFmtId="0" fontId="15" fillId="0" borderId="95" xfId="1" applyFont="1" applyBorder="1" applyProtection="1">
      <alignment vertical="center"/>
      <protection locked="0"/>
    </xf>
    <xf numFmtId="0" fontId="15" fillId="0" borderId="107" xfId="1" applyFont="1" applyBorder="1" applyProtection="1">
      <alignment vertical="center"/>
      <protection locked="0"/>
    </xf>
    <xf numFmtId="0" fontId="71" fillId="0" borderId="2" xfId="1" applyFont="1" applyBorder="1" applyAlignment="1">
      <alignment horizontal="right" vertical="center" wrapText="1"/>
    </xf>
    <xf numFmtId="0" fontId="18" fillId="0" borderId="95" xfId="1" applyFont="1" applyBorder="1" applyAlignment="1">
      <alignment horizontal="center" vertical="center" wrapText="1"/>
    </xf>
    <xf numFmtId="0" fontId="19" fillId="7" borderId="54" xfId="1" applyFont="1" applyFill="1" applyBorder="1" applyAlignment="1">
      <alignment horizontal="left" vertical="center" wrapText="1"/>
    </xf>
    <xf numFmtId="0" fontId="19" fillId="7" borderId="117" xfId="1" applyFont="1" applyFill="1" applyBorder="1" applyAlignment="1">
      <alignment horizontal="left" vertical="center" wrapText="1"/>
    </xf>
    <xf numFmtId="0" fontId="19" fillId="7" borderId="50" xfId="1" applyFont="1" applyFill="1" applyBorder="1" applyAlignment="1">
      <alignment horizontal="left" vertical="center" wrapText="1"/>
    </xf>
    <xf numFmtId="0" fontId="19" fillId="7" borderId="51" xfId="1" applyFont="1" applyFill="1" applyBorder="1" applyAlignment="1">
      <alignment horizontal="left" vertical="center" wrapText="1"/>
    </xf>
    <xf numFmtId="0" fontId="19" fillId="7" borderId="12" xfId="1" applyFont="1" applyFill="1" applyBorder="1" applyAlignment="1">
      <alignment horizontal="left" vertical="center" wrapText="1"/>
    </xf>
    <xf numFmtId="0" fontId="19" fillId="7" borderId="129" xfId="1" applyFont="1" applyFill="1" applyBorder="1" applyAlignment="1">
      <alignment horizontal="left" vertical="center" wrapText="1"/>
    </xf>
    <xf numFmtId="0" fontId="19" fillId="7" borderId="54" xfId="1" applyFont="1" applyFill="1" applyBorder="1" applyAlignment="1">
      <alignment vertical="center" wrapText="1"/>
    </xf>
    <xf numFmtId="0" fontId="19" fillId="7" borderId="117" xfId="1" applyFont="1" applyFill="1" applyBorder="1" applyAlignment="1">
      <alignment vertical="center" wrapText="1"/>
    </xf>
    <xf numFmtId="0" fontId="19" fillId="7" borderId="50" xfId="1" applyFont="1" applyFill="1" applyBorder="1" applyAlignment="1">
      <alignment vertical="center" wrapText="1"/>
    </xf>
    <xf numFmtId="0" fontId="19" fillId="7" borderId="51" xfId="1" applyFont="1" applyFill="1" applyBorder="1" applyAlignment="1">
      <alignment vertical="center" wrapText="1"/>
    </xf>
    <xf numFmtId="0" fontId="19" fillId="7" borderId="239" xfId="1" applyFont="1" applyFill="1" applyBorder="1" applyAlignment="1">
      <alignment horizontal="left" vertical="center"/>
    </xf>
    <xf numFmtId="0" fontId="19" fillId="7" borderId="100" xfId="1" applyFont="1" applyFill="1" applyBorder="1" applyAlignment="1">
      <alignment horizontal="left" vertical="center"/>
    </xf>
    <xf numFmtId="0" fontId="19" fillId="7" borderId="50" xfId="1" applyFont="1" applyFill="1" applyBorder="1" applyAlignment="1">
      <alignment horizontal="left" vertical="center"/>
    </xf>
    <xf numFmtId="0" fontId="19" fillId="7" borderId="51" xfId="1" applyFont="1" applyFill="1" applyBorder="1" applyAlignment="1">
      <alignment horizontal="left" vertical="center"/>
    </xf>
    <xf numFmtId="0" fontId="18" fillId="18" borderId="109" xfId="1" applyFont="1" applyFill="1" applyBorder="1" applyAlignment="1">
      <alignment horizontal="center" vertical="top" textRotation="255" wrapText="1" shrinkToFit="1"/>
    </xf>
    <xf numFmtId="0" fontId="18" fillId="18" borderId="10" xfId="1" applyFont="1" applyFill="1" applyBorder="1" applyAlignment="1">
      <alignment horizontal="center" vertical="top" textRotation="255" wrapText="1" shrinkToFit="1"/>
    </xf>
    <xf numFmtId="0" fontId="18" fillId="18" borderId="8" xfId="1" applyFont="1" applyFill="1" applyBorder="1" applyAlignment="1">
      <alignment horizontal="center" vertical="top" textRotation="255" wrapText="1" shrinkToFit="1"/>
    </xf>
    <xf numFmtId="0" fontId="19" fillId="0" borderId="2" xfId="1" applyFont="1" applyBorder="1" applyAlignment="1">
      <alignment vertical="center" wrapText="1"/>
    </xf>
    <xf numFmtId="0" fontId="19" fillId="7" borderId="25" xfId="1" applyFont="1" applyFill="1" applyBorder="1" applyAlignment="1">
      <alignment horizontal="left" vertical="center" wrapText="1"/>
    </xf>
    <xf numFmtId="0" fontId="19" fillId="7" borderId="13" xfId="1" applyFont="1" applyFill="1" applyBorder="1" applyAlignment="1">
      <alignment horizontal="left" vertical="center" wrapText="1"/>
    </xf>
    <xf numFmtId="0" fontId="19" fillId="7" borderId="12" xfId="1" applyFont="1" applyFill="1" applyBorder="1" applyAlignment="1">
      <alignment vertical="center" wrapText="1"/>
    </xf>
    <xf numFmtId="0" fontId="19" fillId="7" borderId="129" xfId="1" applyFont="1" applyFill="1" applyBorder="1" applyAlignment="1">
      <alignment vertical="center" wrapText="1"/>
    </xf>
    <xf numFmtId="0" fontId="15" fillId="19" borderId="54" xfId="1" applyFont="1" applyFill="1" applyBorder="1" applyAlignment="1">
      <alignment vertical="center" wrapText="1"/>
    </xf>
    <xf numFmtId="0" fontId="15" fillId="19" borderId="117" xfId="1" applyFont="1" applyFill="1" applyBorder="1" applyAlignment="1">
      <alignment vertical="center" wrapText="1"/>
    </xf>
    <xf numFmtId="0" fontId="15" fillId="19" borderId="50" xfId="1" applyFont="1" applyFill="1" applyBorder="1" applyAlignment="1">
      <alignment vertical="center" wrapText="1"/>
    </xf>
    <xf numFmtId="0" fontId="15" fillId="19" borderId="51" xfId="1" applyFont="1" applyFill="1" applyBorder="1" applyAlignment="1">
      <alignment vertical="center" wrapText="1"/>
    </xf>
    <xf numFmtId="0" fontId="15" fillId="19" borderId="12" xfId="1" applyFont="1" applyFill="1" applyBorder="1" applyAlignment="1">
      <alignment vertical="center" wrapText="1"/>
    </xf>
    <xf numFmtId="0" fontId="15" fillId="19" borderId="129" xfId="1" applyFont="1" applyFill="1" applyBorder="1" applyAlignment="1">
      <alignment vertical="center" wrapText="1"/>
    </xf>
    <xf numFmtId="0" fontId="15" fillId="21" borderId="50" xfId="1" applyFont="1" applyFill="1" applyBorder="1">
      <alignment vertical="center"/>
    </xf>
    <xf numFmtId="0" fontId="15" fillId="21" borderId="51" xfId="1" applyFont="1" applyFill="1" applyBorder="1">
      <alignment vertical="center"/>
    </xf>
    <xf numFmtId="0" fontId="15" fillId="21" borderId="12" xfId="1" applyFont="1" applyFill="1" applyBorder="1">
      <alignment vertical="center"/>
    </xf>
    <xf numFmtId="0" fontId="15" fillId="21" borderId="129" xfId="1" applyFont="1" applyFill="1" applyBorder="1">
      <alignment vertical="center"/>
    </xf>
    <xf numFmtId="0" fontId="15" fillId="22" borderId="54" xfId="1" applyFont="1" applyFill="1" applyBorder="1" applyAlignment="1">
      <alignment vertical="center" wrapText="1"/>
    </xf>
    <xf numFmtId="0" fontId="15" fillId="22" borderId="117" xfId="1" applyFont="1" applyFill="1" applyBorder="1" applyAlignment="1">
      <alignment vertical="center" wrapText="1"/>
    </xf>
    <xf numFmtId="0" fontId="15" fillId="22" borderId="50" xfId="1" applyFont="1" applyFill="1" applyBorder="1" applyAlignment="1">
      <alignment vertical="center" wrapText="1"/>
    </xf>
    <xf numFmtId="0" fontId="15" fillId="22" borderId="51" xfId="1" applyFont="1" applyFill="1" applyBorder="1" applyAlignment="1">
      <alignment vertical="center" wrapText="1"/>
    </xf>
    <xf numFmtId="0" fontId="15" fillId="22" borderId="12" xfId="1" applyFont="1" applyFill="1" applyBorder="1" applyAlignment="1">
      <alignment vertical="center" wrapText="1"/>
    </xf>
    <xf numFmtId="0" fontId="15" fillId="22" borderId="129" xfId="1" applyFont="1" applyFill="1" applyBorder="1" applyAlignment="1">
      <alignment vertical="center" wrapText="1"/>
    </xf>
    <xf numFmtId="0" fontId="15" fillId="20" borderId="23" xfId="1" applyFont="1" applyFill="1" applyBorder="1" applyAlignment="1">
      <alignment horizontal="left" vertical="center"/>
    </xf>
    <xf numFmtId="0" fontId="15" fillId="20" borderId="24" xfId="1" applyFont="1" applyFill="1" applyBorder="1" applyAlignment="1">
      <alignment horizontal="left" vertical="center"/>
    </xf>
    <xf numFmtId="0" fontId="15" fillId="20" borderId="91" xfId="1" applyFont="1" applyFill="1" applyBorder="1" applyAlignment="1">
      <alignment horizontal="left" vertical="center"/>
    </xf>
    <xf numFmtId="0" fontId="18" fillId="17" borderId="109" xfId="1" applyFont="1" applyFill="1" applyBorder="1" applyAlignment="1">
      <alignment horizontal="center" vertical="top" textRotation="255" wrapText="1" shrinkToFit="1"/>
    </xf>
    <xf numFmtId="0" fontId="18" fillId="17" borderId="8" xfId="1" applyFont="1" applyFill="1" applyBorder="1" applyAlignment="1">
      <alignment horizontal="center" vertical="top" textRotation="255" wrapText="1" shrinkToFit="1"/>
    </xf>
    <xf numFmtId="0" fontId="18" fillId="16" borderId="171" xfId="1" applyFont="1" applyFill="1" applyBorder="1" applyAlignment="1">
      <alignment horizontal="center" vertical="top" textRotation="255" shrinkToFit="1"/>
    </xf>
    <xf numFmtId="0" fontId="18" fillId="16" borderId="369" xfId="1" applyFont="1" applyFill="1" applyBorder="1" applyAlignment="1">
      <alignment horizontal="center" vertical="top" textRotation="255" shrinkToFit="1"/>
    </xf>
    <xf numFmtId="0" fontId="37" fillId="7" borderId="1" xfId="1" applyFont="1" applyFill="1" applyBorder="1" applyAlignment="1">
      <alignment horizontal="center" vertical="center"/>
    </xf>
    <xf numFmtId="0" fontId="37" fillId="7" borderId="2" xfId="1" applyFont="1" applyFill="1" applyBorder="1" applyAlignment="1">
      <alignment horizontal="center" vertical="center"/>
    </xf>
    <xf numFmtId="0" fontId="37" fillId="7" borderId="3" xfId="1" applyFont="1" applyFill="1" applyBorder="1" applyAlignment="1">
      <alignment horizontal="center" vertical="center"/>
    </xf>
    <xf numFmtId="0" fontId="18" fillId="21" borderId="4" xfId="1" applyFont="1" applyFill="1" applyBorder="1" applyAlignment="1">
      <alignment horizontal="center" vertical="top" textRotation="255" wrapText="1" shrinkToFit="1"/>
    </xf>
    <xf numFmtId="0" fontId="18" fillId="21" borderId="10" xfId="1" applyFont="1" applyFill="1" applyBorder="1" applyAlignment="1">
      <alignment horizontal="center" vertical="top" textRotation="255" wrapText="1" shrinkToFit="1"/>
    </xf>
    <xf numFmtId="0" fontId="18" fillId="21" borderId="7" xfId="1" applyFont="1" applyFill="1" applyBorder="1" applyAlignment="1">
      <alignment horizontal="center" vertical="top" textRotation="255" wrapText="1" shrinkToFit="1"/>
    </xf>
    <xf numFmtId="0" fontId="18" fillId="19" borderId="109" xfId="1" applyFont="1" applyFill="1" applyBorder="1" applyAlignment="1">
      <alignment horizontal="center" vertical="top" textRotation="255" wrapText="1" shrinkToFit="1"/>
    </xf>
    <xf numFmtId="0" fontId="18" fillId="19" borderId="10" xfId="1" applyFont="1" applyFill="1" applyBorder="1" applyAlignment="1">
      <alignment horizontal="center" vertical="top" textRotation="255" wrapText="1" shrinkToFit="1"/>
    </xf>
    <xf numFmtId="0" fontId="18" fillId="19" borderId="8" xfId="1" applyFont="1" applyFill="1" applyBorder="1" applyAlignment="1">
      <alignment horizontal="center" vertical="top" textRotation="255" wrapText="1" shrinkToFit="1"/>
    </xf>
    <xf numFmtId="0" fontId="18" fillId="20" borderId="69" xfId="1" applyFont="1" applyFill="1" applyBorder="1" applyAlignment="1">
      <alignment horizontal="center" vertical="top" textRotation="255" wrapText="1" shrinkToFit="1"/>
    </xf>
    <xf numFmtId="0" fontId="18" fillId="20" borderId="371" xfId="1" applyFont="1" applyFill="1" applyBorder="1" applyAlignment="1">
      <alignment horizontal="center" vertical="top" textRotation="255" wrapText="1" shrinkToFit="1"/>
    </xf>
    <xf numFmtId="0" fontId="18" fillId="23" borderId="109" xfId="1" applyFont="1" applyFill="1" applyBorder="1" applyAlignment="1">
      <alignment horizontal="center" vertical="top" textRotation="255" wrapText="1" shrinkToFit="1"/>
    </xf>
    <xf numFmtId="0" fontId="18" fillId="23" borderId="10" xfId="1" applyFont="1" applyFill="1" applyBorder="1" applyAlignment="1">
      <alignment horizontal="center" vertical="top" textRotation="255" wrapText="1" shrinkToFit="1"/>
    </xf>
    <xf numFmtId="0" fontId="18" fillId="23" borderId="8" xfId="1" applyFont="1" applyFill="1" applyBorder="1" applyAlignment="1">
      <alignment horizontal="center" vertical="top" textRotation="255" wrapText="1" shrinkToFit="1"/>
    </xf>
    <xf numFmtId="0" fontId="18" fillId="22" borderId="109" xfId="1" applyFont="1" applyFill="1" applyBorder="1" applyAlignment="1">
      <alignment horizontal="center" vertical="top" textRotation="255" wrapText="1" shrinkToFit="1"/>
    </xf>
    <xf numFmtId="0" fontId="18" fillId="22" borderId="10" xfId="1" applyFont="1" applyFill="1" applyBorder="1" applyAlignment="1">
      <alignment horizontal="center" vertical="top" textRotation="255" wrapText="1" shrinkToFit="1"/>
    </xf>
    <xf numFmtId="0" fontId="18" fillId="22" borderId="8" xfId="1" applyFont="1" applyFill="1" applyBorder="1" applyAlignment="1">
      <alignment horizontal="center" vertical="top" textRotation="255" wrapText="1" shrinkToFit="1"/>
    </xf>
    <xf numFmtId="0" fontId="15" fillId="23" borderId="54" xfId="1" applyFont="1" applyFill="1" applyBorder="1" applyAlignment="1">
      <alignment vertical="center" wrapText="1"/>
    </xf>
    <xf numFmtId="0" fontId="15" fillId="23" borderId="117" xfId="1" applyFont="1" applyFill="1" applyBorder="1" applyAlignment="1">
      <alignment vertical="center" wrapText="1"/>
    </xf>
    <xf numFmtId="0" fontId="15" fillId="23" borderId="50" xfId="1" applyFont="1" applyFill="1" applyBorder="1" applyAlignment="1">
      <alignment vertical="center" wrapText="1"/>
    </xf>
    <xf numFmtId="0" fontId="15" fillId="23" borderId="51" xfId="1" applyFont="1" applyFill="1" applyBorder="1" applyAlignment="1">
      <alignment vertical="center" wrapText="1"/>
    </xf>
    <xf numFmtId="0" fontId="15" fillId="23" borderId="12" xfId="1" applyFont="1" applyFill="1" applyBorder="1" applyAlignment="1">
      <alignment vertical="center" wrapText="1"/>
    </xf>
    <xf numFmtId="0" fontId="15" fillId="23" borderId="129" xfId="1" applyFont="1" applyFill="1" applyBorder="1" applyAlignment="1">
      <alignment vertical="center" wrapText="1"/>
    </xf>
    <xf numFmtId="0" fontId="15" fillId="27" borderId="23" xfId="1" applyFont="1" applyFill="1" applyBorder="1" applyAlignment="1">
      <alignment horizontal="left" vertical="center" wrapText="1"/>
    </xf>
    <xf numFmtId="0" fontId="15" fillId="27" borderId="24" xfId="1" applyFont="1" applyFill="1" applyBorder="1" applyAlignment="1">
      <alignment horizontal="left" vertical="center" wrapText="1"/>
    </xf>
    <xf numFmtId="0" fontId="15" fillId="27" borderId="91" xfId="1" applyFont="1" applyFill="1" applyBorder="1" applyAlignment="1">
      <alignment horizontal="left" vertical="center" wrapText="1"/>
    </xf>
    <xf numFmtId="0" fontId="15" fillId="17" borderId="54" xfId="1" applyFont="1" applyFill="1" applyBorder="1" applyAlignment="1">
      <alignment horizontal="left" vertical="center" wrapText="1"/>
    </xf>
    <xf numFmtId="0" fontId="15" fillId="17" borderId="117" xfId="1" applyFont="1" applyFill="1" applyBorder="1" applyAlignment="1">
      <alignment horizontal="left" vertical="center" wrapText="1"/>
    </xf>
    <xf numFmtId="0" fontId="15" fillId="17" borderId="12" xfId="1" applyFont="1" applyFill="1" applyBorder="1" applyAlignment="1">
      <alignment horizontal="left" vertical="center" wrapText="1"/>
    </xf>
    <xf numFmtId="0" fontId="15" fillId="17" borderId="129" xfId="1" applyFont="1" applyFill="1" applyBorder="1" applyAlignment="1">
      <alignment horizontal="left" vertical="center" wrapText="1"/>
    </xf>
    <xf numFmtId="0" fontId="15" fillId="16" borderId="239" xfId="1" applyFont="1" applyFill="1" applyBorder="1" applyAlignment="1">
      <alignment horizontal="left" vertical="center"/>
    </xf>
    <xf numFmtId="0" fontId="15" fillId="16" borderId="100" xfId="1" applyFont="1" applyFill="1" applyBorder="1" applyAlignment="1">
      <alignment horizontal="left" vertical="center"/>
    </xf>
    <xf numFmtId="0" fontId="15" fillId="16" borderId="59" xfId="1" applyFont="1" applyFill="1" applyBorder="1" applyAlignment="1">
      <alignment horizontal="left" vertical="center"/>
    </xf>
    <xf numFmtId="0" fontId="15" fillId="18" borderId="54" xfId="1" applyFont="1" applyFill="1" applyBorder="1" applyAlignment="1">
      <alignment vertical="center" wrapText="1"/>
    </xf>
    <xf numFmtId="0" fontId="15" fillId="18" borderId="117" xfId="1" applyFont="1" applyFill="1" applyBorder="1" applyAlignment="1">
      <alignment vertical="center" wrapText="1"/>
    </xf>
    <xf numFmtId="0" fontId="15" fillId="18" borderId="50" xfId="1" applyFont="1" applyFill="1" applyBorder="1" applyAlignment="1">
      <alignment vertical="center" wrapText="1"/>
    </xf>
    <xf numFmtId="0" fontId="15" fillId="18" borderId="51" xfId="1" applyFont="1" applyFill="1" applyBorder="1" applyAlignment="1">
      <alignment vertical="center" wrapText="1"/>
    </xf>
    <xf numFmtId="0" fontId="15" fillId="18" borderId="12" xfId="1" applyFont="1" applyFill="1" applyBorder="1" applyAlignment="1">
      <alignment vertical="center" wrapText="1"/>
    </xf>
    <xf numFmtId="0" fontId="15" fillId="18" borderId="129" xfId="1" applyFont="1" applyFill="1" applyBorder="1" applyAlignment="1">
      <alignment vertical="center" wrapText="1"/>
    </xf>
    <xf numFmtId="0" fontId="18" fillId="27" borderId="69" xfId="1" applyFont="1" applyFill="1" applyBorder="1" applyAlignment="1">
      <alignment horizontal="center" vertical="top" textRotation="255" wrapText="1" shrinkToFit="1"/>
    </xf>
    <xf numFmtId="0" fontId="18" fillId="27" borderId="371" xfId="1" applyFont="1" applyFill="1" applyBorder="1" applyAlignment="1">
      <alignment horizontal="center" vertical="top" textRotation="255" wrapText="1" shrinkToFit="1"/>
    </xf>
    <xf numFmtId="0" fontId="37" fillId="7" borderId="302" xfId="1" applyFont="1" applyFill="1" applyBorder="1" applyAlignment="1">
      <alignment horizontal="center" vertical="center"/>
    </xf>
    <xf numFmtId="0" fontId="37" fillId="7" borderId="277" xfId="1" applyFont="1" applyFill="1" applyBorder="1" applyAlignment="1">
      <alignment horizontal="center" vertical="center"/>
    </xf>
    <xf numFmtId="0" fontId="37" fillId="7" borderId="63" xfId="1" applyFont="1" applyFill="1" applyBorder="1" applyAlignment="1">
      <alignment horizontal="center" vertical="center"/>
    </xf>
    <xf numFmtId="0" fontId="29" fillId="0" borderId="59" xfId="1" applyFont="1" applyBorder="1" applyAlignment="1">
      <alignment vertical="center" wrapText="1"/>
    </xf>
    <xf numFmtId="0" fontId="15" fillId="6" borderId="1" xfId="1" applyFont="1" applyFill="1" applyBorder="1" applyAlignment="1">
      <alignment horizontal="center" vertical="center" wrapText="1"/>
    </xf>
    <xf numFmtId="0" fontId="15" fillId="6" borderId="130" xfId="1" applyFont="1" applyFill="1" applyBorder="1" applyAlignment="1">
      <alignment horizontal="center" vertical="center" wrapText="1"/>
    </xf>
    <xf numFmtId="0" fontId="15" fillId="6" borderId="50" xfId="1" applyFont="1" applyFill="1" applyBorder="1" applyAlignment="1">
      <alignment horizontal="center" vertical="center" wrapText="1"/>
    </xf>
    <xf numFmtId="0" fontId="15" fillId="6" borderId="51" xfId="1" applyFont="1" applyFill="1" applyBorder="1" applyAlignment="1">
      <alignment horizontal="center" vertical="center" wrapText="1"/>
    </xf>
    <xf numFmtId="0" fontId="15" fillId="6" borderId="58" xfId="1" applyFont="1" applyFill="1" applyBorder="1" applyAlignment="1">
      <alignment horizontal="center" vertical="center" wrapText="1"/>
    </xf>
    <xf numFmtId="0" fontId="15" fillId="6" borderId="134" xfId="1" applyFont="1" applyFill="1" applyBorder="1" applyAlignment="1">
      <alignment horizontal="center" vertical="center" wrapText="1"/>
    </xf>
    <xf numFmtId="0" fontId="15" fillId="6" borderId="67" xfId="1" applyFont="1" applyFill="1" applyBorder="1" applyAlignment="1">
      <alignment horizontal="center" vertical="center" wrapText="1"/>
    </xf>
    <xf numFmtId="0" fontId="15" fillId="6" borderId="145" xfId="1" applyFont="1" applyFill="1" applyBorder="1" applyAlignment="1">
      <alignment horizontal="center" vertical="center" wrapText="1"/>
    </xf>
    <xf numFmtId="0" fontId="15" fillId="6" borderId="70" xfId="1" applyFont="1" applyFill="1" applyBorder="1" applyAlignment="1">
      <alignment horizontal="center" vertical="center" wrapText="1"/>
    </xf>
    <xf numFmtId="0" fontId="68" fillId="5" borderId="131" xfId="1" applyFont="1" applyFill="1" applyBorder="1" applyAlignment="1">
      <alignment horizontal="center" textRotation="255"/>
    </xf>
    <xf numFmtId="0" fontId="68" fillId="5" borderId="127" xfId="1" applyFont="1" applyFill="1" applyBorder="1" applyAlignment="1">
      <alignment horizontal="center" textRotation="255"/>
    </xf>
    <xf numFmtId="0" fontId="68" fillId="5" borderId="133" xfId="1" applyFont="1" applyFill="1" applyBorder="1" applyAlignment="1">
      <alignment horizontal="center" textRotation="255"/>
    </xf>
    <xf numFmtId="0" fontId="68" fillId="5" borderId="69" xfId="1" applyFont="1" applyFill="1" applyBorder="1" applyAlignment="1">
      <alignment horizontal="center" textRotation="255"/>
    </xf>
    <xf numFmtId="0" fontId="68" fillId="5" borderId="82" xfId="1" applyFont="1" applyFill="1" applyBorder="1" applyAlignment="1">
      <alignment horizontal="center" textRotation="255"/>
    </xf>
    <xf numFmtId="0" fontId="68" fillId="5" borderId="71" xfId="1" applyFont="1" applyFill="1" applyBorder="1" applyAlignment="1">
      <alignment horizontal="center" textRotation="255"/>
    </xf>
    <xf numFmtId="0" fontId="68" fillId="5" borderId="161" xfId="1" applyFont="1" applyFill="1" applyBorder="1" applyAlignment="1">
      <alignment horizontal="center" textRotation="255"/>
    </xf>
    <xf numFmtId="0" fontId="68" fillId="5" borderId="197" xfId="1" applyFont="1" applyFill="1" applyBorder="1" applyAlignment="1">
      <alignment horizontal="center" textRotation="255"/>
    </xf>
    <xf numFmtId="0" fontId="18" fillId="9" borderId="1" xfId="1" applyFont="1" applyFill="1" applyBorder="1" applyAlignment="1">
      <alignment horizontal="center" vertical="center" wrapText="1"/>
    </xf>
    <xf numFmtId="0" fontId="18" fillId="9" borderId="67" xfId="1" applyFont="1" applyFill="1" applyBorder="1" applyAlignment="1">
      <alignment horizontal="center" vertical="center" wrapText="1"/>
    </xf>
    <xf numFmtId="0" fontId="18" fillId="9" borderId="50" xfId="1" applyFont="1" applyFill="1" applyBorder="1" applyAlignment="1">
      <alignment horizontal="center" vertical="center" wrapText="1"/>
    </xf>
    <xf numFmtId="0" fontId="18" fillId="9" borderId="145" xfId="1" applyFont="1" applyFill="1" applyBorder="1" applyAlignment="1">
      <alignment horizontal="center" vertical="center" wrapText="1"/>
    </xf>
    <xf numFmtId="0" fontId="18" fillId="9" borderId="157" xfId="1" applyFont="1" applyFill="1" applyBorder="1" applyAlignment="1">
      <alignment horizontal="center" vertical="center" wrapText="1"/>
    </xf>
    <xf numFmtId="0" fontId="18" fillId="9" borderId="76" xfId="1" applyFont="1" applyFill="1" applyBorder="1" applyAlignment="1">
      <alignment horizontal="center" vertical="center" wrapText="1"/>
    </xf>
    <xf numFmtId="0" fontId="18" fillId="10" borderId="1" xfId="1" applyFont="1" applyFill="1" applyBorder="1" applyAlignment="1">
      <alignment horizontal="center" vertical="center" wrapText="1"/>
    </xf>
    <xf numFmtId="0" fontId="18" fillId="10" borderId="67" xfId="1" applyFont="1" applyFill="1" applyBorder="1" applyAlignment="1">
      <alignment horizontal="center" vertical="center" wrapText="1"/>
    </xf>
    <xf numFmtId="0" fontId="18" fillId="10" borderId="50" xfId="1" applyFont="1" applyFill="1" applyBorder="1" applyAlignment="1">
      <alignment horizontal="center" vertical="center" wrapText="1"/>
    </xf>
    <xf numFmtId="0" fontId="18" fillId="10" borderId="145" xfId="1" applyFont="1" applyFill="1" applyBorder="1" applyAlignment="1">
      <alignment horizontal="center" vertical="center" wrapText="1"/>
    </xf>
    <xf numFmtId="0" fontId="18" fillId="10" borderId="157" xfId="1" applyFont="1" applyFill="1" applyBorder="1" applyAlignment="1">
      <alignment horizontal="center" vertical="center" wrapText="1"/>
    </xf>
    <xf numFmtId="0" fontId="18" fillId="10" borderId="76" xfId="1" applyFont="1" applyFill="1" applyBorder="1" applyAlignment="1">
      <alignment horizontal="center" vertical="center" wrapText="1"/>
    </xf>
    <xf numFmtId="0" fontId="44" fillId="11" borderId="1" xfId="1" applyFont="1" applyFill="1" applyBorder="1" applyAlignment="1">
      <alignment horizontal="center" vertical="center" wrapText="1"/>
    </xf>
    <xf numFmtId="0" fontId="44" fillId="11" borderId="67" xfId="1" applyFont="1" applyFill="1" applyBorder="1" applyAlignment="1">
      <alignment horizontal="center" vertical="center" wrapText="1"/>
    </xf>
    <xf numFmtId="0" fontId="44" fillId="11" borderId="50" xfId="1" applyFont="1" applyFill="1" applyBorder="1" applyAlignment="1">
      <alignment horizontal="center" vertical="center" wrapText="1"/>
    </xf>
    <xf numFmtId="0" fontId="44" fillId="11" borderId="145" xfId="1" applyFont="1" applyFill="1" applyBorder="1" applyAlignment="1">
      <alignment horizontal="center" vertical="center" wrapText="1"/>
    </xf>
    <xf numFmtId="0" fontId="44" fillId="11" borderId="157" xfId="1" applyFont="1" applyFill="1" applyBorder="1" applyAlignment="1">
      <alignment horizontal="center" vertical="center" wrapText="1"/>
    </xf>
    <xf numFmtId="0" fontId="44" fillId="11" borderId="76" xfId="1" applyFont="1" applyFill="1" applyBorder="1" applyAlignment="1">
      <alignment horizontal="center" vertical="center" wrapText="1"/>
    </xf>
    <xf numFmtId="0" fontId="18" fillId="7" borderId="304" xfId="1" applyFont="1" applyFill="1" applyBorder="1" applyAlignment="1">
      <alignment horizontal="center" vertical="center" wrapText="1"/>
    </xf>
    <xf numFmtId="0" fontId="18" fillId="7" borderId="214" xfId="1" applyFont="1" applyFill="1" applyBorder="1" applyAlignment="1">
      <alignment horizontal="center" vertical="center" wrapText="1"/>
    </xf>
    <xf numFmtId="0" fontId="18" fillId="7" borderId="50" xfId="1" applyFont="1" applyFill="1" applyBorder="1" applyAlignment="1">
      <alignment horizontal="center" vertical="center" wrapText="1"/>
    </xf>
    <xf numFmtId="0" fontId="18" fillId="7" borderId="145" xfId="1" applyFont="1" applyFill="1" applyBorder="1" applyAlignment="1">
      <alignment horizontal="center" vertical="center" wrapText="1"/>
    </xf>
    <xf numFmtId="0" fontId="18" fillId="7" borderId="157" xfId="1" applyFont="1" applyFill="1" applyBorder="1" applyAlignment="1">
      <alignment horizontal="center" vertical="center" wrapText="1"/>
    </xf>
    <xf numFmtId="0" fontId="18" fillId="7" borderId="76" xfId="1" applyFont="1" applyFill="1" applyBorder="1" applyAlignment="1">
      <alignment horizontal="center" vertical="center" wrapText="1"/>
    </xf>
    <xf numFmtId="0" fontId="19" fillId="7" borderId="1" xfId="1" applyFont="1" applyFill="1" applyBorder="1" applyAlignment="1">
      <alignment horizontal="center" vertical="center" wrapText="1"/>
    </xf>
    <xf numFmtId="0" fontId="19" fillId="7" borderId="2" xfId="1" applyFont="1" applyFill="1" applyBorder="1" applyAlignment="1">
      <alignment horizontal="center" vertical="center" wrapText="1"/>
    </xf>
    <xf numFmtId="0" fontId="19" fillId="7" borderId="67"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4" borderId="2" xfId="1" applyFont="1" applyFill="1" applyBorder="1" applyAlignment="1">
      <alignment horizontal="center" vertical="center" wrapText="1"/>
    </xf>
    <xf numFmtId="0" fontId="18" fillId="4" borderId="67" xfId="1" applyFont="1" applyFill="1" applyBorder="1" applyAlignment="1">
      <alignment horizontal="center" vertical="center" wrapText="1"/>
    </xf>
    <xf numFmtId="0" fontId="18" fillId="4" borderId="160" xfId="1" applyFont="1" applyFill="1" applyBorder="1" applyAlignment="1">
      <alignment horizontal="center" vertical="center" wrapText="1"/>
    </xf>
    <xf numFmtId="0" fontId="18" fillId="4" borderId="207" xfId="1" applyFont="1" applyFill="1" applyBorder="1" applyAlignment="1">
      <alignment horizontal="center" vertical="center" wrapText="1"/>
    </xf>
    <xf numFmtId="0" fontId="18" fillId="4" borderId="154" xfId="1" applyFont="1" applyFill="1" applyBorder="1" applyAlignment="1">
      <alignment horizontal="center" vertical="center" wrapText="1"/>
    </xf>
    <xf numFmtId="0" fontId="18" fillId="4" borderId="79" xfId="1" applyFont="1" applyFill="1" applyBorder="1" applyAlignment="1">
      <alignment horizontal="center" vertical="center" wrapText="1"/>
    </xf>
    <xf numFmtId="0" fontId="18" fillId="4" borderId="29" xfId="1" applyFont="1" applyFill="1" applyBorder="1" applyAlignment="1">
      <alignment horizontal="center" vertical="center" wrapText="1"/>
    </xf>
    <xf numFmtId="0" fontId="18" fillId="4" borderId="169" xfId="1" applyFont="1" applyFill="1" applyBorder="1" applyAlignment="1">
      <alignment horizontal="center" vertical="center" wrapText="1"/>
    </xf>
    <xf numFmtId="0" fontId="18" fillId="4" borderId="304" xfId="1" applyFont="1" applyFill="1" applyBorder="1" applyAlignment="1">
      <alignment horizontal="center" vertical="center" wrapText="1"/>
    </xf>
    <xf numFmtId="0" fontId="18" fillId="4" borderId="19" xfId="1" applyFont="1" applyFill="1" applyBorder="1" applyAlignment="1">
      <alignment horizontal="center" vertical="center" wrapText="1"/>
    </xf>
    <xf numFmtId="0" fontId="18" fillId="4" borderId="157" xfId="1" applyFont="1" applyFill="1" applyBorder="1" applyAlignment="1">
      <alignment horizontal="center" vertical="center" wrapText="1"/>
    </xf>
    <xf numFmtId="0" fontId="18" fillId="4" borderId="125" xfId="1" applyFont="1" applyFill="1" applyBorder="1" applyAlignment="1">
      <alignment horizontal="center" vertical="center" wrapText="1"/>
    </xf>
    <xf numFmtId="0" fontId="18" fillId="8" borderId="1" xfId="1" applyFont="1" applyFill="1" applyBorder="1" applyAlignment="1">
      <alignment horizontal="center" vertical="center" wrapText="1"/>
    </xf>
    <xf numFmtId="0" fontId="18" fillId="8" borderId="67" xfId="1" applyFont="1" applyFill="1" applyBorder="1" applyAlignment="1">
      <alignment horizontal="center" vertical="center" wrapText="1"/>
    </xf>
    <xf numFmtId="0" fontId="18" fillId="8" borderId="50" xfId="1" applyFont="1" applyFill="1" applyBorder="1" applyAlignment="1">
      <alignment horizontal="center" vertical="center" wrapText="1"/>
    </xf>
    <xf numFmtId="0" fontId="18" fillId="8" borderId="145" xfId="1" applyFont="1" applyFill="1" applyBorder="1" applyAlignment="1">
      <alignment horizontal="center" vertical="center" wrapText="1"/>
    </xf>
    <xf numFmtId="0" fontId="18" fillId="8" borderId="157" xfId="1" applyFont="1" applyFill="1" applyBorder="1" applyAlignment="1">
      <alignment horizontal="center" vertical="center" wrapText="1"/>
    </xf>
    <xf numFmtId="0" fontId="18" fillId="8" borderId="76" xfId="1" applyFont="1" applyFill="1" applyBorder="1" applyAlignment="1">
      <alignment horizontal="center" vertical="center" wrapText="1"/>
    </xf>
    <xf numFmtId="0" fontId="38" fillId="0" borderId="302" xfId="1" applyFont="1" applyBorder="1" applyAlignment="1">
      <alignment horizontal="center" vertical="center"/>
    </xf>
    <xf numFmtId="0" fontId="38" fillId="0" borderId="277" xfId="1" applyFont="1" applyBorder="1" applyAlignment="1">
      <alignment horizontal="center" vertical="center"/>
    </xf>
    <xf numFmtId="0" fontId="38" fillId="0" borderId="63" xfId="1" applyFont="1" applyBorder="1" applyAlignment="1">
      <alignment horizontal="center" vertical="center"/>
    </xf>
    <xf numFmtId="0" fontId="38" fillId="0" borderId="301" xfId="1" applyFont="1" applyBorder="1" applyAlignment="1">
      <alignment horizontal="center" vertical="center"/>
    </xf>
    <xf numFmtId="0" fontId="38" fillId="0" borderId="10" xfId="1" applyFont="1" applyBorder="1" applyAlignment="1">
      <alignment horizontal="center" vertical="center"/>
    </xf>
    <xf numFmtId="0" fontId="38" fillId="0" borderId="8" xfId="1" applyFont="1" applyBorder="1" applyAlignment="1">
      <alignment horizontal="center" vertical="center"/>
    </xf>
    <xf numFmtId="0" fontId="28" fillId="0" borderId="109" xfId="1" applyFont="1" applyBorder="1" applyAlignment="1">
      <alignment horizontal="center" vertical="top" textRotation="255" wrapText="1" shrinkToFit="1"/>
    </xf>
    <xf numFmtId="0" fontId="28" fillId="0" borderId="10" xfId="1" applyFont="1" applyBorder="1" applyAlignment="1">
      <alignment horizontal="center" vertical="top" textRotation="255" wrapText="1" shrinkToFit="1"/>
    </xf>
    <xf numFmtId="0" fontId="28" fillId="0" borderId="8" xfId="1" applyFont="1" applyBorder="1" applyAlignment="1">
      <alignment horizontal="center" vertical="top" textRotation="255" wrapText="1" shrinkToFit="1"/>
    </xf>
    <xf numFmtId="0" fontId="20" fillId="0" borderId="1"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67" xfId="1" applyFont="1" applyBorder="1" applyAlignment="1">
      <alignment horizontal="center" vertical="center" wrapText="1"/>
    </xf>
    <xf numFmtId="0" fontId="20" fillId="0" borderId="59" xfId="1" applyFont="1" applyBorder="1" applyAlignment="1">
      <alignment vertical="top" wrapText="1"/>
    </xf>
    <xf numFmtId="0" fontId="28" fillId="0" borderId="154" xfId="1" applyFont="1" applyBorder="1" applyAlignment="1">
      <alignment horizontal="center" vertical="center" wrapText="1"/>
    </xf>
    <xf numFmtId="0" fontId="28" fillId="0" borderId="50" xfId="1" applyFont="1" applyBorder="1" applyAlignment="1">
      <alignment horizontal="center" vertical="top" wrapText="1"/>
    </xf>
    <xf numFmtId="0" fontId="28" fillId="0" borderId="145" xfId="1" applyFont="1" applyBorder="1" applyAlignment="1">
      <alignment horizontal="center" vertical="top" wrapText="1"/>
    </xf>
    <xf numFmtId="0" fontId="28" fillId="0" borderId="157" xfId="1" applyFont="1" applyBorder="1" applyAlignment="1">
      <alignment horizontal="center" vertical="top" wrapText="1"/>
    </xf>
    <xf numFmtId="0" fontId="28" fillId="0" borderId="76" xfId="1" applyFont="1" applyBorder="1" applyAlignment="1">
      <alignment horizontal="center" vertical="top" wrapText="1"/>
    </xf>
    <xf numFmtId="0" fontId="45" fillId="0" borderId="1" xfId="1" applyFont="1" applyBorder="1" applyAlignment="1">
      <alignment horizontal="center" vertical="center" wrapText="1"/>
    </xf>
    <xf numFmtId="0" fontId="45" fillId="0" borderId="67" xfId="1" applyFont="1" applyBorder="1" applyAlignment="1">
      <alignment horizontal="center" vertical="center" wrapText="1"/>
    </xf>
    <xf numFmtId="0" fontId="45" fillId="0" borderId="50" xfId="1" applyFont="1" applyBorder="1" applyAlignment="1">
      <alignment horizontal="center" vertical="center" wrapText="1"/>
    </xf>
    <xf numFmtId="0" fontId="45" fillId="0" borderId="145" xfId="1" applyFont="1" applyBorder="1" applyAlignment="1">
      <alignment horizontal="center" vertical="center" wrapText="1"/>
    </xf>
    <xf numFmtId="0" fontId="45" fillId="0" borderId="157" xfId="1" applyFont="1" applyBorder="1" applyAlignment="1">
      <alignment horizontal="center" vertical="center" wrapText="1"/>
    </xf>
    <xf numFmtId="0" fontId="45" fillId="0" borderId="76" xfId="1" applyFont="1" applyBorder="1" applyAlignment="1">
      <alignment horizontal="center" vertical="center" wrapText="1"/>
    </xf>
    <xf numFmtId="0" fontId="28" fillId="0" borderId="69" xfId="1" applyFont="1" applyBorder="1" applyAlignment="1">
      <alignment horizontal="center" vertical="top" textRotation="255" wrapText="1" shrinkToFit="1"/>
    </xf>
    <xf numFmtId="0" fontId="28" fillId="0" borderId="404" xfId="1" applyFont="1" applyBorder="1" applyAlignment="1">
      <alignment horizontal="center" vertical="top" textRotation="255" wrapText="1" shrinkToFit="1"/>
    </xf>
    <xf numFmtId="0" fontId="55" fillId="0" borderId="59" xfId="1" applyFont="1" applyBorder="1" applyAlignment="1">
      <alignment vertical="center" wrapText="1"/>
    </xf>
    <xf numFmtId="0" fontId="31" fillId="0" borderId="1" xfId="1" applyFont="1" applyBorder="1" applyAlignment="1">
      <alignment horizontal="center" vertical="center" wrapText="1"/>
    </xf>
    <xf numFmtId="0" fontId="31" fillId="0" borderId="130" xfId="1" applyFont="1" applyBorder="1" applyAlignment="1">
      <alignment horizontal="center" vertical="center" wrapText="1"/>
    </xf>
    <xf numFmtId="0" fontId="31" fillId="0" borderId="50" xfId="1" applyFont="1" applyBorder="1" applyAlignment="1">
      <alignment horizontal="center" vertical="center" wrapText="1"/>
    </xf>
    <xf numFmtId="0" fontId="31" fillId="0" borderId="51" xfId="1" applyFont="1" applyBorder="1" applyAlignment="1">
      <alignment horizontal="center" vertical="center" wrapText="1"/>
    </xf>
    <xf numFmtId="0" fontId="31" fillId="0" borderId="58" xfId="1" applyFont="1" applyBorder="1" applyAlignment="1">
      <alignment horizontal="center" vertical="center" wrapText="1"/>
    </xf>
    <xf numFmtId="0" fontId="31" fillId="0" borderId="134" xfId="1" applyFont="1" applyBorder="1" applyAlignment="1">
      <alignment horizontal="center" vertical="center" wrapText="1"/>
    </xf>
    <xf numFmtId="0" fontId="31" fillId="0" borderId="405" xfId="1" applyFont="1" applyBorder="1" applyAlignment="1">
      <alignment horizontal="center" vertical="center" wrapText="1"/>
    </xf>
    <xf numFmtId="0" fontId="31" fillId="0" borderId="390" xfId="1" applyFont="1" applyBorder="1" applyAlignment="1">
      <alignment horizontal="center" vertical="center" wrapText="1"/>
    </xf>
    <xf numFmtId="0" fontId="31" fillId="0" borderId="251" xfId="1" applyFont="1" applyBorder="1" applyAlignment="1">
      <alignment horizontal="center" vertical="center" wrapText="1"/>
    </xf>
    <xf numFmtId="0" fontId="57" fillId="0" borderId="161" xfId="1" applyFont="1" applyBorder="1" applyAlignment="1">
      <alignment horizontal="center" textRotation="255"/>
    </xf>
    <xf numFmtId="0" fontId="57" fillId="0" borderId="197" xfId="1" applyFont="1" applyBorder="1" applyAlignment="1">
      <alignment horizontal="center" textRotation="255"/>
    </xf>
    <xf numFmtId="0" fontId="57" fillId="0" borderId="254" xfId="1" applyFont="1" applyBorder="1" applyAlignment="1">
      <alignment horizontal="center" textRotation="255"/>
    </xf>
    <xf numFmtId="0" fontId="57" fillId="0" borderId="69" xfId="1" applyFont="1" applyBorder="1" applyAlignment="1">
      <alignment horizontal="center" textRotation="255"/>
    </xf>
    <xf numFmtId="0" fontId="57" fillId="0" borderId="82" xfId="1" applyFont="1" applyBorder="1" applyAlignment="1">
      <alignment horizontal="center" textRotation="255"/>
    </xf>
    <xf numFmtId="0" fontId="57" fillId="0" borderId="71" xfId="1" applyFont="1" applyBorder="1" applyAlignment="1">
      <alignment horizontal="center" textRotation="255"/>
    </xf>
    <xf numFmtId="0" fontId="57" fillId="0" borderId="131" xfId="1" applyFont="1" applyBorder="1" applyAlignment="1">
      <alignment horizontal="center" textRotation="255"/>
    </xf>
    <xf numFmtId="0" fontId="57" fillId="0" borderId="127" xfId="1" applyFont="1" applyBorder="1" applyAlignment="1">
      <alignment horizontal="center" textRotation="255"/>
    </xf>
    <xf numFmtId="0" fontId="57" fillId="0" borderId="133" xfId="1" applyFont="1" applyBorder="1" applyAlignment="1">
      <alignment horizontal="center" textRotation="255"/>
    </xf>
    <xf numFmtId="0" fontId="31" fillId="0" borderId="239" xfId="1" applyFont="1" applyBorder="1">
      <alignment vertical="center"/>
    </xf>
    <xf numFmtId="0" fontId="31" fillId="0" borderId="100" xfId="1" applyFont="1" applyBorder="1">
      <alignment vertical="center"/>
    </xf>
    <xf numFmtId="0" fontId="31" fillId="0" borderId="101" xfId="1" applyFont="1" applyBorder="1">
      <alignment vertical="center"/>
    </xf>
    <xf numFmtId="0" fontId="31" fillId="0" borderId="54" xfId="1" applyFont="1" applyBorder="1" applyAlignment="1">
      <alignment vertical="center" wrapText="1"/>
    </xf>
    <xf numFmtId="0" fontId="31" fillId="0" borderId="117" xfId="1" applyFont="1" applyBorder="1" applyAlignment="1">
      <alignment vertical="center" wrapText="1"/>
    </xf>
    <xf numFmtId="0" fontId="31" fillId="0" borderId="50" xfId="1" applyFont="1" applyBorder="1" applyAlignment="1">
      <alignment vertical="center" wrapText="1"/>
    </xf>
    <xf numFmtId="0" fontId="31" fillId="0" borderId="51" xfId="1" applyFont="1" applyBorder="1" applyAlignment="1">
      <alignment vertical="center" wrapText="1"/>
    </xf>
    <xf numFmtId="0" fontId="31" fillId="0" borderId="12" xfId="1" applyFont="1" applyBorder="1" applyAlignment="1">
      <alignment vertical="center" wrapText="1"/>
    </xf>
    <xf numFmtId="0" fontId="31" fillId="0" borderId="129" xfId="1" applyFont="1" applyBorder="1" applyAlignment="1">
      <alignment vertical="center" wrapText="1"/>
    </xf>
    <xf numFmtId="0" fontId="31" fillId="0" borderId="95" xfId="1" applyFont="1" applyBorder="1" applyAlignment="1">
      <alignment horizontal="center" vertical="center" wrapText="1"/>
    </xf>
    <xf numFmtId="0" fontId="19" fillId="5" borderId="106" xfId="1" applyFont="1" applyFill="1" applyBorder="1" applyAlignment="1">
      <alignment horizontal="center" vertical="center"/>
    </xf>
    <xf numFmtId="0" fontId="20" fillId="0" borderId="105" xfId="1" applyFont="1" applyBorder="1" applyAlignment="1">
      <alignment horizontal="center" vertical="center" wrapText="1"/>
    </xf>
    <xf numFmtId="0" fontId="20" fillId="0" borderId="105" xfId="1" applyFont="1" applyBorder="1" applyAlignment="1">
      <alignment horizontal="center" vertical="center"/>
    </xf>
    <xf numFmtId="0" fontId="31" fillId="0" borderId="95" xfId="1" applyFont="1" applyBorder="1" applyAlignment="1">
      <alignment horizontal="left" vertical="center" wrapText="1"/>
    </xf>
    <xf numFmtId="0" fontId="31" fillId="0" borderId="102" xfId="1" applyFont="1" applyBorder="1" applyAlignment="1">
      <alignment horizontal="center" vertical="center" wrapText="1"/>
    </xf>
    <xf numFmtId="0" fontId="15" fillId="0" borderId="102" xfId="1" applyFont="1" applyBorder="1" applyAlignment="1">
      <alignment horizontal="center" vertical="center"/>
    </xf>
    <xf numFmtId="0" fontId="15" fillId="0" borderId="205" xfId="1" applyFont="1" applyBorder="1" applyAlignment="1">
      <alignment horizontal="center" vertical="center"/>
    </xf>
    <xf numFmtId="0" fontId="15" fillId="0" borderId="95" xfId="1" applyFont="1" applyBorder="1" applyAlignment="1">
      <alignment horizontal="center" vertical="center"/>
    </xf>
    <xf numFmtId="0" fontId="15" fillId="0" borderId="107" xfId="1" applyFont="1" applyBorder="1" applyAlignment="1">
      <alignment horizontal="center" vertical="center"/>
    </xf>
    <xf numFmtId="0" fontId="20" fillId="0" borderId="106" xfId="1" applyFont="1" applyBorder="1" applyAlignment="1">
      <alignment horizontal="center" vertical="center"/>
    </xf>
    <xf numFmtId="0" fontId="28" fillId="0" borderId="161" xfId="1" applyFont="1" applyBorder="1" applyAlignment="1">
      <alignment horizontal="center" vertical="top" textRotation="255" shrinkToFit="1"/>
    </xf>
    <xf numFmtId="0" fontId="28" fillId="0" borderId="403" xfId="1" applyFont="1" applyBorder="1" applyAlignment="1">
      <alignment horizontal="center" vertical="top" textRotation="255" shrinkToFit="1"/>
    </xf>
    <xf numFmtId="0" fontId="20" fillId="26" borderId="2" xfId="1" applyFont="1" applyFill="1" applyBorder="1" applyAlignment="1">
      <alignment vertical="center" wrapText="1"/>
    </xf>
    <xf numFmtId="0" fontId="31" fillId="0" borderId="23" xfId="1" applyFont="1" applyBorder="1" applyAlignment="1">
      <alignment vertical="center" wrapText="1"/>
    </xf>
    <xf numFmtId="0" fontId="31" fillId="0" borderId="24" xfId="1" applyFont="1" applyBorder="1" applyAlignment="1">
      <alignment vertical="center" wrapText="1"/>
    </xf>
    <xf numFmtId="0" fontId="31" fillId="0" borderId="91" xfId="1" applyFont="1" applyBorder="1" applyAlignment="1">
      <alignment vertical="center" wrapText="1"/>
    </xf>
    <xf numFmtId="0" fontId="31" fillId="0" borderId="23" xfId="1" applyFont="1" applyBorder="1">
      <alignment vertical="center"/>
    </xf>
    <xf numFmtId="0" fontId="31" fillId="0" borderId="24" xfId="1" applyFont="1" applyBorder="1">
      <alignment vertical="center"/>
    </xf>
    <xf numFmtId="0" fontId="31" fillId="0" borderId="91" xfId="1" applyFont="1" applyBorder="1">
      <alignment vertical="center"/>
    </xf>
    <xf numFmtId="0" fontId="20" fillId="0" borderId="239" xfId="1" applyFont="1" applyBorder="1">
      <alignment vertical="center"/>
    </xf>
    <xf numFmtId="0" fontId="20" fillId="0" borderId="100" xfId="1" applyFont="1" applyBorder="1">
      <alignment vertical="center"/>
    </xf>
    <xf numFmtId="0" fontId="20" fillId="0" borderId="402" xfId="1" applyFont="1" applyBorder="1">
      <alignment vertical="center"/>
    </xf>
    <xf numFmtId="0" fontId="83" fillId="0" borderId="2" xfId="1" applyFont="1" applyBorder="1" applyAlignment="1">
      <alignment horizontal="right" vertical="center"/>
    </xf>
    <xf numFmtId="0" fontId="15" fillId="23" borderId="54" xfId="1" applyFont="1" applyFill="1" applyBorder="1" applyAlignment="1">
      <alignment horizontal="left" vertical="center" wrapText="1"/>
    </xf>
    <xf numFmtId="0" fontId="15" fillId="23" borderId="50" xfId="1" applyFont="1" applyFill="1" applyBorder="1" applyAlignment="1">
      <alignment horizontal="left" vertical="center" wrapText="1"/>
    </xf>
    <xf numFmtId="0" fontId="15" fillId="23" borderId="12" xfId="1" applyFont="1" applyFill="1" applyBorder="1" applyAlignment="1">
      <alignment horizontal="left" vertical="center" wrapText="1"/>
    </xf>
    <xf numFmtId="0" fontId="19" fillId="3" borderId="194" xfId="1" applyFont="1" applyFill="1" applyBorder="1" applyAlignment="1">
      <alignment horizontal="right" vertical="center" wrapText="1"/>
    </xf>
    <xf numFmtId="0" fontId="19" fillId="3" borderId="143" xfId="1" applyFont="1" applyFill="1" applyBorder="1" applyAlignment="1">
      <alignment horizontal="right" vertical="center" wrapText="1"/>
    </xf>
    <xf numFmtId="0" fontId="15" fillId="18" borderId="54" xfId="1" applyFont="1" applyFill="1" applyBorder="1" applyAlignment="1">
      <alignment horizontal="left" vertical="center" wrapText="1"/>
    </xf>
    <xf numFmtId="0" fontId="15" fillId="18" borderId="50" xfId="1" applyFont="1" applyFill="1" applyBorder="1" applyAlignment="1">
      <alignment horizontal="left" vertical="center" wrapText="1"/>
    </xf>
    <xf numFmtId="0" fontId="15" fillId="18" borderId="12" xfId="1" applyFont="1" applyFill="1" applyBorder="1" applyAlignment="1">
      <alignment horizontal="left" vertical="center" wrapText="1"/>
    </xf>
    <xf numFmtId="0" fontId="15" fillId="27" borderId="150" xfId="1" applyFont="1" applyFill="1" applyBorder="1" applyAlignment="1">
      <alignment horizontal="left" vertical="center" wrapText="1"/>
    </xf>
    <xf numFmtId="0" fontId="15" fillId="17" borderId="234" xfId="1" applyFont="1" applyFill="1" applyBorder="1" applyAlignment="1">
      <alignment horizontal="left" vertical="center" wrapText="1"/>
    </xf>
    <xf numFmtId="0" fontId="15" fillId="17" borderId="247" xfId="1" applyFont="1" applyFill="1" applyBorder="1" applyAlignment="1">
      <alignment horizontal="left" vertical="center" wrapText="1"/>
    </xf>
    <xf numFmtId="0" fontId="15" fillId="16" borderId="132" xfId="1" applyFont="1" applyFill="1" applyBorder="1" applyAlignment="1">
      <alignment horizontal="left" vertical="center" wrapText="1"/>
    </xf>
    <xf numFmtId="0" fontId="15" fillId="16" borderId="183" xfId="1" applyFont="1" applyFill="1" applyBorder="1" applyAlignment="1">
      <alignment horizontal="left" vertical="center" wrapText="1"/>
    </xf>
    <xf numFmtId="0" fontId="15" fillId="20" borderId="23" xfId="1" applyFont="1" applyFill="1" applyBorder="1" applyAlignment="1">
      <alignment horizontal="left" vertical="center" wrapText="1"/>
    </xf>
    <xf numFmtId="0" fontId="15" fillId="20" borderId="150" xfId="1" applyFont="1" applyFill="1" applyBorder="1" applyAlignment="1">
      <alignment horizontal="left" vertical="center" wrapText="1"/>
    </xf>
    <xf numFmtId="0" fontId="32" fillId="3" borderId="149" xfId="1" applyFont="1" applyFill="1" applyBorder="1" applyAlignment="1">
      <alignment horizontal="center" vertical="center" wrapText="1"/>
    </xf>
    <xf numFmtId="0" fontId="32" fillId="3" borderId="147" xfId="1" applyFont="1" applyFill="1" applyBorder="1" applyAlignment="1">
      <alignment horizontal="center" vertical="center" wrapText="1"/>
    </xf>
    <xf numFmtId="0" fontId="32" fillId="3" borderId="148" xfId="1" applyFont="1" applyFill="1" applyBorder="1" applyAlignment="1">
      <alignment horizontal="center" vertical="center" wrapText="1"/>
    </xf>
    <xf numFmtId="0" fontId="15" fillId="3" borderId="20" xfId="1" applyFont="1" applyFill="1" applyBorder="1" applyAlignment="1">
      <alignment horizontal="center" wrapText="1"/>
    </xf>
    <xf numFmtId="0" fontId="15" fillId="3" borderId="13" xfId="1" applyFont="1" applyFill="1" applyBorder="1" applyAlignment="1">
      <alignment horizontal="center" wrapText="1"/>
    </xf>
    <xf numFmtId="0" fontId="15" fillId="3" borderId="82" xfId="1" applyFont="1" applyFill="1" applyBorder="1" applyAlignment="1">
      <alignment horizontal="center" vertical="top" textRotation="255" wrapText="1"/>
    </xf>
    <xf numFmtId="0" fontId="15" fillId="3" borderId="86" xfId="1" applyFont="1" applyFill="1" applyBorder="1" applyAlignment="1">
      <alignment horizontal="center" vertical="top" textRotation="255" wrapText="1"/>
    </xf>
    <xf numFmtId="0" fontId="15" fillId="3" borderId="90" xfId="1" applyFont="1" applyFill="1" applyBorder="1" applyAlignment="1">
      <alignment horizontal="center" vertical="top" wrapText="1"/>
    </xf>
    <xf numFmtId="0" fontId="15" fillId="3" borderId="24" xfId="1" applyFont="1" applyFill="1" applyBorder="1" applyAlignment="1">
      <alignment horizontal="center" vertical="top" wrapText="1"/>
    </xf>
    <xf numFmtId="0" fontId="15" fillId="3" borderId="150" xfId="1" applyFont="1" applyFill="1" applyBorder="1" applyAlignment="1">
      <alignment horizontal="center" vertical="top" wrapText="1"/>
    </xf>
    <xf numFmtId="0" fontId="15" fillId="3" borderId="55" xfId="1" applyFont="1" applyFill="1" applyBorder="1" applyAlignment="1">
      <alignment horizontal="center" vertical="top" wrapText="1"/>
    </xf>
    <xf numFmtId="0" fontId="15" fillId="3" borderId="25" xfId="1" applyFont="1" applyFill="1" applyBorder="1" applyAlignment="1">
      <alignment horizontal="center" vertical="top" wrapText="1"/>
    </xf>
    <xf numFmtId="0" fontId="15" fillId="3" borderId="40" xfId="1" applyFont="1" applyFill="1" applyBorder="1" applyAlignment="1">
      <alignment horizontal="center" vertical="top" wrapText="1"/>
    </xf>
    <xf numFmtId="0" fontId="15" fillId="3" borderId="115" xfId="1" applyFont="1" applyFill="1" applyBorder="1" applyAlignment="1">
      <alignment horizontal="center" vertical="top" wrapText="1"/>
    </xf>
    <xf numFmtId="0" fontId="15" fillId="3" borderId="0" xfId="1" applyFont="1" applyFill="1" applyAlignment="1">
      <alignment horizontal="center" vertical="top" wrapText="1"/>
    </xf>
    <xf numFmtId="0" fontId="15" fillId="3" borderId="41" xfId="1" applyFont="1" applyFill="1" applyBorder="1" applyAlignment="1">
      <alignment horizontal="center" vertical="top" wrapText="1"/>
    </xf>
    <xf numFmtId="0" fontId="15" fillId="3" borderId="20" xfId="1" applyFont="1" applyFill="1" applyBorder="1" applyAlignment="1">
      <alignment horizontal="center" vertical="top" wrapText="1"/>
    </xf>
    <xf numFmtId="0" fontId="15" fillId="3" borderId="13" xfId="1" applyFont="1" applyFill="1" applyBorder="1" applyAlignment="1">
      <alignment horizontal="center" vertical="top" wrapText="1"/>
    </xf>
    <xf numFmtId="0" fontId="15" fillId="3" borderId="14" xfId="1" applyFont="1" applyFill="1" applyBorder="1" applyAlignment="1">
      <alignment horizontal="center" vertical="top" wrapText="1"/>
    </xf>
    <xf numFmtId="0" fontId="15" fillId="22" borderId="226" xfId="1" applyFont="1" applyFill="1" applyBorder="1" applyAlignment="1">
      <alignment horizontal="left" vertical="center" wrapText="1"/>
    </xf>
    <xf numFmtId="0" fontId="15" fillId="22" borderId="228" xfId="1" applyFont="1" applyFill="1" applyBorder="1" applyAlignment="1">
      <alignment horizontal="left" vertical="center" wrapText="1"/>
    </xf>
    <xf numFmtId="0" fontId="15" fillId="22" borderId="227" xfId="1" applyFont="1" applyFill="1" applyBorder="1" applyAlignment="1">
      <alignment horizontal="left" vertical="center" wrapText="1"/>
    </xf>
    <xf numFmtId="0" fontId="15" fillId="19" borderId="54" xfId="1" applyFont="1" applyFill="1" applyBorder="1" applyAlignment="1">
      <alignment horizontal="left" vertical="center" wrapText="1"/>
    </xf>
    <xf numFmtId="0" fontId="15" fillId="19" borderId="50" xfId="1" applyFont="1" applyFill="1" applyBorder="1" applyAlignment="1">
      <alignment horizontal="left" vertical="center" wrapText="1"/>
    </xf>
    <xf numFmtId="0" fontId="15" fillId="19" borderId="12" xfId="1" applyFont="1" applyFill="1" applyBorder="1" applyAlignment="1">
      <alignment horizontal="left" vertical="center" wrapText="1"/>
    </xf>
    <xf numFmtId="0" fontId="15" fillId="21" borderId="226" xfId="1" applyFont="1" applyFill="1" applyBorder="1" applyAlignment="1">
      <alignment horizontal="left" vertical="center" wrapText="1"/>
    </xf>
    <xf numFmtId="0" fontId="15" fillId="21" borderId="50" xfId="1" applyFont="1" applyFill="1" applyBorder="1" applyAlignment="1">
      <alignment horizontal="left" vertical="center" wrapText="1"/>
    </xf>
    <xf numFmtId="0" fontId="15" fillId="21" borderId="227" xfId="1" applyFont="1" applyFill="1" applyBorder="1" applyAlignment="1">
      <alignment horizontal="left" vertical="center" wrapText="1"/>
    </xf>
    <xf numFmtId="0" fontId="15" fillId="3" borderId="188" xfId="1" applyFont="1" applyFill="1" applyBorder="1" applyAlignment="1">
      <alignment horizontal="center" vertical="top" textRotation="255" wrapText="1"/>
    </xf>
    <xf numFmtId="0" fontId="15" fillId="3" borderId="284" xfId="1" applyFont="1" applyFill="1" applyBorder="1" applyAlignment="1">
      <alignment horizontal="center" vertical="top" textRotation="255" wrapText="1"/>
    </xf>
    <xf numFmtId="0" fontId="15" fillId="3" borderId="128" xfId="1" applyFont="1" applyFill="1" applyBorder="1" applyAlignment="1">
      <alignment horizontal="center" vertical="top" textRotation="255" wrapText="1"/>
    </xf>
    <xf numFmtId="0" fontId="15" fillId="3" borderId="1" xfId="1" applyFont="1" applyFill="1" applyBorder="1" applyAlignment="1">
      <alignment horizontal="center" vertical="center" wrapText="1"/>
    </xf>
    <xf numFmtId="0" fontId="15" fillId="3" borderId="50" xfId="1" applyFont="1" applyFill="1" applyBorder="1" applyAlignment="1">
      <alignment horizontal="center" vertical="center" wrapText="1"/>
    </xf>
    <xf numFmtId="0" fontId="15" fillId="3" borderId="12" xfId="1" applyFont="1" applyFill="1" applyBorder="1" applyAlignment="1">
      <alignment horizontal="center" vertical="center" wrapText="1"/>
    </xf>
    <xf numFmtId="0" fontId="15" fillId="3" borderId="303" xfId="1" applyFont="1" applyFill="1" applyBorder="1" applyAlignment="1">
      <alignment horizontal="center" vertical="center" wrapText="1"/>
    </xf>
    <xf numFmtId="0" fontId="15" fillId="3" borderId="80" xfId="1" applyFont="1" applyFill="1" applyBorder="1" applyAlignment="1">
      <alignment horizontal="center" vertical="center" wrapText="1"/>
    </xf>
    <xf numFmtId="0" fontId="15" fillId="3" borderId="84" xfId="1" applyFont="1" applyFill="1" applyBorder="1" applyAlignment="1">
      <alignment horizontal="center" vertical="center" wrapText="1"/>
    </xf>
    <xf numFmtId="0" fontId="19" fillId="3" borderId="133" xfId="1" applyFont="1" applyFill="1" applyBorder="1" applyAlignment="1">
      <alignment horizontal="right" vertical="center" wrapText="1"/>
    </xf>
    <xf numFmtId="0" fontId="19" fillId="3" borderId="71" xfId="1" applyFont="1" applyFill="1" applyBorder="1" applyAlignment="1">
      <alignment horizontal="right" vertical="center" wrapText="1"/>
    </xf>
    <xf numFmtId="0" fontId="15" fillId="3" borderId="118" xfId="1" applyFont="1" applyFill="1" applyBorder="1" applyAlignment="1">
      <alignment horizontal="center" vertical="top" textRotation="255" wrapText="1"/>
    </xf>
    <xf numFmtId="0" fontId="15" fillId="3" borderId="52" xfId="1" applyFont="1" applyFill="1" applyBorder="1" applyAlignment="1">
      <alignment horizontal="center" vertical="top" textRotation="255" wrapText="1"/>
    </xf>
    <xf numFmtId="0" fontId="15" fillId="3" borderId="32" xfId="1" applyFont="1" applyFill="1" applyBorder="1" applyAlignment="1">
      <alignment horizontal="center" vertical="top" textRotation="255" wrapText="1"/>
    </xf>
    <xf numFmtId="0" fontId="15" fillId="3" borderId="216" xfId="1" applyFont="1" applyFill="1" applyBorder="1" applyAlignment="1">
      <alignment horizontal="center" vertical="top" textRotation="255" wrapText="1"/>
    </xf>
    <xf numFmtId="0" fontId="15" fillId="3" borderId="283" xfId="1" applyFont="1" applyFill="1" applyBorder="1" applyAlignment="1">
      <alignment horizontal="center" vertical="top" textRotation="255" wrapText="1"/>
    </xf>
    <xf numFmtId="0" fontId="15" fillId="3" borderId="217" xfId="1" applyFont="1" applyFill="1" applyBorder="1" applyAlignment="1">
      <alignment horizontal="center" vertical="top" textRotation="255" wrapText="1"/>
    </xf>
    <xf numFmtId="0" fontId="32" fillId="3" borderId="149" xfId="1" applyFont="1" applyFill="1" applyBorder="1" applyAlignment="1">
      <alignment horizontal="center" wrapText="1"/>
    </xf>
    <xf numFmtId="0" fontId="15" fillId="3" borderId="147" xfId="1" applyFont="1" applyFill="1" applyBorder="1" applyAlignment="1">
      <alignment horizontal="center" wrapText="1"/>
    </xf>
    <xf numFmtId="0" fontId="15" fillId="3" borderId="120" xfId="1" applyFont="1" applyFill="1" applyBorder="1" applyAlignment="1">
      <alignment horizontal="center" vertical="top" textRotation="255" wrapText="1"/>
    </xf>
    <xf numFmtId="0" fontId="15" fillId="3" borderId="81"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3" borderId="197" xfId="1" applyFont="1" applyFill="1" applyBorder="1" applyAlignment="1">
      <alignment horizontal="center" vertical="top" textRotation="255" wrapText="1"/>
    </xf>
    <xf numFmtId="0" fontId="15" fillId="3" borderId="181" xfId="1" applyFont="1" applyFill="1" applyBorder="1" applyAlignment="1">
      <alignment horizontal="center" vertical="top" textRotation="255" wrapText="1"/>
    </xf>
    <xf numFmtId="0" fontId="21" fillId="2" borderId="50" xfId="1" applyFont="1" applyFill="1" applyBorder="1" applyAlignment="1">
      <alignment vertical="center" wrapText="1"/>
    </xf>
    <xf numFmtId="0" fontId="21" fillId="2" borderId="0" xfId="1" applyFont="1" applyFill="1" applyAlignment="1">
      <alignment vertical="center" wrapText="1"/>
    </xf>
    <xf numFmtId="0" fontId="37" fillId="0" borderId="0" xfId="1" applyFont="1" applyAlignment="1">
      <alignment wrapText="1"/>
    </xf>
    <xf numFmtId="0" fontId="31" fillId="0" borderId="12" xfId="1" applyFont="1" applyBorder="1" applyAlignment="1">
      <alignment horizontal="center" vertical="center" wrapText="1"/>
    </xf>
    <xf numFmtId="0" fontId="31" fillId="0" borderId="303" xfId="1" applyFont="1" applyBorder="1" applyAlignment="1">
      <alignment horizontal="center" vertical="center" wrapText="1"/>
    </xf>
    <xf numFmtId="0" fontId="31" fillId="0" borderId="84" xfId="1" applyFont="1" applyBorder="1" applyAlignment="1">
      <alignment horizontal="center" vertical="center" wrapText="1"/>
    </xf>
    <xf numFmtId="0" fontId="31" fillId="0" borderId="226" xfId="1" applyFont="1" applyBorder="1" applyAlignment="1">
      <alignment horizontal="left" vertical="center" wrapText="1"/>
    </xf>
    <xf numFmtId="0" fontId="31" fillId="0" borderId="50" xfId="1" applyFont="1" applyBorder="1" applyAlignment="1">
      <alignment horizontal="left" vertical="center" wrapText="1"/>
    </xf>
    <xf numFmtId="0" fontId="31" fillId="0" borderId="227" xfId="1" applyFont="1" applyBorder="1" applyAlignment="1">
      <alignment horizontal="left" vertical="center" wrapText="1"/>
    </xf>
    <xf numFmtId="0" fontId="31" fillId="0" borderId="228" xfId="1" applyFont="1" applyBorder="1" applyAlignment="1">
      <alignment horizontal="left" vertical="center" wrapText="1"/>
    </xf>
    <xf numFmtId="0" fontId="31" fillId="0" borderId="54" xfId="1" applyFont="1" applyBorder="1" applyAlignment="1">
      <alignment horizontal="left" vertical="center" wrapText="1"/>
    </xf>
    <xf numFmtId="0" fontId="31" fillId="0" borderId="12" xfId="1" applyFont="1" applyBorder="1" applyAlignment="1">
      <alignment horizontal="left" vertical="center" wrapText="1"/>
    </xf>
    <xf numFmtId="0" fontId="31" fillId="0" borderId="23" xfId="1" applyFont="1" applyBorder="1" applyAlignment="1">
      <alignment horizontal="left" vertical="center" wrapText="1"/>
    </xf>
    <xf numFmtId="0" fontId="31" fillId="0" borderId="150" xfId="1" applyFont="1" applyBorder="1" applyAlignment="1">
      <alignment horizontal="left" vertical="center" wrapText="1"/>
    </xf>
    <xf numFmtId="0" fontId="31" fillId="0" borderId="234" xfId="1" applyFont="1" applyBorder="1" applyAlignment="1">
      <alignment horizontal="left" vertical="center" wrapText="1"/>
    </xf>
    <xf numFmtId="0" fontId="31" fillId="0" borderId="247" xfId="1" applyFont="1" applyBorder="1" applyAlignment="1">
      <alignment horizontal="left" vertical="center" wrapText="1"/>
    </xf>
    <xf numFmtId="0" fontId="31" fillId="0" borderId="132" xfId="1" applyFont="1" applyBorder="1" applyAlignment="1">
      <alignment horizontal="left" vertical="center" wrapText="1"/>
    </xf>
    <xf numFmtId="0" fontId="31" fillId="0" borderId="183" xfId="1" applyFont="1" applyBorder="1" applyAlignment="1">
      <alignment horizontal="left" vertical="center" wrapText="1"/>
    </xf>
    <xf numFmtId="0" fontId="20" fillId="0" borderId="133" xfId="1" applyFont="1" applyBorder="1" applyAlignment="1">
      <alignment horizontal="right" vertical="center" wrapText="1"/>
    </xf>
    <xf numFmtId="0" fontId="20" fillId="0" borderId="71" xfId="1" applyFont="1" applyBorder="1" applyAlignment="1">
      <alignment horizontal="right" vertical="center" wrapText="1"/>
    </xf>
    <xf numFmtId="0" fontId="31" fillId="0" borderId="80" xfId="1" applyFont="1" applyBorder="1" applyAlignment="1">
      <alignment horizontal="center" vertical="center" wrapText="1"/>
    </xf>
    <xf numFmtId="0" fontId="23" fillId="0" borderId="149" xfId="1" applyFont="1" applyBorder="1" applyAlignment="1">
      <alignment horizontal="center" vertical="center" wrapText="1"/>
    </xf>
    <xf numFmtId="0" fontId="23" fillId="0" borderId="147" xfId="1" applyFont="1" applyBorder="1" applyAlignment="1">
      <alignment horizontal="center" vertical="center" wrapText="1"/>
    </xf>
    <xf numFmtId="0" fontId="23" fillId="0" borderId="148" xfId="1" applyFont="1" applyBorder="1" applyAlignment="1">
      <alignment horizontal="center" vertical="center" wrapText="1"/>
    </xf>
    <xf numFmtId="0" fontId="31" fillId="0" borderId="90" xfId="1" applyFont="1" applyBorder="1" applyAlignment="1">
      <alignment horizontal="center" vertical="top" wrapText="1"/>
    </xf>
    <xf numFmtId="0" fontId="31" fillId="0" borderId="24" xfId="1" applyFont="1" applyBorder="1" applyAlignment="1">
      <alignment horizontal="center" vertical="top" wrapText="1"/>
    </xf>
    <xf numFmtId="0" fontId="31" fillId="0" borderId="150" xfId="1" applyFont="1" applyBorder="1" applyAlignment="1">
      <alignment horizontal="center" vertical="top" wrapText="1"/>
    </xf>
    <xf numFmtId="0" fontId="31" fillId="0" borderId="55" xfId="1" applyFont="1" applyBorder="1" applyAlignment="1">
      <alignment horizontal="center" vertical="top" wrapText="1"/>
    </xf>
    <xf numFmtId="0" fontId="31" fillId="0" borderId="118" xfId="1" applyFont="1" applyBorder="1" applyAlignment="1">
      <alignment horizontal="center" vertical="top" textRotation="255" wrapText="1"/>
    </xf>
    <xf numFmtId="0" fontId="31" fillId="0" borderId="52" xfId="1" applyFont="1" applyBorder="1" applyAlignment="1">
      <alignment horizontal="center" vertical="top" textRotation="255" wrapText="1"/>
    </xf>
    <xf numFmtId="0" fontId="31" fillId="0" borderId="32" xfId="1" applyFont="1" applyBorder="1" applyAlignment="1">
      <alignment horizontal="center" vertical="top" textRotation="255" wrapText="1"/>
    </xf>
    <xf numFmtId="0" fontId="31" fillId="0" borderId="216" xfId="1" applyFont="1" applyBorder="1" applyAlignment="1">
      <alignment horizontal="center" vertical="top" textRotation="255" wrapText="1"/>
    </xf>
    <xf numFmtId="0" fontId="31" fillId="0" borderId="283" xfId="1" applyFont="1" applyBorder="1" applyAlignment="1">
      <alignment horizontal="center" vertical="top" textRotation="255" wrapText="1"/>
    </xf>
    <xf numFmtId="0" fontId="31" fillId="0" borderId="217" xfId="1" applyFont="1" applyBorder="1" applyAlignment="1">
      <alignment horizontal="center" vertical="top" textRotation="255" wrapText="1"/>
    </xf>
    <xf numFmtId="0" fontId="23" fillId="0" borderId="149" xfId="1" applyFont="1" applyBorder="1" applyAlignment="1">
      <alignment horizontal="center" wrapText="1"/>
    </xf>
    <xf numFmtId="0" fontId="31" fillId="0" borderId="147" xfId="1" applyFont="1" applyBorder="1" applyAlignment="1">
      <alignment horizontal="center" wrapText="1"/>
    </xf>
    <xf numFmtId="0" fontId="31" fillId="0" borderId="120" xfId="1" applyFont="1" applyBorder="1" applyAlignment="1">
      <alignment horizontal="center" vertical="top" textRotation="255" wrapText="1"/>
    </xf>
    <xf numFmtId="0" fontId="31" fillId="0" borderId="81" xfId="1" applyFont="1" applyBorder="1" applyAlignment="1">
      <alignment horizontal="center" vertical="top" textRotation="255" wrapText="1"/>
    </xf>
    <xf numFmtId="0" fontId="31" fillId="0" borderId="85" xfId="1" applyFont="1" applyBorder="1" applyAlignment="1">
      <alignment horizontal="center" vertical="top" textRotation="255" wrapText="1"/>
    </xf>
    <xf numFmtId="0" fontId="31" fillId="0" borderId="82" xfId="1" applyFont="1" applyBorder="1" applyAlignment="1">
      <alignment horizontal="center" vertical="top" textRotation="255" wrapText="1"/>
    </xf>
    <xf numFmtId="0" fontId="31" fillId="0" borderId="86" xfId="1" applyFont="1" applyBorder="1" applyAlignment="1">
      <alignment horizontal="center" vertical="top" textRotation="255" wrapText="1"/>
    </xf>
    <xf numFmtId="0" fontId="31" fillId="0" borderId="20" xfId="1" applyFont="1" applyBorder="1" applyAlignment="1">
      <alignment horizontal="center" wrapText="1"/>
    </xf>
    <xf numFmtId="0" fontId="31" fillId="0" borderId="13" xfId="1" applyFont="1" applyBorder="1" applyAlignment="1">
      <alignment horizontal="center" wrapText="1"/>
    </xf>
    <xf numFmtId="0" fontId="20" fillId="0" borderId="194" xfId="1" applyFont="1" applyBorder="1" applyAlignment="1">
      <alignment horizontal="right" vertical="center" wrapText="1"/>
    </xf>
    <xf numFmtId="0" fontId="20" fillId="0" borderId="143" xfId="1" applyFont="1" applyBorder="1" applyAlignment="1">
      <alignment horizontal="right" vertical="center" wrapText="1"/>
    </xf>
    <xf numFmtId="0" fontId="31" fillId="0" borderId="25" xfId="1" applyFont="1" applyBorder="1" applyAlignment="1">
      <alignment horizontal="center" vertical="top" wrapText="1"/>
    </xf>
    <xf numFmtId="0" fontId="31" fillId="0" borderId="40" xfId="1" applyFont="1" applyBorder="1" applyAlignment="1">
      <alignment horizontal="center" vertical="top" wrapText="1"/>
    </xf>
    <xf numFmtId="0" fontId="31" fillId="0" borderId="115" xfId="1" applyFont="1" applyBorder="1" applyAlignment="1">
      <alignment horizontal="center" vertical="top" wrapText="1"/>
    </xf>
    <xf numFmtId="0" fontId="31" fillId="0" borderId="0" xfId="1" applyFont="1" applyAlignment="1">
      <alignment horizontal="center" vertical="top" wrapText="1"/>
    </xf>
    <xf numFmtId="0" fontId="31" fillId="0" borderId="41" xfId="1" applyFont="1" applyBorder="1" applyAlignment="1">
      <alignment horizontal="center" vertical="top" wrapText="1"/>
    </xf>
    <xf numFmtId="0" fontId="31" fillId="0" borderId="20" xfId="1" applyFont="1" applyBorder="1" applyAlignment="1">
      <alignment horizontal="center" vertical="top" wrapText="1"/>
    </xf>
    <xf numFmtId="0" fontId="31" fillId="0" borderId="13" xfId="1" applyFont="1" applyBorder="1" applyAlignment="1">
      <alignment horizontal="center" vertical="top" wrapText="1"/>
    </xf>
    <xf numFmtId="0" fontId="31" fillId="0" borderId="14" xfId="1" applyFont="1" applyBorder="1" applyAlignment="1">
      <alignment horizontal="center" vertical="top" wrapText="1"/>
    </xf>
    <xf numFmtId="0" fontId="31" fillId="0" borderId="197" xfId="1" applyFont="1" applyBorder="1" applyAlignment="1">
      <alignment horizontal="center" vertical="top" textRotation="255" wrapText="1"/>
    </xf>
    <xf numFmtId="0" fontId="31" fillId="0" borderId="181" xfId="1" applyFont="1" applyBorder="1" applyAlignment="1">
      <alignment horizontal="center" vertical="top" textRotation="255" wrapText="1"/>
    </xf>
    <xf numFmtId="0" fontId="31" fillId="0" borderId="188" xfId="1" applyFont="1" applyBorder="1" applyAlignment="1">
      <alignment horizontal="center" vertical="top" textRotation="255" wrapText="1"/>
    </xf>
    <xf numFmtId="0" fontId="31" fillId="0" borderId="284" xfId="1" applyFont="1" applyBorder="1" applyAlignment="1">
      <alignment horizontal="center" vertical="top" textRotation="255" wrapText="1"/>
    </xf>
    <xf numFmtId="0" fontId="31" fillId="0" borderId="128" xfId="1" applyFont="1" applyBorder="1" applyAlignment="1">
      <alignment horizontal="center" vertical="top" textRotation="255" wrapText="1"/>
    </xf>
    <xf numFmtId="0" fontId="15" fillId="4" borderId="11" xfId="1" applyFont="1" applyFill="1" applyBorder="1" applyAlignment="1">
      <alignment horizontal="center" vertical="center" textRotation="255" shrinkToFit="1"/>
    </xf>
    <xf numFmtId="0" fontId="15" fillId="4" borderId="22" xfId="1" applyFont="1" applyFill="1" applyBorder="1" applyAlignment="1">
      <alignment horizontal="center" vertical="center" textRotation="255" shrinkToFit="1"/>
    </xf>
    <xf numFmtId="0" fontId="32" fillId="4" borderId="50" xfId="1" applyFont="1" applyFill="1" applyBorder="1" applyAlignment="1">
      <alignment vertical="center" wrapText="1"/>
    </xf>
    <xf numFmtId="0" fontId="32" fillId="4" borderId="0" xfId="1" applyFont="1" applyFill="1" applyAlignment="1">
      <alignment vertical="center" wrapText="1"/>
    </xf>
    <xf numFmtId="0" fontId="32" fillId="4" borderId="41" xfId="1" applyFont="1" applyFill="1" applyBorder="1" applyAlignment="1">
      <alignment vertical="center" wrapText="1"/>
    </xf>
    <xf numFmtId="0" fontId="32" fillId="4" borderId="25" xfId="1" applyFont="1" applyFill="1" applyBorder="1" applyAlignment="1">
      <alignment vertical="center" wrapText="1"/>
    </xf>
    <xf numFmtId="0" fontId="32" fillId="4" borderId="40" xfId="1" applyFont="1" applyFill="1" applyBorder="1" applyAlignment="1">
      <alignment vertical="center" wrapText="1"/>
    </xf>
    <xf numFmtId="0" fontId="32" fillId="4" borderId="90" xfId="1" applyFont="1" applyFill="1" applyBorder="1" applyAlignment="1">
      <alignment vertical="center" wrapText="1"/>
    </xf>
    <xf numFmtId="0" fontId="32" fillId="4" borderId="24" xfId="1" applyFont="1" applyFill="1" applyBorder="1" applyAlignment="1">
      <alignment vertical="center" wrapText="1"/>
    </xf>
    <xf numFmtId="0" fontId="32" fillId="4" borderId="150" xfId="1" applyFont="1" applyFill="1" applyBorder="1" applyAlignment="1">
      <alignment vertical="center" wrapText="1"/>
    </xf>
    <xf numFmtId="0" fontId="46" fillId="0" borderId="0" xfId="1" applyFont="1" applyAlignment="1">
      <alignment horizontal="left" vertical="center" wrapText="1"/>
    </xf>
    <xf numFmtId="0" fontId="15" fillId="4" borderId="301" xfId="1" applyFont="1" applyFill="1" applyBorder="1" applyAlignment="1">
      <alignment horizontal="center" vertical="center"/>
    </xf>
    <xf numFmtId="0" fontId="15" fillId="4" borderId="10" xfId="1" applyFont="1" applyFill="1" applyBorder="1" applyAlignment="1">
      <alignment horizontal="center" vertical="center"/>
    </xf>
    <xf numFmtId="0" fontId="15" fillId="4" borderId="8" xfId="1" applyFont="1" applyFill="1" applyBorder="1" applyAlignment="1">
      <alignment horizontal="center" vertical="center"/>
    </xf>
    <xf numFmtId="0" fontId="15" fillId="21" borderId="4" xfId="1" applyFont="1" applyFill="1" applyBorder="1" applyAlignment="1">
      <alignment horizontal="center" vertical="top" textRotation="255" wrapText="1" shrinkToFit="1"/>
    </xf>
    <xf numFmtId="0" fontId="15" fillId="21" borderId="10" xfId="1" applyFont="1" applyFill="1" applyBorder="1" applyAlignment="1">
      <alignment horizontal="center" vertical="top" textRotation="255" wrapText="1" shrinkToFit="1"/>
    </xf>
    <xf numFmtId="0" fontId="15" fillId="21" borderId="7" xfId="1" applyFont="1" applyFill="1" applyBorder="1" applyAlignment="1">
      <alignment horizontal="center" vertical="top" textRotation="255" wrapText="1" shrinkToFit="1"/>
    </xf>
    <xf numFmtId="0" fontId="15" fillId="22" borderId="6" xfId="1" applyFont="1" applyFill="1" applyBorder="1" applyAlignment="1">
      <alignment horizontal="center" vertical="top" textRotation="255" wrapText="1" shrinkToFit="1"/>
    </xf>
    <xf numFmtId="0" fontId="15" fillId="22" borderId="5" xfId="1" applyFont="1" applyFill="1" applyBorder="1" applyAlignment="1">
      <alignment horizontal="center" vertical="top" textRotation="255" wrapText="1" shrinkToFit="1"/>
    </xf>
    <xf numFmtId="0" fontId="15" fillId="22" borderId="7" xfId="1" applyFont="1" applyFill="1" applyBorder="1" applyAlignment="1">
      <alignment horizontal="center" vertical="top" textRotation="255" wrapText="1" shrinkToFit="1"/>
    </xf>
    <xf numFmtId="0" fontId="15" fillId="19" borderId="130" xfId="1" applyFont="1" applyFill="1" applyBorder="1" applyAlignment="1">
      <alignment horizontal="center" vertical="top" textRotation="255" wrapText="1" shrinkToFit="1"/>
    </xf>
    <xf numFmtId="0" fontId="15" fillId="19" borderId="5" xfId="1" applyFont="1" applyFill="1" applyBorder="1" applyAlignment="1">
      <alignment horizontal="center" vertical="top" textRotation="255" wrapText="1" shrinkToFit="1"/>
    </xf>
    <xf numFmtId="0" fontId="15" fillId="19" borderId="7" xfId="1" applyFont="1" applyFill="1" applyBorder="1" applyAlignment="1">
      <alignment horizontal="center" vertical="top" textRotation="255" wrapText="1" shrinkToFit="1"/>
    </xf>
    <xf numFmtId="0" fontId="15" fillId="20" borderId="69" xfId="1" applyFont="1" applyFill="1" applyBorder="1" applyAlignment="1">
      <alignment horizontal="center" vertical="top" textRotation="255" wrapText="1" shrinkToFit="1"/>
    </xf>
    <xf numFmtId="0" fontId="15" fillId="20" borderId="86" xfId="1" applyFont="1" applyFill="1" applyBorder="1" applyAlignment="1">
      <alignment horizontal="center" vertical="top" textRotation="255" wrapText="1" shrinkToFit="1"/>
    </xf>
    <xf numFmtId="0" fontId="15" fillId="4" borderId="12" xfId="1" applyFont="1" applyFill="1" applyBorder="1" applyAlignment="1">
      <alignment horizontal="center" vertical="center"/>
    </xf>
    <xf numFmtId="0" fontId="15" fillId="4" borderId="13" xfId="1" applyFont="1" applyFill="1" applyBorder="1" applyAlignment="1">
      <alignment horizontal="center" vertical="center"/>
    </xf>
    <xf numFmtId="0" fontId="15" fillId="4" borderId="14" xfId="1" applyFont="1" applyFill="1" applyBorder="1" applyAlignment="1">
      <alignment horizontal="center" vertical="center"/>
    </xf>
    <xf numFmtId="0" fontId="15" fillId="23" borderId="130" xfId="1" applyFont="1" applyFill="1" applyBorder="1" applyAlignment="1">
      <alignment horizontal="center" vertical="top" textRotation="255" wrapText="1" shrinkToFit="1"/>
    </xf>
    <xf numFmtId="0" fontId="15" fillId="23" borderId="5" xfId="1" applyFont="1" applyFill="1" applyBorder="1" applyAlignment="1">
      <alignment horizontal="center" vertical="top" textRotation="255" wrapText="1" shrinkToFit="1"/>
    </xf>
    <xf numFmtId="0" fontId="15" fillId="23" borderId="155" xfId="1" applyFont="1" applyFill="1" applyBorder="1" applyAlignment="1">
      <alignment horizontal="center" vertical="top" textRotation="255" wrapText="1" shrinkToFit="1"/>
    </xf>
    <xf numFmtId="0" fontId="15" fillId="23" borderId="7" xfId="1" applyFont="1" applyFill="1" applyBorder="1" applyAlignment="1">
      <alignment horizontal="center" vertical="top" textRotation="255" wrapText="1" shrinkToFit="1"/>
    </xf>
    <xf numFmtId="0" fontId="15" fillId="18" borderId="109" xfId="1" applyFont="1" applyFill="1" applyBorder="1" applyAlignment="1">
      <alignment horizontal="center" vertical="top" textRotation="255" wrapText="1" shrinkToFit="1"/>
    </xf>
    <xf numFmtId="0" fontId="15" fillId="18" borderId="10" xfId="1" applyFont="1" applyFill="1" applyBorder="1" applyAlignment="1">
      <alignment horizontal="center" vertical="top" textRotation="255" wrapText="1" shrinkToFit="1"/>
    </xf>
    <xf numFmtId="0" fontId="15" fillId="18" borderId="8" xfId="1" applyFont="1" applyFill="1" applyBorder="1" applyAlignment="1">
      <alignment horizontal="center" vertical="top" textRotation="255" wrapText="1" shrinkToFit="1"/>
    </xf>
    <xf numFmtId="0" fontId="15" fillId="27" borderId="69" xfId="1" applyFont="1" applyFill="1" applyBorder="1" applyAlignment="1">
      <alignment horizontal="center" vertical="top" textRotation="255" wrapText="1" shrinkToFit="1"/>
    </xf>
    <xf numFmtId="0" fontId="15" fillId="27" borderId="86" xfId="1" applyFont="1" applyFill="1" applyBorder="1" applyAlignment="1">
      <alignment horizontal="center" vertical="top" textRotation="255" wrapText="1" shrinkToFit="1"/>
    </xf>
    <xf numFmtId="0" fontId="15" fillId="17" borderId="109" xfId="1" applyFont="1" applyFill="1" applyBorder="1" applyAlignment="1">
      <alignment horizontal="center" vertical="top" textRotation="255" shrinkToFit="1"/>
    </xf>
    <xf numFmtId="0" fontId="15" fillId="17" borderId="8" xfId="1" applyFont="1" applyFill="1" applyBorder="1" applyAlignment="1">
      <alignment horizontal="center" vertical="top" textRotation="255" shrinkToFit="1"/>
    </xf>
    <xf numFmtId="0" fontId="15" fillId="16" borderId="10" xfId="1" applyFont="1" applyFill="1" applyBorder="1" applyAlignment="1">
      <alignment horizontal="center" vertical="top" textRotation="255" shrinkToFit="1"/>
    </xf>
    <xf numFmtId="0" fontId="15" fillId="16" borderId="126" xfId="1" applyFont="1" applyFill="1" applyBorder="1" applyAlignment="1">
      <alignment horizontal="center" vertical="top" textRotation="255" shrinkToFit="1"/>
    </xf>
    <xf numFmtId="0" fontId="32" fillId="4" borderId="96" xfId="1" applyFont="1" applyFill="1" applyBorder="1" applyAlignment="1">
      <alignment horizontal="center" vertical="center" textRotation="255" wrapText="1"/>
    </xf>
    <xf numFmtId="0" fontId="32" fillId="4" borderId="127" xfId="1" applyFont="1" applyFill="1" applyBorder="1" applyAlignment="1">
      <alignment horizontal="center" vertical="center" textRotation="255" wrapText="1"/>
    </xf>
    <xf numFmtId="0" fontId="32" fillId="4" borderId="133" xfId="1" applyFont="1" applyFill="1" applyBorder="1" applyAlignment="1">
      <alignment horizontal="center" vertical="center" textRotation="255" wrapText="1"/>
    </xf>
    <xf numFmtId="0" fontId="15" fillId="4" borderId="0" xfId="1" applyFont="1" applyFill="1" applyAlignment="1">
      <alignment horizontal="left" vertical="center" wrapText="1"/>
    </xf>
    <xf numFmtId="0" fontId="15" fillId="4" borderId="41" xfId="1" applyFont="1" applyFill="1" applyBorder="1" applyAlignment="1">
      <alignment horizontal="left" vertical="center" wrapText="1"/>
    </xf>
    <xf numFmtId="0" fontId="23" fillId="0" borderId="25" xfId="1" applyFont="1" applyBorder="1" applyAlignment="1">
      <alignment vertical="center" wrapText="1"/>
    </xf>
    <xf numFmtId="0" fontId="23" fillId="0" borderId="40" xfId="1" applyFont="1" applyBorder="1" applyAlignment="1">
      <alignment vertical="center" wrapText="1"/>
    </xf>
    <xf numFmtId="0" fontId="23" fillId="0" borderId="0" xfId="1" applyFont="1" applyAlignment="1">
      <alignment vertical="center" wrapText="1"/>
    </xf>
    <xf numFmtId="0" fontId="23" fillId="0" borderId="41" xfId="1" applyFont="1" applyBorder="1" applyAlignment="1">
      <alignment vertical="center" wrapText="1"/>
    </xf>
    <xf numFmtId="0" fontId="31" fillId="0" borderId="0" xfId="1" applyFont="1" applyAlignment="1">
      <alignment horizontal="left" vertical="center" wrapText="1"/>
    </xf>
    <xf numFmtId="0" fontId="31" fillId="0" borderId="41" xfId="1" applyFont="1" applyBorder="1" applyAlignment="1">
      <alignment horizontal="left" vertical="center" wrapText="1"/>
    </xf>
    <xf numFmtId="0" fontId="15" fillId="4" borderId="55" xfId="1" applyFont="1" applyFill="1" applyBorder="1" applyAlignment="1">
      <alignment vertical="center" wrapText="1"/>
    </xf>
    <xf numFmtId="0" fontId="15" fillId="4" borderId="40" xfId="1" applyFont="1" applyFill="1" applyBorder="1" applyAlignment="1">
      <alignment vertical="center" wrapText="1"/>
    </xf>
    <xf numFmtId="0" fontId="31" fillId="0" borderId="55" xfId="1" applyFont="1" applyBorder="1" applyAlignment="1">
      <alignment vertical="center" wrapText="1"/>
    </xf>
    <xf numFmtId="0" fontId="31" fillId="0" borderId="40" xfId="1" applyFont="1" applyBorder="1" applyAlignment="1">
      <alignment vertical="center" wrapText="1"/>
    </xf>
    <xf numFmtId="0" fontId="32" fillId="4" borderId="55" xfId="1" applyFont="1" applyFill="1" applyBorder="1" applyAlignment="1">
      <alignment horizontal="left" vertical="center" wrapText="1"/>
    </xf>
    <xf numFmtId="0" fontId="32" fillId="4" borderId="40" xfId="1" applyFont="1" applyFill="1" applyBorder="1" applyAlignment="1">
      <alignment horizontal="left" vertical="center" wrapText="1"/>
    </xf>
    <xf numFmtId="0" fontId="32" fillId="4" borderId="115" xfId="1" applyFont="1" applyFill="1" applyBorder="1" applyAlignment="1">
      <alignment horizontal="left" vertical="center" wrapText="1"/>
    </xf>
    <xf numFmtId="0" fontId="32" fillId="4" borderId="41" xfId="1" applyFont="1" applyFill="1" applyBorder="1" applyAlignment="1">
      <alignment horizontal="left" vertical="center" wrapText="1"/>
    </xf>
    <xf numFmtId="0" fontId="32" fillId="4" borderId="20" xfId="1" applyFont="1" applyFill="1" applyBorder="1" applyAlignment="1">
      <alignment horizontal="left" vertical="center" wrapText="1"/>
    </xf>
    <xf numFmtId="0" fontId="32" fillId="4" borderId="14" xfId="1" applyFont="1" applyFill="1" applyBorder="1" applyAlignment="1">
      <alignment horizontal="left" vertical="center" wrapText="1"/>
    </xf>
    <xf numFmtId="0" fontId="32" fillId="4" borderId="55" xfId="1" applyFont="1" applyFill="1" applyBorder="1" applyAlignment="1">
      <alignment vertical="center" wrapText="1"/>
    </xf>
    <xf numFmtId="0" fontId="32" fillId="4" borderId="115" xfId="1" applyFont="1" applyFill="1" applyBorder="1" applyAlignment="1">
      <alignment vertical="center" wrapText="1"/>
    </xf>
    <xf numFmtId="0" fontId="32" fillId="4" borderId="20" xfId="1" applyFont="1" applyFill="1" applyBorder="1" applyAlignment="1">
      <alignment vertical="center" wrapText="1"/>
    </xf>
    <xf numFmtId="0" fontId="32" fillId="4" borderId="14" xfId="1" applyFont="1" applyFill="1" applyBorder="1" applyAlignment="1">
      <alignment vertical="center" wrapText="1"/>
    </xf>
    <xf numFmtId="0" fontId="15" fillId="12" borderId="227" xfId="1" applyFont="1" applyFill="1" applyBorder="1" applyAlignment="1">
      <alignment horizontal="center" vertical="center"/>
    </xf>
    <xf numFmtId="0" fontId="15" fillId="12" borderId="126" xfId="1" applyFont="1" applyFill="1" applyBorder="1" applyAlignment="1">
      <alignment horizontal="center" vertical="center"/>
    </xf>
    <xf numFmtId="0" fontId="15" fillId="12" borderId="111" xfId="1" applyFont="1" applyFill="1" applyBorder="1" applyAlignment="1">
      <alignment horizontal="center" vertical="center"/>
    </xf>
    <xf numFmtId="0" fontId="32" fillId="12" borderId="50" xfId="1" applyFont="1" applyFill="1" applyBorder="1" applyAlignment="1">
      <alignment vertical="center" wrapText="1"/>
    </xf>
    <xf numFmtId="0" fontId="32" fillId="12" borderId="0" xfId="1" applyFont="1" applyFill="1" applyAlignment="1">
      <alignment vertical="center" wrapText="1"/>
    </xf>
    <xf numFmtId="0" fontId="32" fillId="12" borderId="41" xfId="1" applyFont="1" applyFill="1" applyBorder="1" applyAlignment="1">
      <alignment vertical="center" wrapText="1"/>
    </xf>
    <xf numFmtId="0" fontId="15" fillId="12" borderId="11" xfId="1" applyFont="1" applyFill="1" applyBorder="1" applyAlignment="1">
      <alignment horizontal="center" vertical="center" textRotation="255" shrinkToFit="1"/>
    </xf>
    <xf numFmtId="0" fontId="15" fillId="12" borderId="22" xfId="1" applyFont="1" applyFill="1" applyBorder="1" applyAlignment="1">
      <alignment horizontal="center" vertical="center" textRotation="255" shrinkToFit="1"/>
    </xf>
    <xf numFmtId="0" fontId="71" fillId="0" borderId="0" xfId="3" applyFont="1" applyAlignment="1">
      <alignment horizontal="right" vertical="center"/>
    </xf>
    <xf numFmtId="0" fontId="46" fillId="0" borderId="59" xfId="1" applyFont="1" applyBorder="1" applyAlignment="1">
      <alignment horizontal="left" vertical="center" wrapText="1"/>
    </xf>
    <xf numFmtId="0" fontId="15" fillId="12" borderId="1" xfId="1" applyFont="1" applyFill="1" applyBorder="1" applyAlignment="1">
      <alignment horizontal="center" vertical="center"/>
    </xf>
    <xf numFmtId="0" fontId="15" fillId="12" borderId="2" xfId="1" applyFont="1" applyFill="1" applyBorder="1" applyAlignment="1">
      <alignment horizontal="center" vertical="center"/>
    </xf>
    <xf numFmtId="0" fontId="15" fillId="12" borderId="3" xfId="1" applyFont="1" applyFill="1" applyBorder="1" applyAlignment="1">
      <alignment horizontal="center" vertical="center"/>
    </xf>
    <xf numFmtId="0" fontId="32" fillId="12" borderId="25" xfId="1" applyFont="1" applyFill="1" applyBorder="1" applyAlignment="1">
      <alignment vertical="center" wrapText="1"/>
    </xf>
    <xf numFmtId="0" fontId="32" fillId="12" borderId="40" xfId="1" applyFont="1" applyFill="1" applyBorder="1" applyAlignment="1">
      <alignment vertical="center" wrapText="1"/>
    </xf>
    <xf numFmtId="0" fontId="32" fillId="12" borderId="90" xfId="1" applyFont="1" applyFill="1" applyBorder="1" applyAlignment="1">
      <alignment vertical="center" wrapText="1"/>
    </xf>
    <xf numFmtId="0" fontId="32" fillId="12" borderId="24" xfId="1" applyFont="1" applyFill="1" applyBorder="1" applyAlignment="1">
      <alignment vertical="center" wrapText="1"/>
    </xf>
    <xf numFmtId="0" fontId="32" fillId="12" borderId="150" xfId="1" applyFont="1" applyFill="1" applyBorder="1" applyAlignment="1">
      <alignment vertical="center" wrapText="1"/>
    </xf>
    <xf numFmtId="0" fontId="32" fillId="12" borderId="127" xfId="1" applyFont="1" applyFill="1" applyBorder="1" applyAlignment="1">
      <alignment horizontal="center" vertical="center" textRotation="255" wrapText="1"/>
    </xf>
    <xf numFmtId="0" fontId="32" fillId="12" borderId="133" xfId="1" applyFont="1" applyFill="1" applyBorder="1" applyAlignment="1">
      <alignment horizontal="center" vertical="center" textRotation="255" wrapText="1"/>
    </xf>
    <xf numFmtId="0" fontId="15" fillId="12" borderId="0" xfId="1" applyFont="1" applyFill="1" applyAlignment="1">
      <alignment horizontal="left" vertical="center" wrapText="1"/>
    </xf>
    <xf numFmtId="0" fontId="15" fillId="12" borderId="41" xfId="1" applyFont="1" applyFill="1" applyBorder="1" applyAlignment="1">
      <alignment horizontal="left" vertical="center" wrapText="1"/>
    </xf>
    <xf numFmtId="0" fontId="15" fillId="12" borderId="55" xfId="1" applyFont="1" applyFill="1" applyBorder="1" applyAlignment="1">
      <alignment vertical="center" wrapText="1"/>
    </xf>
    <xf numFmtId="0" fontId="15" fillId="12" borderId="40" xfId="1" applyFont="1" applyFill="1" applyBorder="1" applyAlignment="1">
      <alignment vertical="center" wrapText="1"/>
    </xf>
    <xf numFmtId="0" fontId="32" fillId="12" borderId="55" xfId="1" applyFont="1" applyFill="1" applyBorder="1" applyAlignment="1">
      <alignment vertical="center" wrapText="1"/>
    </xf>
    <xf numFmtId="0" fontId="32" fillId="12" borderId="115" xfId="1" applyFont="1" applyFill="1" applyBorder="1" applyAlignment="1">
      <alignment vertical="center" wrapText="1"/>
    </xf>
    <xf numFmtId="0" fontId="32" fillId="12" borderId="20" xfId="1" applyFont="1" applyFill="1" applyBorder="1" applyAlignment="1">
      <alignment vertical="center" wrapText="1"/>
    </xf>
    <xf numFmtId="0" fontId="32" fillId="12" borderId="14" xfId="1" applyFont="1" applyFill="1" applyBorder="1" applyAlignment="1">
      <alignment vertical="center" wrapText="1"/>
    </xf>
    <xf numFmtId="0" fontId="32" fillId="12" borderId="55" xfId="1" applyFont="1" applyFill="1" applyBorder="1" applyAlignment="1">
      <alignment horizontal="left" vertical="center" wrapText="1"/>
    </xf>
    <xf numFmtId="0" fontId="32" fillId="12" borderId="40" xfId="1" applyFont="1" applyFill="1" applyBorder="1" applyAlignment="1">
      <alignment horizontal="left" vertical="center" wrapText="1"/>
    </xf>
    <xf numFmtId="0" fontId="32" fillId="12" borderId="115" xfId="1" applyFont="1" applyFill="1" applyBorder="1" applyAlignment="1">
      <alignment horizontal="left" vertical="center" wrapText="1"/>
    </xf>
    <xf numFmtId="0" fontId="32" fillId="12" borderId="41" xfId="1" applyFont="1" applyFill="1" applyBorder="1" applyAlignment="1">
      <alignment horizontal="left" vertical="center" wrapText="1"/>
    </xf>
    <xf numFmtId="0" fontId="32" fillId="12" borderId="20" xfId="1" applyFont="1" applyFill="1" applyBorder="1" applyAlignment="1">
      <alignment horizontal="left" vertical="center" wrapText="1"/>
    </xf>
    <xf numFmtId="0" fontId="32" fillId="12" borderId="14" xfId="1" applyFont="1" applyFill="1" applyBorder="1" applyAlignment="1">
      <alignment horizontal="left" vertical="center" wrapText="1"/>
    </xf>
    <xf numFmtId="0" fontId="15" fillId="13" borderId="227" xfId="1" applyFont="1" applyFill="1" applyBorder="1" applyAlignment="1">
      <alignment horizontal="center" vertical="center"/>
    </xf>
    <xf numFmtId="0" fontId="15" fillId="13" borderId="126" xfId="1" applyFont="1" applyFill="1" applyBorder="1" applyAlignment="1">
      <alignment horizontal="center" vertical="center"/>
    </xf>
    <xf numFmtId="0" fontId="15" fillId="13" borderId="111" xfId="1" applyFont="1" applyFill="1" applyBorder="1" applyAlignment="1">
      <alignment horizontal="center" vertical="center"/>
    </xf>
    <xf numFmtId="0" fontId="32" fillId="13" borderId="50" xfId="1" applyFont="1" applyFill="1" applyBorder="1" applyAlignment="1">
      <alignment vertical="center" wrapText="1"/>
    </xf>
    <xf numFmtId="0" fontId="32" fillId="13" borderId="0" xfId="1" applyFont="1" applyFill="1" applyAlignment="1">
      <alignment vertical="center" wrapText="1"/>
    </xf>
    <xf numFmtId="0" fontId="32" fillId="13" borderId="41" xfId="1" applyFont="1" applyFill="1" applyBorder="1" applyAlignment="1">
      <alignment vertical="center" wrapText="1"/>
    </xf>
    <xf numFmtId="0" fontId="32" fillId="13" borderId="25" xfId="1" applyFont="1" applyFill="1" applyBorder="1" applyAlignment="1">
      <alignment vertical="center" wrapText="1"/>
    </xf>
    <xf numFmtId="0" fontId="32" fillId="13" borderId="40" xfId="1" applyFont="1" applyFill="1" applyBorder="1" applyAlignment="1">
      <alignment vertical="center" wrapText="1"/>
    </xf>
    <xf numFmtId="0" fontId="15" fillId="13" borderId="11" xfId="1" applyFont="1" applyFill="1" applyBorder="1" applyAlignment="1">
      <alignment horizontal="center" vertical="center" textRotation="255" shrinkToFit="1"/>
    </xf>
    <xf numFmtId="0" fontId="15" fillId="13" borderId="22" xfId="1" applyFont="1" applyFill="1" applyBorder="1" applyAlignment="1">
      <alignment horizontal="center" vertical="center" textRotation="255" shrinkToFit="1"/>
    </xf>
    <xf numFmtId="0" fontId="15" fillId="13" borderId="1" xfId="1" applyFont="1" applyFill="1" applyBorder="1" applyAlignment="1">
      <alignment horizontal="center" vertical="center"/>
    </xf>
    <xf numFmtId="0" fontId="15" fillId="13" borderId="2" xfId="1" applyFont="1" applyFill="1" applyBorder="1" applyAlignment="1">
      <alignment horizontal="center" vertical="center"/>
    </xf>
    <xf numFmtId="0" fontId="15" fillId="13" borderId="3" xfId="1" applyFont="1" applyFill="1" applyBorder="1" applyAlignment="1">
      <alignment horizontal="center" vertical="center"/>
    </xf>
    <xf numFmtId="0" fontId="32" fillId="13" borderId="90" xfId="1" applyFont="1" applyFill="1" applyBorder="1" applyAlignment="1">
      <alignment vertical="center" wrapText="1"/>
    </xf>
    <xf numFmtId="0" fontId="32" fillId="13" borderId="24" xfId="1" applyFont="1" applyFill="1" applyBorder="1" applyAlignment="1">
      <alignment vertical="center" wrapText="1"/>
    </xf>
    <xf numFmtId="0" fontId="32" fillId="13" borderId="150" xfId="1" applyFont="1" applyFill="1" applyBorder="1" applyAlignment="1">
      <alignment vertical="center" wrapText="1"/>
    </xf>
    <xf numFmtId="0" fontId="32" fillId="13" borderId="127" xfId="1" applyFont="1" applyFill="1" applyBorder="1" applyAlignment="1">
      <alignment horizontal="center" vertical="center" textRotation="255" wrapText="1"/>
    </xf>
    <xf numFmtId="0" fontId="32" fillId="13" borderId="133" xfId="1" applyFont="1" applyFill="1" applyBorder="1" applyAlignment="1">
      <alignment horizontal="center" vertical="center" textRotation="255" wrapText="1"/>
    </xf>
    <xf numFmtId="0" fontId="15" fillId="13" borderId="0" xfId="1" applyFont="1" applyFill="1" applyAlignment="1">
      <alignment horizontal="left" vertical="center" wrapText="1"/>
    </xf>
    <xf numFmtId="0" fontId="15" fillId="13" borderId="41" xfId="1" applyFont="1" applyFill="1" applyBorder="1" applyAlignment="1">
      <alignment horizontal="left" vertical="center" wrapText="1"/>
    </xf>
    <xf numFmtId="0" fontId="15" fillId="13" borderId="55" xfId="1" applyFont="1" applyFill="1" applyBorder="1" applyAlignment="1">
      <alignment vertical="center" wrapText="1"/>
    </xf>
    <xf numFmtId="0" fontId="15" fillId="13" borderId="40" xfId="1" applyFont="1" applyFill="1" applyBorder="1" applyAlignment="1">
      <alignment vertical="center" wrapText="1"/>
    </xf>
    <xf numFmtId="0" fontId="32" fillId="13" borderId="55" xfId="1" applyFont="1" applyFill="1" applyBorder="1" applyAlignment="1">
      <alignment vertical="center" wrapText="1"/>
    </xf>
    <xf numFmtId="0" fontId="32" fillId="13" borderId="115" xfId="1" applyFont="1" applyFill="1" applyBorder="1" applyAlignment="1">
      <alignment vertical="center" wrapText="1"/>
    </xf>
    <xf numFmtId="0" fontId="32" fillId="13" borderId="20" xfId="1" applyFont="1" applyFill="1" applyBorder="1" applyAlignment="1">
      <alignment vertical="center" wrapText="1"/>
    </xf>
    <xf numFmtId="0" fontId="32" fillId="13" borderId="14" xfId="1" applyFont="1" applyFill="1" applyBorder="1" applyAlignment="1">
      <alignment vertical="center" wrapText="1"/>
    </xf>
    <xf numFmtId="0" fontId="32" fillId="13" borderId="55" xfId="1" applyFont="1" applyFill="1" applyBorder="1" applyAlignment="1">
      <alignment horizontal="left" vertical="center" wrapText="1"/>
    </xf>
    <xf numFmtId="0" fontId="32" fillId="13" borderId="40" xfId="1" applyFont="1" applyFill="1" applyBorder="1" applyAlignment="1">
      <alignment horizontal="left" vertical="center" wrapText="1"/>
    </xf>
    <xf numFmtId="0" fontId="32" fillId="13" borderId="115" xfId="1" applyFont="1" applyFill="1" applyBorder="1" applyAlignment="1">
      <alignment horizontal="left" vertical="center" wrapText="1"/>
    </xf>
    <xf numFmtId="0" fontId="32" fillId="13" borderId="41" xfId="1" applyFont="1" applyFill="1" applyBorder="1" applyAlignment="1">
      <alignment horizontal="left" vertical="center" wrapText="1"/>
    </xf>
    <xf numFmtId="0" fontId="32" fillId="13" borderId="20" xfId="1" applyFont="1" applyFill="1" applyBorder="1" applyAlignment="1">
      <alignment horizontal="left" vertical="center" wrapText="1"/>
    </xf>
    <xf numFmtId="0" fontId="32" fillId="13" borderId="14" xfId="1" applyFont="1" applyFill="1" applyBorder="1" applyAlignment="1">
      <alignment horizontal="left" vertical="center" wrapText="1"/>
    </xf>
    <xf numFmtId="0" fontId="15" fillId="14" borderId="12" xfId="1" applyFont="1" applyFill="1" applyBorder="1" applyAlignment="1">
      <alignment horizontal="center" vertical="center"/>
    </xf>
    <xf numFmtId="0" fontId="15" fillId="14" borderId="13" xfId="1" applyFont="1" applyFill="1" applyBorder="1" applyAlignment="1">
      <alignment horizontal="center" vertical="center"/>
    </xf>
    <xf numFmtId="0" fontId="15" fillId="14" borderId="14" xfId="1" applyFont="1" applyFill="1" applyBorder="1" applyAlignment="1">
      <alignment horizontal="center" vertical="center"/>
    </xf>
    <xf numFmtId="0" fontId="32" fillId="14" borderId="50" xfId="1" applyFont="1" applyFill="1" applyBorder="1" applyAlignment="1">
      <alignment vertical="center" wrapText="1"/>
    </xf>
    <xf numFmtId="0" fontId="32" fillId="14" borderId="0" xfId="1" applyFont="1" applyFill="1" applyAlignment="1">
      <alignment vertical="center" wrapText="1"/>
    </xf>
    <xf numFmtId="0" fontId="32" fillId="14" borderId="41" xfId="1" applyFont="1" applyFill="1" applyBorder="1" applyAlignment="1">
      <alignment vertical="center" wrapText="1"/>
    </xf>
    <xf numFmtId="0" fontId="32" fillId="14" borderId="25" xfId="1" applyFont="1" applyFill="1" applyBorder="1" applyAlignment="1">
      <alignment vertical="center" wrapText="1"/>
    </xf>
    <xf numFmtId="0" fontId="32" fillId="14" borderId="40" xfId="1" applyFont="1" applyFill="1" applyBorder="1" applyAlignment="1">
      <alignment vertical="center" wrapText="1"/>
    </xf>
    <xf numFmtId="0" fontId="15" fillId="14" borderId="11" xfId="1" applyFont="1" applyFill="1" applyBorder="1" applyAlignment="1">
      <alignment horizontal="center" vertical="center" textRotation="255" shrinkToFit="1"/>
    </xf>
    <xf numFmtId="0" fontId="15" fillId="14" borderId="22" xfId="1" applyFont="1" applyFill="1" applyBorder="1" applyAlignment="1">
      <alignment horizontal="center" vertical="center" textRotation="255" shrinkToFit="1"/>
    </xf>
    <xf numFmtId="0" fontId="15" fillId="14" borderId="301" xfId="1" applyFont="1" applyFill="1" applyBorder="1" applyAlignment="1">
      <alignment horizontal="center" vertical="center"/>
    </xf>
    <xf numFmtId="0" fontId="15" fillId="14" borderId="10" xfId="1" applyFont="1" applyFill="1" applyBorder="1" applyAlignment="1">
      <alignment horizontal="center" vertical="center"/>
    </xf>
    <xf numFmtId="0" fontId="15" fillId="14" borderId="8" xfId="1" applyFont="1" applyFill="1" applyBorder="1" applyAlignment="1">
      <alignment horizontal="center" vertical="center"/>
    </xf>
    <xf numFmtId="0" fontId="32" fillId="14" borderId="90" xfId="1" applyFont="1" applyFill="1" applyBorder="1" applyAlignment="1">
      <alignment vertical="center" wrapText="1"/>
    </xf>
    <xf numFmtId="0" fontId="32" fillId="14" borderId="24" xfId="1" applyFont="1" applyFill="1" applyBorder="1" applyAlignment="1">
      <alignment vertical="center" wrapText="1"/>
    </xf>
    <xf numFmtId="0" fontId="32" fillId="14" borderId="150" xfId="1" applyFont="1" applyFill="1" applyBorder="1" applyAlignment="1">
      <alignment vertical="center" wrapText="1"/>
    </xf>
    <xf numFmtId="0" fontId="32" fillId="14" borderId="127" xfId="1" applyFont="1" applyFill="1" applyBorder="1" applyAlignment="1">
      <alignment horizontal="center" vertical="center" textRotation="255" wrapText="1"/>
    </xf>
    <xf numFmtId="0" fontId="32" fillId="14" borderId="133" xfId="1" applyFont="1" applyFill="1" applyBorder="1" applyAlignment="1">
      <alignment horizontal="center" vertical="center" textRotation="255" wrapText="1"/>
    </xf>
    <xf numFmtId="0" fontId="15" fillId="14" borderId="0" xfId="1" applyFont="1" applyFill="1" applyAlignment="1">
      <alignment horizontal="left" vertical="center" wrapText="1"/>
    </xf>
    <xf numFmtId="0" fontId="15" fillId="14" borderId="41" xfId="1" applyFont="1" applyFill="1" applyBorder="1" applyAlignment="1">
      <alignment horizontal="left" vertical="center" wrapText="1"/>
    </xf>
    <xf numFmtId="0" fontId="15" fillId="14" borderId="55" xfId="1" applyFont="1" applyFill="1" applyBorder="1" applyAlignment="1">
      <alignment vertical="center" wrapText="1"/>
    </xf>
    <xf numFmtId="0" fontId="15" fillId="14" borderId="40" xfId="1" applyFont="1" applyFill="1" applyBorder="1" applyAlignment="1">
      <alignment vertical="center" wrapText="1"/>
    </xf>
    <xf numFmtId="0" fontId="32" fillId="14" borderId="55" xfId="1" applyFont="1" applyFill="1" applyBorder="1" applyAlignment="1">
      <alignment vertical="center" wrapText="1"/>
    </xf>
    <xf numFmtId="0" fontId="32" fillId="14" borderId="115" xfId="1" applyFont="1" applyFill="1" applyBorder="1" applyAlignment="1">
      <alignment vertical="center" wrapText="1"/>
    </xf>
    <xf numFmtId="0" fontId="32" fillId="14" borderId="20" xfId="1" applyFont="1" applyFill="1" applyBorder="1" applyAlignment="1">
      <alignment vertical="center" wrapText="1"/>
    </xf>
    <xf numFmtId="0" fontId="32" fillId="14" borderId="14" xfId="1" applyFont="1" applyFill="1" applyBorder="1" applyAlignment="1">
      <alignment vertical="center" wrapText="1"/>
    </xf>
    <xf numFmtId="0" fontId="32" fillId="14" borderId="55" xfId="1" applyFont="1" applyFill="1" applyBorder="1" applyAlignment="1">
      <alignment horizontal="left" vertical="center" wrapText="1"/>
    </xf>
    <xf numFmtId="0" fontId="32" fillId="14" borderId="40" xfId="1" applyFont="1" applyFill="1" applyBorder="1" applyAlignment="1">
      <alignment horizontal="left" vertical="center" wrapText="1"/>
    </xf>
    <xf numFmtId="0" fontId="32" fillId="14" borderId="115" xfId="1" applyFont="1" applyFill="1" applyBorder="1" applyAlignment="1">
      <alignment horizontal="left" vertical="center" wrapText="1"/>
    </xf>
    <xf numFmtId="0" fontId="32" fillId="14" borderId="41" xfId="1" applyFont="1" applyFill="1" applyBorder="1" applyAlignment="1">
      <alignment horizontal="left" vertical="center" wrapText="1"/>
    </xf>
    <xf numFmtId="0" fontId="32" fillId="14" borderId="20" xfId="1" applyFont="1" applyFill="1" applyBorder="1" applyAlignment="1">
      <alignment horizontal="left" vertical="center" wrapText="1"/>
    </xf>
    <xf numFmtId="0" fontId="32" fillId="14" borderId="14" xfId="1" applyFont="1" applyFill="1" applyBorder="1" applyAlignment="1">
      <alignment horizontal="left" vertical="center" wrapText="1"/>
    </xf>
    <xf numFmtId="0" fontId="19" fillId="15" borderId="227" xfId="1" applyFont="1" applyFill="1" applyBorder="1" applyAlignment="1">
      <alignment horizontal="center" vertical="center"/>
    </xf>
    <xf numFmtId="0" fontId="19" fillId="15" borderId="126" xfId="1" applyFont="1" applyFill="1" applyBorder="1" applyAlignment="1">
      <alignment horizontal="center" vertical="center"/>
    </xf>
    <xf numFmtId="0" fontId="19" fillId="15" borderId="111" xfId="1" applyFont="1" applyFill="1" applyBorder="1" applyAlignment="1">
      <alignment horizontal="center" vertical="center"/>
    </xf>
    <xf numFmtId="0" fontId="32" fillId="15" borderId="50" xfId="1" applyFont="1" applyFill="1" applyBorder="1" applyAlignment="1">
      <alignment vertical="center" wrapText="1"/>
    </xf>
    <xf numFmtId="0" fontId="32" fillId="15" borderId="0" xfId="1" applyFont="1" applyFill="1" applyAlignment="1">
      <alignment vertical="center" wrapText="1"/>
    </xf>
    <xf numFmtId="0" fontId="32" fillId="15" borderId="41" xfId="1" applyFont="1" applyFill="1" applyBorder="1" applyAlignment="1">
      <alignment vertical="center" wrapText="1"/>
    </xf>
    <xf numFmtId="0" fontId="32" fillId="15" borderId="55" xfId="1" applyFont="1" applyFill="1" applyBorder="1" applyAlignment="1">
      <alignment vertical="center" wrapText="1"/>
    </xf>
    <xf numFmtId="0" fontId="32" fillId="15" borderId="25" xfId="1" applyFont="1" applyFill="1" applyBorder="1" applyAlignment="1">
      <alignment vertical="center" wrapText="1"/>
    </xf>
    <xf numFmtId="0" fontId="32" fillId="15" borderId="40" xfId="1" applyFont="1" applyFill="1" applyBorder="1" applyAlignment="1">
      <alignment vertical="center" wrapText="1"/>
    </xf>
    <xf numFmtId="0" fontId="19" fillId="15" borderId="11" xfId="1" applyFont="1" applyFill="1" applyBorder="1" applyAlignment="1">
      <alignment horizontal="center" vertical="center" textRotation="255" shrinkToFit="1"/>
    </xf>
    <xf numFmtId="0" fontId="19" fillId="15" borderId="22" xfId="1" applyFont="1" applyFill="1" applyBorder="1" applyAlignment="1">
      <alignment horizontal="center" vertical="center" textRotation="255" shrinkToFit="1"/>
    </xf>
    <xf numFmtId="0" fontId="19" fillId="15" borderId="1" xfId="1" applyFont="1" applyFill="1" applyBorder="1" applyAlignment="1">
      <alignment horizontal="center" vertical="center"/>
    </xf>
    <xf numFmtId="0" fontId="19" fillId="15" borderId="2" xfId="1" applyFont="1" applyFill="1" applyBorder="1" applyAlignment="1">
      <alignment horizontal="center" vertical="center"/>
    </xf>
    <xf numFmtId="0" fontId="19" fillId="15" borderId="3" xfId="1" applyFont="1" applyFill="1" applyBorder="1" applyAlignment="1">
      <alignment horizontal="center" vertical="center"/>
    </xf>
    <xf numFmtId="0" fontId="32" fillId="15" borderId="90" xfId="1" applyFont="1" applyFill="1" applyBorder="1" applyAlignment="1">
      <alignment vertical="center" wrapText="1"/>
    </xf>
    <xf numFmtId="0" fontId="32" fillId="15" borderId="24" xfId="1" applyFont="1" applyFill="1" applyBorder="1" applyAlignment="1">
      <alignment vertical="center" wrapText="1"/>
    </xf>
    <xf numFmtId="0" fontId="32" fillId="15" borderId="150" xfId="1" applyFont="1" applyFill="1" applyBorder="1" applyAlignment="1">
      <alignment vertical="center" wrapText="1"/>
    </xf>
    <xf numFmtId="0" fontId="32" fillId="15" borderId="127" xfId="1" applyFont="1" applyFill="1" applyBorder="1" applyAlignment="1">
      <alignment horizontal="center" vertical="center" textRotation="255" wrapText="1"/>
    </xf>
    <xf numFmtId="0" fontId="32" fillId="15" borderId="133" xfId="1" applyFont="1" applyFill="1" applyBorder="1" applyAlignment="1">
      <alignment horizontal="center" vertical="center" textRotation="255" wrapText="1"/>
    </xf>
    <xf numFmtId="0" fontId="15" fillId="15" borderId="0" xfId="1" applyFont="1" applyFill="1" applyAlignment="1">
      <alignment horizontal="left" vertical="center" wrapText="1"/>
    </xf>
    <xf numFmtId="0" fontId="15" fillId="15" borderId="41" xfId="1" applyFont="1" applyFill="1" applyBorder="1" applyAlignment="1">
      <alignment horizontal="left" vertical="center" wrapText="1"/>
    </xf>
    <xf numFmtId="0" fontId="15" fillId="15" borderId="55" xfId="1" applyFont="1" applyFill="1" applyBorder="1" applyAlignment="1">
      <alignment vertical="center" wrapText="1"/>
    </xf>
    <xf numFmtId="0" fontId="15" fillId="15" borderId="40" xfId="1" applyFont="1" applyFill="1" applyBorder="1" applyAlignment="1">
      <alignment vertical="center" wrapText="1"/>
    </xf>
    <xf numFmtId="0" fontId="32" fillId="15" borderId="115" xfId="1" applyFont="1" applyFill="1" applyBorder="1" applyAlignment="1">
      <alignment vertical="center" wrapText="1"/>
    </xf>
    <xf numFmtId="0" fontId="32" fillId="15" borderId="20" xfId="1" applyFont="1" applyFill="1" applyBorder="1" applyAlignment="1">
      <alignment vertical="center" wrapText="1"/>
    </xf>
    <xf numFmtId="0" fontId="32" fillId="15" borderId="14" xfId="1" applyFont="1" applyFill="1" applyBorder="1" applyAlignment="1">
      <alignment vertical="center" wrapText="1"/>
    </xf>
    <xf numFmtId="0" fontId="71" fillId="0" borderId="0" xfId="3" applyFont="1" applyFill="1" applyBorder="1" applyAlignment="1" applyProtection="1">
      <alignment horizontal="right" vertical="center" shrinkToFit="1"/>
    </xf>
    <xf numFmtId="0" fontId="17" fillId="0" borderId="0" xfId="1" applyFont="1" applyAlignment="1">
      <alignment horizontal="left" vertical="center" wrapText="1"/>
    </xf>
    <xf numFmtId="0" fontId="31" fillId="0" borderId="301" xfId="1" applyFont="1" applyBorder="1" applyAlignment="1">
      <alignment horizontal="center" vertical="center"/>
    </xf>
    <xf numFmtId="0" fontId="31" fillId="0" borderId="10" xfId="1" applyFont="1" applyBorder="1" applyAlignment="1">
      <alignment horizontal="center" vertical="center"/>
    </xf>
    <xf numFmtId="0" fontId="31" fillId="0" borderId="8" xfId="1" applyFont="1" applyBorder="1" applyAlignment="1">
      <alignment horizontal="center" vertical="center"/>
    </xf>
    <xf numFmtId="0" fontId="31" fillId="0" borderId="6" xfId="1" applyFont="1" applyBorder="1" applyAlignment="1">
      <alignment horizontal="center" vertical="top" textRotation="255" wrapText="1" shrinkToFit="1"/>
    </xf>
    <xf numFmtId="0" fontId="31" fillId="0" borderId="130" xfId="1" applyFont="1" applyBorder="1" applyAlignment="1">
      <alignment horizontal="center" vertical="top" textRotation="255" wrapText="1" shrinkToFit="1"/>
    </xf>
    <xf numFmtId="0" fontId="31" fillId="0" borderId="86" xfId="1" applyFont="1" applyBorder="1" applyAlignment="1">
      <alignment horizontal="center" vertical="top" textRotation="255" wrapText="1" shrinkToFit="1"/>
    </xf>
    <xf numFmtId="0" fontId="31" fillId="0" borderId="10" xfId="1" applyFont="1" applyBorder="1" applyAlignment="1">
      <alignment horizontal="center" vertical="top" textRotation="255" shrinkToFit="1"/>
    </xf>
    <xf numFmtId="0" fontId="31" fillId="0" borderId="126" xfId="1" applyFont="1" applyBorder="1" applyAlignment="1">
      <alignment horizontal="center" vertical="top" textRotation="255" shrinkToFit="1"/>
    </xf>
    <xf numFmtId="0" fontId="31" fillId="0" borderId="11" xfId="1" applyFont="1" applyBorder="1" applyAlignment="1">
      <alignment horizontal="center" vertical="center" textRotation="255" shrinkToFit="1"/>
    </xf>
    <xf numFmtId="0" fontId="31" fillId="0" borderId="22" xfId="1" applyFont="1" applyBorder="1" applyAlignment="1">
      <alignment horizontal="center" vertical="center" textRotation="255" shrinkToFit="1"/>
    </xf>
    <xf numFmtId="0" fontId="31" fillId="0" borderId="12" xfId="1" applyFont="1" applyBorder="1" applyAlignment="1">
      <alignment horizontal="center" vertical="center"/>
    </xf>
    <xf numFmtId="0" fontId="31" fillId="0" borderId="13" xfId="1" applyFont="1" applyBorder="1" applyAlignment="1">
      <alignment horizontal="center" vertical="center"/>
    </xf>
    <xf numFmtId="0" fontId="31" fillId="0" borderId="14" xfId="1" applyFont="1" applyBorder="1" applyAlignment="1">
      <alignment horizontal="center" vertical="center"/>
    </xf>
    <xf numFmtId="0" fontId="23" fillId="0" borderId="50" xfId="1" applyFont="1" applyBorder="1" applyAlignment="1">
      <alignment vertical="center" wrapText="1"/>
    </xf>
    <xf numFmtId="0" fontId="23" fillId="0" borderId="90" xfId="1" applyFont="1" applyBorder="1" applyAlignment="1">
      <alignment vertical="center" wrapText="1"/>
    </xf>
    <xf numFmtId="0" fontId="23" fillId="0" borderId="24" xfId="1" applyFont="1" applyBorder="1" applyAlignment="1">
      <alignment vertical="center" wrapText="1"/>
    </xf>
    <xf numFmtId="0" fontId="23" fillId="0" borderId="150" xfId="1" applyFont="1" applyBorder="1" applyAlignment="1">
      <alignment vertical="center" wrapText="1"/>
    </xf>
    <xf numFmtId="0" fontId="23" fillId="0" borderId="96" xfId="1" applyFont="1" applyBorder="1" applyAlignment="1">
      <alignment horizontal="center" vertical="center" textRotation="255" wrapText="1"/>
    </xf>
    <xf numFmtId="0" fontId="23" fillId="0" borderId="127" xfId="1" applyFont="1" applyBorder="1" applyAlignment="1">
      <alignment horizontal="center" vertical="center" textRotation="255" wrapText="1"/>
    </xf>
    <xf numFmtId="0" fontId="23" fillId="0" borderId="133" xfId="1" applyFont="1" applyBorder="1" applyAlignment="1">
      <alignment horizontal="center" vertical="center" textRotation="255" wrapText="1"/>
    </xf>
    <xf numFmtId="0" fontId="23" fillId="0" borderId="55" xfId="1" applyFont="1" applyBorder="1" applyAlignment="1">
      <alignment horizontal="left" vertical="center" wrapText="1"/>
    </xf>
    <xf numFmtId="0" fontId="23" fillId="0" borderId="40" xfId="1" applyFont="1" applyBorder="1" applyAlignment="1">
      <alignment horizontal="left" vertical="center" wrapText="1"/>
    </xf>
    <xf numFmtId="0" fontId="23" fillId="0" borderId="115" xfId="1" applyFont="1" applyBorder="1" applyAlignment="1">
      <alignment horizontal="left" vertical="center" wrapText="1"/>
    </xf>
    <xf numFmtId="0" fontId="23" fillId="0" borderId="41" xfId="1" applyFont="1" applyBorder="1" applyAlignment="1">
      <alignment horizontal="left" vertical="center" wrapText="1"/>
    </xf>
    <xf numFmtId="0" fontId="23" fillId="0" borderId="20" xfId="1" applyFont="1" applyBorder="1" applyAlignment="1">
      <alignment horizontal="left" vertical="center" wrapText="1"/>
    </xf>
    <xf numFmtId="0" fontId="23" fillId="0" borderId="14" xfId="1" applyFont="1" applyBorder="1" applyAlignment="1">
      <alignment horizontal="left" vertical="center" wrapText="1"/>
    </xf>
    <xf numFmtId="0" fontId="23" fillId="0" borderId="55" xfId="1" applyFont="1" applyBorder="1" applyAlignment="1">
      <alignment vertical="center" wrapText="1"/>
    </xf>
    <xf numFmtId="0" fontId="23" fillId="0" borderId="115" xfId="1" applyFont="1" applyBorder="1" applyAlignment="1">
      <alignment vertical="center" wrapText="1"/>
    </xf>
    <xf numFmtId="0" fontId="23" fillId="0" borderId="20" xfId="1" applyFont="1" applyBorder="1" applyAlignment="1">
      <alignment vertical="center" wrapText="1"/>
    </xf>
    <xf numFmtId="0" fontId="23" fillId="0" borderId="14" xfId="1" applyFont="1" applyBorder="1" applyAlignment="1">
      <alignment vertical="center" wrapText="1"/>
    </xf>
    <xf numFmtId="0" fontId="18" fillId="0" borderId="55" xfId="1" applyFont="1" applyBorder="1" applyAlignment="1">
      <alignment horizontal="center" vertical="center" wrapText="1"/>
    </xf>
    <xf numFmtId="0" fontId="18" fillId="0" borderId="25"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115" xfId="1" applyFont="1" applyBorder="1" applyAlignment="1">
      <alignment horizontal="center" vertical="center" wrapText="1"/>
    </xf>
    <xf numFmtId="0" fontId="18" fillId="0" borderId="0" xfId="1" applyFont="1" applyAlignment="1">
      <alignment horizontal="center" vertical="center" wrapText="1"/>
    </xf>
    <xf numFmtId="0" fontId="18" fillId="0" borderId="41" xfId="1" applyFont="1" applyBorder="1" applyAlignment="1">
      <alignment horizontal="center" vertical="center" wrapText="1"/>
    </xf>
    <xf numFmtId="0" fontId="18" fillId="0" borderId="20" xfId="1" applyFont="1" applyBorder="1" applyAlignment="1">
      <alignment horizontal="center" vertical="center" wrapText="1"/>
    </xf>
    <xf numFmtId="0" fontId="18" fillId="0" borderId="13" xfId="1" applyFont="1" applyBorder="1" applyAlignment="1">
      <alignment horizontal="center" vertical="center" wrapText="1"/>
    </xf>
    <xf numFmtId="0" fontId="18" fillId="0" borderId="14" xfId="1" applyFont="1" applyBorder="1" applyAlignment="1">
      <alignment horizontal="center" vertical="center" wrapText="1"/>
    </xf>
    <xf numFmtId="0" fontId="43" fillId="0" borderId="0" xfId="3" applyFont="1" applyFill="1" applyBorder="1" applyAlignment="1" applyProtection="1">
      <alignment horizontal="right" vertical="center" shrinkToFit="1"/>
    </xf>
    <xf numFmtId="0" fontId="79" fillId="0" borderId="95" xfId="0" applyFont="1" applyBorder="1" applyAlignment="1">
      <alignment horizontal="left" vertical="center"/>
    </xf>
    <xf numFmtId="0" fontId="77" fillId="0" borderId="95" xfId="0" applyFont="1" applyBorder="1" applyAlignment="1">
      <alignment horizontal="center" vertical="center"/>
    </xf>
    <xf numFmtId="0" fontId="79" fillId="0" borderId="89" xfId="0" applyFont="1" applyBorder="1" applyAlignment="1">
      <alignment horizontal="left" vertical="center"/>
    </xf>
    <xf numFmtId="0" fontId="79" fillId="0" borderId="107" xfId="0" applyFont="1" applyBorder="1" applyAlignment="1">
      <alignment horizontal="left" vertical="center"/>
    </xf>
    <xf numFmtId="0" fontId="79" fillId="0" borderId="98" xfId="0" applyFont="1" applyBorder="1" applyAlignment="1">
      <alignment horizontal="left" vertical="center"/>
    </xf>
    <xf numFmtId="0" fontId="79" fillId="0" borderId="102" xfId="0" applyFont="1" applyBorder="1" applyAlignment="1">
      <alignment horizontal="left" vertical="center"/>
    </xf>
    <xf numFmtId="0" fontId="79" fillId="0" borderId="205" xfId="0" applyFont="1" applyBorder="1" applyAlignment="1">
      <alignment horizontal="left" vertical="center"/>
    </xf>
    <xf numFmtId="0" fontId="79" fillId="0" borderId="104" xfId="0" applyFont="1" applyBorder="1" applyAlignment="1">
      <alignment horizontal="left" vertical="center"/>
    </xf>
    <xf numFmtId="0" fontId="79" fillId="0" borderId="105" xfId="0" applyFont="1" applyBorder="1" applyAlignment="1">
      <alignment horizontal="left" vertical="center"/>
    </xf>
    <xf numFmtId="0" fontId="79" fillId="0" borderId="106" xfId="0" applyFont="1" applyBorder="1" applyAlignment="1">
      <alignment horizontal="left" vertical="center"/>
    </xf>
    <xf numFmtId="0" fontId="77" fillId="0" borderId="95" xfId="0" applyFont="1" applyBorder="1" applyAlignment="1">
      <alignment horizontal="left" vertical="center"/>
    </xf>
    <xf numFmtId="0" fontId="77" fillId="0" borderId="89" xfId="0" applyFont="1" applyBorder="1" applyAlignment="1">
      <alignment horizontal="left" vertical="center"/>
    </xf>
    <xf numFmtId="0" fontId="77" fillId="0" borderId="107" xfId="0" applyFont="1" applyBorder="1" applyAlignment="1">
      <alignment horizontal="left" vertical="center"/>
    </xf>
    <xf numFmtId="0" fontId="77" fillId="0" borderId="87" xfId="0" applyFont="1" applyBorder="1" applyAlignment="1">
      <alignment horizontal="left" vertical="center"/>
    </xf>
    <xf numFmtId="0" fontId="77" fillId="0" borderId="86" xfId="0" applyFont="1" applyBorder="1" applyAlignment="1">
      <alignment horizontal="left" vertical="center"/>
    </xf>
    <xf numFmtId="0" fontId="77" fillId="0" borderId="181" xfId="0" applyFont="1" applyBorder="1" applyAlignment="1">
      <alignment horizontal="left" vertical="center"/>
    </xf>
    <xf numFmtId="0" fontId="77" fillId="0" borderId="239" xfId="0" applyFont="1" applyBorder="1" applyAlignment="1">
      <alignment horizontal="left" vertical="center"/>
    </xf>
    <xf numFmtId="0" fontId="77" fillId="0" borderId="100" xfId="0" applyFont="1" applyBorder="1" applyAlignment="1">
      <alignment horizontal="left" vertical="center"/>
    </xf>
    <xf numFmtId="0" fontId="77" fillId="0" borderId="101" xfId="0" applyFont="1" applyBorder="1" applyAlignment="1">
      <alignment horizontal="left" vertical="center"/>
    </xf>
    <xf numFmtId="0" fontId="77" fillId="0" borderId="406" xfId="0" applyFont="1" applyBorder="1" applyAlignment="1">
      <alignment horizontal="center" vertical="center"/>
    </xf>
    <xf numFmtId="0" fontId="77" fillId="0" borderId="407" xfId="0" applyFont="1" applyBorder="1" applyAlignment="1">
      <alignment horizontal="center" vertical="center"/>
    </xf>
    <xf numFmtId="0" fontId="77" fillId="0" borderId="245" xfId="0" applyFont="1" applyBorder="1" applyAlignment="1">
      <alignment horizontal="center" vertical="center"/>
    </xf>
    <xf numFmtId="0" fontId="22" fillId="0" borderId="0" xfId="1" applyFont="1" applyAlignment="1">
      <alignment horizontal="center" vertical="center" wrapText="1"/>
    </xf>
    <xf numFmtId="0" fontId="38" fillId="0" borderId="59" xfId="1" applyFont="1" applyBorder="1" applyAlignment="1">
      <alignment vertical="center" wrapText="1"/>
    </xf>
    <xf numFmtId="0" fontId="20" fillId="0" borderId="103" xfId="1" applyFont="1" applyBorder="1" applyAlignment="1">
      <alignment horizontal="center" vertical="center" wrapText="1"/>
    </xf>
    <xf numFmtId="0" fontId="20" fillId="0" borderId="97" xfId="1" applyFont="1" applyBorder="1" applyAlignment="1">
      <alignment horizontal="center" vertical="center" wrapText="1"/>
    </xf>
    <xf numFmtId="0" fontId="19" fillId="3" borderId="58" xfId="1" applyFont="1" applyFill="1" applyBorder="1" applyAlignment="1">
      <alignment horizontal="right" vertical="center" wrapText="1"/>
    </xf>
    <xf numFmtId="0" fontId="19" fillId="3" borderId="59" xfId="1" applyFont="1" applyFill="1" applyBorder="1" applyAlignment="1">
      <alignment horizontal="right" vertical="center" wrapText="1"/>
    </xf>
    <xf numFmtId="0" fontId="19" fillId="3" borderId="70" xfId="1" applyFont="1" applyFill="1" applyBorder="1" applyAlignment="1">
      <alignment horizontal="right" vertical="center" wrapText="1"/>
    </xf>
    <xf numFmtId="0" fontId="19" fillId="0" borderId="50" xfId="1" applyFont="1" applyBorder="1" applyAlignment="1">
      <alignment horizontal="center" vertical="center" wrapText="1"/>
    </xf>
    <xf numFmtId="0" fontId="19" fillId="0" borderId="0" xfId="1" applyFont="1" applyAlignment="1">
      <alignment horizontal="center" vertical="center" wrapText="1"/>
    </xf>
    <xf numFmtId="0" fontId="20" fillId="0" borderId="58" xfId="1" applyFont="1" applyBorder="1" applyAlignment="1">
      <alignment horizontal="right" vertical="center" wrapText="1"/>
    </xf>
    <xf numFmtId="0" fontId="20" fillId="0" borderId="59" xfId="1" applyFont="1" applyBorder="1" applyAlignment="1">
      <alignment horizontal="right" vertical="center" wrapText="1"/>
    </xf>
    <xf numFmtId="0" fontId="20" fillId="0" borderId="70" xfId="1" applyFont="1" applyBorder="1" applyAlignment="1">
      <alignment horizontal="right" vertical="center" wrapText="1"/>
    </xf>
    <xf numFmtId="0" fontId="80" fillId="0" borderId="2" xfId="3" applyFont="1" applyBorder="1" applyAlignment="1">
      <alignment horizontal="right" vertical="top" wrapText="1"/>
    </xf>
    <xf numFmtId="0" fontId="82" fillId="0" borderId="2" xfId="1" applyFont="1" applyBorder="1" applyAlignment="1">
      <alignment horizontal="right" vertical="top" wrapText="1"/>
    </xf>
    <xf numFmtId="0" fontId="46" fillId="18" borderId="0" xfId="1" applyFont="1" applyFill="1" applyAlignment="1">
      <alignment horizontal="center" vertical="center" wrapText="1"/>
    </xf>
    <xf numFmtId="0" fontId="37" fillId="0" borderId="59" xfId="1" applyFont="1" applyBorder="1" applyAlignment="1">
      <alignment vertical="center" wrapText="1"/>
    </xf>
    <xf numFmtId="0" fontId="19" fillId="4" borderId="103" xfId="1" applyFont="1" applyFill="1" applyBorder="1" applyAlignment="1">
      <alignment horizontal="center" vertical="center" wrapText="1"/>
    </xf>
    <xf numFmtId="0" fontId="19" fillId="4" borderId="97" xfId="1" applyFont="1" applyFill="1" applyBorder="1" applyAlignment="1">
      <alignment horizontal="center" vertical="center" wrapText="1"/>
    </xf>
    <xf numFmtId="0" fontId="19" fillId="3" borderId="103" xfId="1" applyFont="1" applyFill="1" applyBorder="1" applyAlignment="1">
      <alignment horizontal="center" vertical="center" wrapText="1"/>
    </xf>
    <xf numFmtId="0" fontId="19" fillId="3" borderId="97" xfId="1" applyFont="1" applyFill="1" applyBorder="1" applyAlignment="1">
      <alignment horizontal="center" vertical="center" wrapText="1"/>
    </xf>
    <xf numFmtId="0" fontId="79" fillId="0" borderId="2" xfId="1" applyFont="1" applyBorder="1" applyAlignment="1">
      <alignment horizontal="right" vertical="top" wrapText="1"/>
    </xf>
    <xf numFmtId="0" fontId="46" fillId="16" borderId="0" xfId="1" applyFont="1" applyFill="1" applyAlignment="1">
      <alignment horizontal="center" vertical="center" wrapText="1"/>
    </xf>
    <xf numFmtId="0" fontId="37" fillId="0" borderId="59" xfId="1" applyFont="1" applyBorder="1" applyAlignment="1">
      <alignment horizontal="left" vertical="center" wrapText="1"/>
    </xf>
    <xf numFmtId="0" fontId="19" fillId="0" borderId="1" xfId="1" applyFont="1" applyBorder="1" applyAlignment="1" applyProtection="1">
      <alignment horizontal="left" vertical="center" wrapText="1"/>
      <protection locked="0"/>
    </xf>
    <xf numFmtId="0" fontId="19" fillId="0" borderId="2" xfId="1" applyFont="1" applyBorder="1" applyAlignment="1" applyProtection="1">
      <alignment horizontal="left" vertical="center" wrapText="1"/>
      <protection locked="0"/>
    </xf>
    <xf numFmtId="0" fontId="19" fillId="0" borderId="67" xfId="1" applyFont="1" applyBorder="1" applyAlignment="1" applyProtection="1">
      <alignment horizontal="left" vertical="center" wrapText="1"/>
      <protection locked="0"/>
    </xf>
    <xf numFmtId="0" fontId="19" fillId="0" borderId="50" xfId="1" applyFont="1" applyBorder="1" applyAlignment="1" applyProtection="1">
      <alignment horizontal="left" vertical="center" wrapText="1"/>
      <protection locked="0"/>
    </xf>
    <xf numFmtId="0" fontId="19" fillId="0" borderId="0" xfId="1" applyFont="1" applyAlignment="1" applyProtection="1">
      <alignment horizontal="left" vertical="center" wrapText="1"/>
      <protection locked="0"/>
    </xf>
    <xf numFmtId="0" fontId="19" fillId="0" borderId="145" xfId="1" applyFont="1" applyBorder="1" applyAlignment="1" applyProtection="1">
      <alignment horizontal="left" vertical="center" wrapText="1"/>
      <protection locked="0"/>
    </xf>
    <xf numFmtId="0" fontId="19" fillId="0" borderId="58" xfId="1" applyFont="1" applyBorder="1" applyAlignment="1" applyProtection="1">
      <alignment horizontal="left" vertical="center" wrapText="1"/>
      <protection locked="0"/>
    </xf>
    <xf numFmtId="0" fontId="19" fillId="0" borderId="59" xfId="1" applyFont="1" applyBorder="1" applyAlignment="1" applyProtection="1">
      <alignment horizontal="left" vertical="center" wrapText="1"/>
      <protection locked="0"/>
    </xf>
    <xf numFmtId="0" fontId="19" fillId="0" borderId="70" xfId="1" applyFont="1" applyBorder="1" applyAlignment="1" applyProtection="1">
      <alignment horizontal="left" vertical="center" wrapText="1"/>
      <protection locked="0"/>
    </xf>
    <xf numFmtId="0" fontId="19" fillId="0" borderId="113" xfId="1" applyFont="1" applyBorder="1" applyAlignment="1">
      <alignment horizontal="left" vertical="center" wrapText="1"/>
    </xf>
    <xf numFmtId="0" fontId="21" fillId="2" borderId="50" xfId="1" applyFont="1" applyFill="1" applyBorder="1" applyAlignment="1">
      <alignment horizontal="left" vertical="center" wrapText="1"/>
    </xf>
    <xf numFmtId="0" fontId="21" fillId="2" borderId="0" xfId="1" applyFont="1" applyFill="1" applyAlignment="1">
      <alignment horizontal="left" vertical="center" wrapText="1"/>
    </xf>
  </cellXfs>
  <cellStyles count="7">
    <cellStyle name="ハイパーリンク" xfId="3" builtinId="8"/>
    <cellStyle name="ハイパーリンク 2" xfId="2" xr:uid="{00000000-0005-0000-0000-000001000000}"/>
    <cellStyle name="標準" xfId="0" builtinId="0"/>
    <cellStyle name="標準 2" xfId="1" xr:uid="{00000000-0005-0000-0000-000003000000}"/>
    <cellStyle name="標準 5" xfId="4" xr:uid="{00000000-0005-0000-0000-000004000000}"/>
    <cellStyle name="標準 7" xfId="5" xr:uid="{00000000-0005-0000-0000-000005000000}"/>
    <cellStyle name="標準 8" xfId="6" xr:uid="{00000000-0005-0000-0000-000006000000}"/>
  </cellStyles>
  <dxfs count="533">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theme="0" tint="-0.24994659260841701"/>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969696"/>
        </patternFill>
      </fill>
    </dxf>
    <dxf>
      <fill>
        <patternFill>
          <bgColor rgb="FFFFFF00"/>
        </patternFill>
      </fill>
    </dxf>
    <dxf>
      <fill>
        <patternFill>
          <bgColor theme="0" tint="-0.34998626667073579"/>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s>
  <tableStyles count="0" defaultTableStyle="TableStyleMedium2" defaultPivotStyle="PivotStyleLight16"/>
  <colors>
    <mruColors>
      <color rgb="FFFFFBAB"/>
      <color rgb="FF0000FF"/>
      <color rgb="FFCCFFFF"/>
      <color rgb="FFFFFFD1"/>
      <color rgb="FFED7D31"/>
      <color rgb="FFFCE4D6"/>
      <color rgb="FFD9D9D9"/>
      <color rgb="FFFEDC5E"/>
      <color rgb="FF8FFF8F"/>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26</xdr:col>
      <xdr:colOff>66675</xdr:colOff>
      <xdr:row>0</xdr:row>
      <xdr:rowOff>409574</xdr:rowOff>
    </xdr:from>
    <xdr:to>
      <xdr:col>29</xdr:col>
      <xdr:colOff>314325</xdr:colOff>
      <xdr:row>0</xdr:row>
      <xdr:rowOff>1066799</xdr:rowOff>
    </xdr:to>
    <xdr:sp macro="" textlink="">
      <xdr:nvSpPr>
        <xdr:cNvPr id="3" name="線吹き出し 2 (枠付き) 2">
          <a:extLst>
            <a:ext uri="{FF2B5EF4-FFF2-40B4-BE49-F238E27FC236}">
              <a16:creationId xmlns:a16="http://schemas.microsoft.com/office/drawing/2014/main" id="{00000000-0008-0000-0100-000003000000}"/>
            </a:ext>
          </a:extLst>
        </xdr:cNvPr>
        <xdr:cNvSpPr/>
      </xdr:nvSpPr>
      <xdr:spPr>
        <a:xfrm>
          <a:off x="14744700" y="409574"/>
          <a:ext cx="1600200" cy="657225"/>
        </a:xfrm>
        <a:prstGeom prst="borderCallout2">
          <a:avLst>
            <a:gd name="adj1" fmla="val 47321"/>
            <a:gd name="adj2" fmla="val 521"/>
            <a:gd name="adj3" fmla="val 102083"/>
            <a:gd name="adj4" fmla="val -14583"/>
            <a:gd name="adj5" fmla="val 138483"/>
            <a:gd name="adj6" fmla="val -2930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学校名を記入すると、</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桁の学校コードが表示されます。</a:t>
          </a:r>
        </a:p>
      </xdr:txBody>
    </xdr:sp>
    <xdr:clientData/>
  </xdr:twoCellAnchor>
  <xdr:oneCellAnchor>
    <xdr:from>
      <xdr:col>13</xdr:col>
      <xdr:colOff>305312</xdr:colOff>
      <xdr:row>0</xdr:row>
      <xdr:rowOff>0</xdr:rowOff>
    </xdr:from>
    <xdr:ext cx="357727" cy="1314450"/>
    <xdr:sp macro="" textlink="">
      <xdr:nvSpPr>
        <xdr:cNvPr id="41" name="テキスト ボックス 40">
          <a:extLst>
            <a:ext uri="{FF2B5EF4-FFF2-40B4-BE49-F238E27FC236}">
              <a16:creationId xmlns:a16="http://schemas.microsoft.com/office/drawing/2014/main" id="{00000000-0008-0000-0100-000004000000}"/>
            </a:ext>
          </a:extLst>
        </xdr:cNvPr>
        <xdr:cNvSpPr txBox="1"/>
      </xdr:nvSpPr>
      <xdr:spPr>
        <a:xfrm>
          <a:off x="7353812"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24</xdr:col>
      <xdr:colOff>238125</xdr:colOff>
      <xdr:row>12</xdr:row>
      <xdr:rowOff>161924</xdr:rowOff>
    </xdr:from>
    <xdr:to>
      <xdr:col>26</xdr:col>
      <xdr:colOff>0</xdr:colOff>
      <xdr:row>16</xdr:row>
      <xdr:rowOff>104774</xdr:rowOff>
    </xdr:to>
    <xdr:sp macro="" textlink="">
      <xdr:nvSpPr>
        <xdr:cNvPr id="42" name="線吹き出し 2 (枠付き) 41">
          <a:extLst>
            <a:ext uri="{FF2B5EF4-FFF2-40B4-BE49-F238E27FC236}">
              <a16:creationId xmlns:a16="http://schemas.microsoft.com/office/drawing/2014/main" id="{00000000-0008-0000-0100-000013000000}"/>
            </a:ext>
          </a:extLst>
        </xdr:cNvPr>
        <xdr:cNvSpPr/>
      </xdr:nvSpPr>
      <xdr:spPr>
        <a:xfrm>
          <a:off x="13392150" y="3524249"/>
          <a:ext cx="1476375" cy="666750"/>
        </a:xfrm>
        <a:prstGeom prst="borderCallout2">
          <a:avLst>
            <a:gd name="adj1" fmla="val 7616"/>
            <a:gd name="adj2" fmla="val 22441"/>
            <a:gd name="adj3" fmla="val 3961"/>
            <a:gd name="adj4" fmla="val 22283"/>
            <a:gd name="adj5" fmla="val -34650"/>
            <a:gd name="adj6" fmla="val 781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学部（通学課程）のみ、卒業者数も記入してください。</a:t>
          </a:r>
        </a:p>
      </xdr:txBody>
    </xdr:sp>
    <xdr:clientData/>
  </xdr:twoCellAnchor>
  <xdr:twoCellAnchor>
    <xdr:from>
      <xdr:col>22</xdr:col>
      <xdr:colOff>371475</xdr:colOff>
      <xdr:row>0</xdr:row>
      <xdr:rowOff>123824</xdr:rowOff>
    </xdr:from>
    <xdr:to>
      <xdr:col>25</xdr:col>
      <xdr:colOff>647700</xdr:colOff>
      <xdr:row>0</xdr:row>
      <xdr:rowOff>609600</xdr:rowOff>
    </xdr:to>
    <xdr:sp macro="" textlink="">
      <xdr:nvSpPr>
        <xdr:cNvPr id="43" name="線吹き出し 2 (枠付き) 42">
          <a:extLst>
            <a:ext uri="{FF2B5EF4-FFF2-40B4-BE49-F238E27FC236}">
              <a16:creationId xmlns:a16="http://schemas.microsoft.com/office/drawing/2014/main" id="{00000000-0008-0000-0100-00000F000000}"/>
            </a:ext>
          </a:extLst>
        </xdr:cNvPr>
        <xdr:cNvSpPr/>
      </xdr:nvSpPr>
      <xdr:spPr>
        <a:xfrm>
          <a:off x="12325350" y="123824"/>
          <a:ext cx="2209800" cy="485776"/>
        </a:xfrm>
        <a:prstGeom prst="borderCallout2">
          <a:avLst>
            <a:gd name="adj1" fmla="val 47321"/>
            <a:gd name="adj2" fmla="val 521"/>
            <a:gd name="adj3" fmla="val 102083"/>
            <a:gd name="adj4" fmla="val -14583"/>
            <a:gd name="adj5" fmla="val 145412"/>
            <a:gd name="adj6" fmla="val -2608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大学と短大と高専では調査票が違います。ここで学校種を確認してください。</a:t>
          </a:r>
        </a:p>
      </xdr:txBody>
    </xdr:sp>
    <xdr:clientData/>
  </xdr:twoCellAnchor>
  <xdr:twoCellAnchor>
    <xdr:from>
      <xdr:col>19</xdr:col>
      <xdr:colOff>333373</xdr:colOff>
      <xdr:row>7</xdr:row>
      <xdr:rowOff>0</xdr:rowOff>
    </xdr:from>
    <xdr:to>
      <xdr:col>23</xdr:col>
      <xdr:colOff>352424</xdr:colOff>
      <xdr:row>9</xdr:row>
      <xdr:rowOff>28575</xdr:rowOff>
    </xdr:to>
    <xdr:sp macro="" textlink="">
      <xdr:nvSpPr>
        <xdr:cNvPr id="45" name="線吹き出し 2 (枠付き) 44">
          <a:extLst>
            <a:ext uri="{FF2B5EF4-FFF2-40B4-BE49-F238E27FC236}">
              <a16:creationId xmlns:a16="http://schemas.microsoft.com/office/drawing/2014/main" id="{00000000-0008-0000-0100-000010000000}"/>
            </a:ext>
          </a:extLst>
        </xdr:cNvPr>
        <xdr:cNvSpPr/>
      </xdr:nvSpPr>
      <xdr:spPr>
        <a:xfrm>
          <a:off x="10487023" y="2266950"/>
          <a:ext cx="2419351" cy="523875"/>
        </a:xfrm>
        <a:prstGeom prst="borderCallout2">
          <a:avLst>
            <a:gd name="adj1" fmla="val 2083"/>
            <a:gd name="adj2" fmla="val 46841"/>
            <a:gd name="adj3" fmla="val -1428"/>
            <a:gd name="adj4" fmla="val 47099"/>
            <a:gd name="adj5" fmla="val -38934"/>
            <a:gd name="adj6" fmla="val 222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法人名は不要です。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アルファベットは全角で記入してください。</a:t>
          </a:r>
        </a:p>
      </xdr:txBody>
    </xdr:sp>
    <xdr:clientData/>
  </xdr:twoCellAnchor>
  <xdr:twoCellAnchor>
    <xdr:from>
      <xdr:col>23</xdr:col>
      <xdr:colOff>590550</xdr:colOff>
      <xdr:row>11</xdr:row>
      <xdr:rowOff>1</xdr:rowOff>
    </xdr:from>
    <xdr:to>
      <xdr:col>26</xdr:col>
      <xdr:colOff>0</xdr:colOff>
      <xdr:row>11</xdr:row>
      <xdr:rowOff>161925</xdr:rowOff>
    </xdr:to>
    <xdr:sp macro="" textlink="">
      <xdr:nvSpPr>
        <xdr:cNvPr id="46" name="正方形/長方形 45">
          <a:extLst>
            <a:ext uri="{FF2B5EF4-FFF2-40B4-BE49-F238E27FC236}">
              <a16:creationId xmlns:a16="http://schemas.microsoft.com/office/drawing/2014/main" id="{00000000-0008-0000-0100-000014000000}"/>
            </a:ext>
          </a:extLst>
        </xdr:cNvPr>
        <xdr:cNvSpPr/>
      </xdr:nvSpPr>
      <xdr:spPr>
        <a:xfrm>
          <a:off x="13144500" y="3190876"/>
          <a:ext cx="1533525" cy="161924"/>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9525</xdr:colOff>
      <xdr:row>11</xdr:row>
      <xdr:rowOff>9525</xdr:rowOff>
    </xdr:from>
    <xdr:to>
      <xdr:col>23</xdr:col>
      <xdr:colOff>590550</xdr:colOff>
      <xdr:row>15</xdr:row>
      <xdr:rowOff>180975</xdr:rowOff>
    </xdr:to>
    <xdr:sp macro="" textlink="">
      <xdr:nvSpPr>
        <xdr:cNvPr id="47" name="正方形/長方形 46">
          <a:extLst>
            <a:ext uri="{FF2B5EF4-FFF2-40B4-BE49-F238E27FC236}">
              <a16:creationId xmlns:a16="http://schemas.microsoft.com/office/drawing/2014/main" id="{00000000-0008-0000-0100-000015000000}"/>
            </a:ext>
          </a:extLst>
        </xdr:cNvPr>
        <xdr:cNvSpPr/>
      </xdr:nvSpPr>
      <xdr:spPr>
        <a:xfrm>
          <a:off x="9563100" y="3200400"/>
          <a:ext cx="3581400" cy="866775"/>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15</xdr:row>
      <xdr:rowOff>152400</xdr:rowOff>
    </xdr:from>
    <xdr:to>
      <xdr:col>24</xdr:col>
      <xdr:colOff>200025</xdr:colOff>
      <xdr:row>18</xdr:row>
      <xdr:rowOff>247650</xdr:rowOff>
    </xdr:to>
    <xdr:sp macro="" textlink="">
      <xdr:nvSpPr>
        <xdr:cNvPr id="48" name="線吹き出し 2 (枠付き) 47">
          <a:extLst>
            <a:ext uri="{FF2B5EF4-FFF2-40B4-BE49-F238E27FC236}">
              <a16:creationId xmlns:a16="http://schemas.microsoft.com/office/drawing/2014/main" id="{00000000-0008-0000-0100-000016000000}"/>
            </a:ext>
          </a:extLst>
        </xdr:cNvPr>
        <xdr:cNvSpPr/>
      </xdr:nvSpPr>
      <xdr:spPr>
        <a:xfrm>
          <a:off x="11029950" y="4038600"/>
          <a:ext cx="2324100" cy="714375"/>
        </a:xfrm>
        <a:prstGeom prst="borderCallout2">
          <a:avLst>
            <a:gd name="adj1" fmla="val 2083"/>
            <a:gd name="adj2" fmla="val 46841"/>
            <a:gd name="adj3" fmla="val -33631"/>
            <a:gd name="adj4" fmla="val 35651"/>
            <a:gd name="adj5" fmla="val -40073"/>
            <a:gd name="adj6" fmla="val 3607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全学生数よりも、全入学者数の方が大きいと、黄色になります。</a:t>
          </a:r>
        </a:p>
      </xdr:txBody>
    </xdr:sp>
    <xdr:clientData/>
  </xdr:twoCellAnchor>
  <xdr:oneCellAnchor>
    <xdr:from>
      <xdr:col>17</xdr:col>
      <xdr:colOff>142875</xdr:colOff>
      <xdr:row>39</xdr:row>
      <xdr:rowOff>69089</xdr:rowOff>
    </xdr:from>
    <xdr:ext cx="4200525" cy="550036"/>
    <xdr:sp macro="" textlink="">
      <xdr:nvSpPr>
        <xdr:cNvPr id="49" name="テキスト ボックス 48">
          <a:extLst>
            <a:ext uri="{FF2B5EF4-FFF2-40B4-BE49-F238E27FC236}">
              <a16:creationId xmlns:a16="http://schemas.microsoft.com/office/drawing/2014/main" id="{00000000-0008-0000-0100-000017000000}"/>
            </a:ext>
          </a:extLst>
        </xdr:cNvPr>
        <xdr:cNvSpPr txBox="1"/>
      </xdr:nvSpPr>
      <xdr:spPr>
        <a:xfrm>
          <a:off x="9334500" y="9460739"/>
          <a:ext cx="4200525" cy="550036"/>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当機構が開催する研修会の案内等を、郵便、メール等で送らせていただく場合があります。</a:t>
          </a:r>
        </a:p>
      </xdr:txBody>
    </xdr:sp>
    <xdr:clientData/>
  </xdr:oneCellAnchor>
  <xdr:oneCellAnchor>
    <xdr:from>
      <xdr:col>16</xdr:col>
      <xdr:colOff>762000</xdr:colOff>
      <xdr:row>28</xdr:row>
      <xdr:rowOff>9526</xdr:rowOff>
    </xdr:from>
    <xdr:ext cx="4295775" cy="1314450"/>
    <xdr:sp macro="" textlink="">
      <xdr:nvSpPr>
        <xdr:cNvPr id="50" name="テキスト ボックス 49">
          <a:extLst>
            <a:ext uri="{FF2B5EF4-FFF2-40B4-BE49-F238E27FC236}">
              <a16:creationId xmlns:a16="http://schemas.microsoft.com/office/drawing/2014/main" id="{00000000-0008-0000-0100-000018000000}"/>
            </a:ext>
          </a:extLst>
        </xdr:cNvPr>
        <xdr:cNvSpPr txBox="1"/>
      </xdr:nvSpPr>
      <xdr:spPr>
        <a:xfrm>
          <a:off x="9144000" y="6638926"/>
          <a:ext cx="4295775" cy="1314450"/>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次年度の調査につきまして、こちらにご記載いただいた部署宛に文書を送付させていただきます。</a:t>
          </a:r>
          <a:endPar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郵便番号、電話番号、メールアドレスは半角英数字での入力をお願いします。</a:t>
          </a:r>
          <a:endPar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なお、郵便番号及び電話番号は「</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」を入れての入力をお願いします。</a:t>
          </a:r>
          <a:endPar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（例：郵便番号「</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123-4567</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」、電話番号「</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03-5520-0000</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a:t>
          </a:r>
        </a:p>
      </xdr:txBody>
    </xdr:sp>
    <xdr:clientData/>
  </xdr:oneCellAnchor>
  <xdr:twoCellAnchor>
    <xdr:from>
      <xdr:col>13</xdr:col>
      <xdr:colOff>657225</xdr:colOff>
      <xdr:row>15</xdr:row>
      <xdr:rowOff>161926</xdr:rowOff>
    </xdr:from>
    <xdr:to>
      <xdr:col>20</xdr:col>
      <xdr:colOff>209550</xdr:colOff>
      <xdr:row>18</xdr:row>
      <xdr:rowOff>257175</xdr:rowOff>
    </xdr:to>
    <xdr:sp macro="" textlink="">
      <xdr:nvSpPr>
        <xdr:cNvPr id="51" name="線吹き出し 2 (枠付き) 50">
          <a:extLst>
            <a:ext uri="{FF2B5EF4-FFF2-40B4-BE49-F238E27FC236}">
              <a16:creationId xmlns:a16="http://schemas.microsoft.com/office/drawing/2014/main" id="{00000000-0008-0000-0100-000019000000}"/>
            </a:ext>
          </a:extLst>
        </xdr:cNvPr>
        <xdr:cNvSpPr/>
      </xdr:nvSpPr>
      <xdr:spPr>
        <a:xfrm>
          <a:off x="7705725" y="4048126"/>
          <a:ext cx="3257550" cy="714374"/>
        </a:xfrm>
        <a:prstGeom prst="borderCallout2">
          <a:avLst>
            <a:gd name="adj1" fmla="val 2083"/>
            <a:gd name="adj2" fmla="val 46841"/>
            <a:gd name="adj3" fmla="val -69081"/>
            <a:gd name="adj4" fmla="val 73697"/>
            <a:gd name="adj5" fmla="val -87765"/>
            <a:gd name="adj6" fmla="val 7864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障害学生数～合理的配慮提供学生数」で計上した「障害学生数」より全学生数の方が小さいと黄色になります。</a:t>
          </a:r>
        </a:p>
      </xdr:txBody>
    </xdr:sp>
    <xdr:clientData/>
  </xdr:twoCellAnchor>
  <xdr:twoCellAnchor>
    <xdr:from>
      <xdr:col>13</xdr:col>
      <xdr:colOff>657225</xdr:colOff>
      <xdr:row>8</xdr:row>
      <xdr:rowOff>85725</xdr:rowOff>
    </xdr:from>
    <xdr:to>
      <xdr:col>17</xdr:col>
      <xdr:colOff>104775</xdr:colOff>
      <xdr:row>13</xdr:row>
      <xdr:rowOff>38100</xdr:rowOff>
    </xdr:to>
    <xdr:sp macro="" textlink="">
      <xdr:nvSpPr>
        <xdr:cNvPr id="52" name="線吹き出し 2 (枠付き) 51">
          <a:extLst>
            <a:ext uri="{FF2B5EF4-FFF2-40B4-BE49-F238E27FC236}">
              <a16:creationId xmlns:a16="http://schemas.microsoft.com/office/drawing/2014/main" id="{00000000-0008-0000-0100-00001A000000}"/>
            </a:ext>
          </a:extLst>
        </xdr:cNvPr>
        <xdr:cNvSpPr/>
      </xdr:nvSpPr>
      <xdr:spPr>
        <a:xfrm>
          <a:off x="7705725" y="2619375"/>
          <a:ext cx="1590675" cy="952500"/>
        </a:xfrm>
        <a:prstGeom prst="borderCallout2">
          <a:avLst>
            <a:gd name="adj1" fmla="val 57321"/>
            <a:gd name="adj2" fmla="val 99031"/>
            <a:gd name="adj3" fmla="val 57321"/>
            <a:gd name="adj4" fmla="val 101790"/>
            <a:gd name="adj5" fmla="val 77701"/>
            <a:gd name="adj6" fmla="val 12533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未記入の状態で黄色に表示されています。該当する学生がいない場合には「０」を入力してください。</a:t>
          </a:r>
        </a:p>
      </xdr:txBody>
    </xdr:sp>
    <xdr:clientData/>
  </xdr:twoCellAnchor>
  <xdr:twoCellAnchor>
    <xdr:from>
      <xdr:col>16</xdr:col>
      <xdr:colOff>447675</xdr:colOff>
      <xdr:row>18</xdr:row>
      <xdr:rowOff>304799</xdr:rowOff>
    </xdr:from>
    <xdr:to>
      <xdr:col>20</xdr:col>
      <xdr:colOff>114300</xdr:colOff>
      <xdr:row>21</xdr:row>
      <xdr:rowOff>190499</xdr:rowOff>
    </xdr:to>
    <xdr:sp macro="" textlink="">
      <xdr:nvSpPr>
        <xdr:cNvPr id="53" name="線吹き出し 2 (枠付き) 52">
          <a:extLst>
            <a:ext uri="{FF2B5EF4-FFF2-40B4-BE49-F238E27FC236}">
              <a16:creationId xmlns:a16="http://schemas.microsoft.com/office/drawing/2014/main" id="{00000000-0008-0000-0100-00001B000000}"/>
            </a:ext>
          </a:extLst>
        </xdr:cNvPr>
        <xdr:cNvSpPr/>
      </xdr:nvSpPr>
      <xdr:spPr>
        <a:xfrm>
          <a:off x="8829675" y="4810124"/>
          <a:ext cx="2038350" cy="542925"/>
        </a:xfrm>
        <a:prstGeom prst="borderCallout2">
          <a:avLst>
            <a:gd name="adj1" fmla="val 51758"/>
            <a:gd name="adj2" fmla="val 2444"/>
            <a:gd name="adj3" fmla="val 53058"/>
            <a:gd name="adj4" fmla="val 414"/>
            <a:gd name="adj5" fmla="val 37932"/>
            <a:gd name="adj6" fmla="val -260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oneCellAnchor>
    <xdr:from>
      <xdr:col>16</xdr:col>
      <xdr:colOff>752475</xdr:colOff>
      <xdr:row>33</xdr:row>
      <xdr:rowOff>247650</xdr:rowOff>
    </xdr:from>
    <xdr:ext cx="3857625" cy="285206"/>
    <xdr:sp macro="" textlink="">
      <xdr:nvSpPr>
        <xdr:cNvPr id="54" name="テキスト ボックス 53">
          <a:extLst>
            <a:ext uri="{FF2B5EF4-FFF2-40B4-BE49-F238E27FC236}">
              <a16:creationId xmlns:a16="http://schemas.microsoft.com/office/drawing/2014/main" id="{00000000-0008-0000-0100-000018000000}"/>
            </a:ext>
          </a:extLst>
        </xdr:cNvPr>
        <xdr:cNvSpPr txBox="1"/>
      </xdr:nvSpPr>
      <xdr:spPr>
        <a:xfrm>
          <a:off x="9134475" y="8143875"/>
          <a:ext cx="3857625" cy="285206"/>
        </a:xfrm>
        <a:prstGeom prst="rect">
          <a:avLst/>
        </a:prstGeom>
        <a:solidFill>
          <a:sysClr val="window" lastClr="FFFFFF"/>
        </a:solidFill>
        <a:ln>
          <a:solidFill>
            <a:srgbClr val="FF0000"/>
          </a:solidFill>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（３）・（４）は同内容の場合でも、両方へ記載をお願いいたします。</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265953</xdr:colOff>
      <xdr:row>1</xdr:row>
      <xdr:rowOff>19050</xdr:rowOff>
    </xdr:from>
    <xdr:ext cx="357727" cy="1314450"/>
    <xdr:sp macro="" textlink="">
      <xdr:nvSpPr>
        <xdr:cNvPr id="9" name="テキスト ボックス 8">
          <a:extLst>
            <a:ext uri="{FF2B5EF4-FFF2-40B4-BE49-F238E27FC236}">
              <a16:creationId xmlns:a16="http://schemas.microsoft.com/office/drawing/2014/main" id="{00000000-0008-0000-0A00-000009000000}"/>
            </a:ext>
          </a:extLst>
        </xdr:cNvPr>
        <xdr:cNvSpPr txBox="1"/>
      </xdr:nvSpPr>
      <xdr:spPr>
        <a:xfrm>
          <a:off x="9248028" y="2190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11</xdr:col>
      <xdr:colOff>0</xdr:colOff>
      <xdr:row>2</xdr:row>
      <xdr:rowOff>981075</xdr:rowOff>
    </xdr:from>
    <xdr:to>
      <xdr:col>15</xdr:col>
      <xdr:colOff>295276</xdr:colOff>
      <xdr:row>2</xdr:row>
      <xdr:rowOff>2095501</xdr:rowOff>
    </xdr:to>
    <xdr:sp macro="" textlink="">
      <xdr:nvSpPr>
        <xdr:cNvPr id="15" name="線吹き出し 2 (枠付き) 14">
          <a:extLst>
            <a:ext uri="{FF2B5EF4-FFF2-40B4-BE49-F238E27FC236}">
              <a16:creationId xmlns:a16="http://schemas.microsoft.com/office/drawing/2014/main" id="{00000000-0008-0000-0A00-000002000000}"/>
            </a:ext>
          </a:extLst>
        </xdr:cNvPr>
        <xdr:cNvSpPr/>
      </xdr:nvSpPr>
      <xdr:spPr>
        <a:xfrm>
          <a:off x="16897350" y="1447800"/>
          <a:ext cx="3552826" cy="1114426"/>
        </a:xfrm>
        <a:prstGeom prst="borderCallout2">
          <a:avLst>
            <a:gd name="adj1" fmla="val 96848"/>
            <a:gd name="adj2" fmla="val 21350"/>
            <a:gd name="adj3" fmla="val 121106"/>
            <a:gd name="adj4" fmla="val 24822"/>
            <a:gd name="adj5" fmla="val 141175"/>
            <a:gd name="adj6" fmla="val 2905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13</xdr:col>
      <xdr:colOff>85725</xdr:colOff>
      <xdr:row>8</xdr:row>
      <xdr:rowOff>9526</xdr:rowOff>
    </xdr:from>
    <xdr:to>
      <xdr:col>14</xdr:col>
      <xdr:colOff>1066800</xdr:colOff>
      <xdr:row>15</xdr:row>
      <xdr:rowOff>180976</xdr:rowOff>
    </xdr:to>
    <xdr:sp macro="" textlink="">
      <xdr:nvSpPr>
        <xdr:cNvPr id="16" name="線吹き出し 2 (枠付き) 15">
          <a:extLst>
            <a:ext uri="{FF2B5EF4-FFF2-40B4-BE49-F238E27FC236}">
              <a16:creationId xmlns:a16="http://schemas.microsoft.com/office/drawing/2014/main" id="{00000000-0008-0000-0A00-000003000000}"/>
            </a:ext>
          </a:extLst>
        </xdr:cNvPr>
        <xdr:cNvSpPr/>
      </xdr:nvSpPr>
      <xdr:spPr>
        <a:xfrm>
          <a:off x="17402175" y="4124326"/>
          <a:ext cx="2400300" cy="1447800"/>
        </a:xfrm>
        <a:prstGeom prst="borderCallout2">
          <a:avLst>
            <a:gd name="adj1" fmla="val 44009"/>
            <a:gd name="adj2" fmla="val 99026"/>
            <a:gd name="adj3" fmla="val 46744"/>
            <a:gd name="adj4" fmla="val 99220"/>
            <a:gd name="adj5" fmla="val -53663"/>
            <a:gd name="adj6" fmla="val 1055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371475</xdr:colOff>
      <xdr:row>2</xdr:row>
      <xdr:rowOff>771525</xdr:rowOff>
    </xdr:from>
    <xdr:to>
      <xdr:col>16</xdr:col>
      <xdr:colOff>295276</xdr:colOff>
      <xdr:row>2</xdr:row>
      <xdr:rowOff>2076451</xdr:rowOff>
    </xdr:to>
    <xdr:sp macro="" textlink="">
      <xdr:nvSpPr>
        <xdr:cNvPr id="17" name="線吹き出し 2 (枠付き) 16">
          <a:extLst>
            <a:ext uri="{FF2B5EF4-FFF2-40B4-BE49-F238E27FC236}">
              <a16:creationId xmlns:a16="http://schemas.microsoft.com/office/drawing/2014/main" id="{00000000-0008-0000-0A00-000004000000}"/>
            </a:ext>
          </a:extLst>
        </xdr:cNvPr>
        <xdr:cNvSpPr/>
      </xdr:nvSpPr>
      <xdr:spPr>
        <a:xfrm>
          <a:off x="20526375" y="1238250"/>
          <a:ext cx="2486026" cy="1304926"/>
        </a:xfrm>
        <a:prstGeom prst="borderCallout2">
          <a:avLst>
            <a:gd name="adj1" fmla="val 97497"/>
            <a:gd name="adj2" fmla="val 12249"/>
            <a:gd name="adj3" fmla="val 100232"/>
            <a:gd name="adj4" fmla="val 12443"/>
            <a:gd name="adj5" fmla="val 126724"/>
            <a:gd name="adj6" fmla="val 182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15</xdr:col>
      <xdr:colOff>2552700</xdr:colOff>
      <xdr:row>15</xdr:row>
      <xdr:rowOff>161925</xdr:rowOff>
    </xdr:from>
    <xdr:to>
      <xdr:col>19</xdr:col>
      <xdr:colOff>714376</xdr:colOff>
      <xdr:row>19</xdr:row>
      <xdr:rowOff>57150</xdr:rowOff>
    </xdr:to>
    <xdr:sp macro="" textlink="">
      <xdr:nvSpPr>
        <xdr:cNvPr id="18" name="線吹き出し 2 (枠付き) 17">
          <a:extLst>
            <a:ext uri="{FF2B5EF4-FFF2-40B4-BE49-F238E27FC236}">
              <a16:creationId xmlns:a16="http://schemas.microsoft.com/office/drawing/2014/main" id="{00000000-0008-0000-0A00-000005000000}"/>
            </a:ext>
          </a:extLst>
        </xdr:cNvPr>
        <xdr:cNvSpPr/>
      </xdr:nvSpPr>
      <xdr:spPr>
        <a:xfrm>
          <a:off x="22707600" y="5553075"/>
          <a:ext cx="2390776" cy="657225"/>
        </a:xfrm>
        <a:prstGeom prst="borderCallout2">
          <a:avLst>
            <a:gd name="adj1" fmla="val 3193"/>
            <a:gd name="adj2" fmla="val 14962"/>
            <a:gd name="adj3" fmla="val 1846"/>
            <a:gd name="adj4" fmla="val 13961"/>
            <a:gd name="adj5" fmla="val -242615"/>
            <a:gd name="adj6" fmla="val 102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17</xdr:col>
      <xdr:colOff>409575</xdr:colOff>
      <xdr:row>10</xdr:row>
      <xdr:rowOff>28575</xdr:rowOff>
    </xdr:from>
    <xdr:to>
      <xdr:col>20</xdr:col>
      <xdr:colOff>447675</xdr:colOff>
      <xdr:row>14</xdr:row>
      <xdr:rowOff>114300</xdr:rowOff>
    </xdr:to>
    <xdr:sp macro="" textlink="">
      <xdr:nvSpPr>
        <xdr:cNvPr id="19" name="線吹き出し 2 (枠付き) 18">
          <a:extLst>
            <a:ext uri="{FF2B5EF4-FFF2-40B4-BE49-F238E27FC236}">
              <a16:creationId xmlns:a16="http://schemas.microsoft.com/office/drawing/2014/main" id="{00000000-0008-0000-0A00-000007000000}"/>
            </a:ext>
          </a:extLst>
        </xdr:cNvPr>
        <xdr:cNvSpPr/>
      </xdr:nvSpPr>
      <xdr:spPr>
        <a:xfrm>
          <a:off x="23669625" y="4486275"/>
          <a:ext cx="2428875" cy="828675"/>
        </a:xfrm>
        <a:prstGeom prst="borderCallout2">
          <a:avLst>
            <a:gd name="adj1" fmla="val 2471"/>
            <a:gd name="adj2" fmla="val 80844"/>
            <a:gd name="adj3" fmla="val 2128"/>
            <a:gd name="adj4" fmla="val 63804"/>
            <a:gd name="adj5" fmla="val -86067"/>
            <a:gd name="adj6" fmla="val 5268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12</xdr:col>
      <xdr:colOff>57151</xdr:colOff>
      <xdr:row>1</xdr:row>
      <xdr:rowOff>9525</xdr:rowOff>
    </xdr:from>
    <xdr:to>
      <xdr:col>15</xdr:col>
      <xdr:colOff>1885951</xdr:colOff>
      <xdr:row>2</xdr:row>
      <xdr:rowOff>361950</xdr:rowOff>
    </xdr:to>
    <xdr:sp macro="" textlink="">
      <xdr:nvSpPr>
        <xdr:cNvPr id="20" name="テキスト ボックス 19">
          <a:extLst>
            <a:ext uri="{FF2B5EF4-FFF2-40B4-BE49-F238E27FC236}">
              <a16:creationId xmlns:a16="http://schemas.microsoft.com/office/drawing/2014/main" id="{00000000-0008-0000-0900-000008000000}"/>
            </a:ext>
          </a:extLst>
        </xdr:cNvPr>
        <xdr:cNvSpPr txBox="1"/>
      </xdr:nvSpPr>
      <xdr:spPr>
        <a:xfrm>
          <a:off x="14944726" y="209550"/>
          <a:ext cx="5086350" cy="6191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「８．障害学生数～合理的配慮提供学生数」で、「その他の障害」に計上した場合にご記入ください。</a:t>
          </a:r>
        </a:p>
      </xdr:txBody>
    </xdr:sp>
    <xdr:clientData/>
  </xdr:twoCellAnchor>
  <xdr:twoCellAnchor>
    <xdr:from>
      <xdr:col>16</xdr:col>
      <xdr:colOff>409575</xdr:colOff>
      <xdr:row>2</xdr:row>
      <xdr:rowOff>1028700</xdr:rowOff>
    </xdr:from>
    <xdr:to>
      <xdr:col>20</xdr:col>
      <xdr:colOff>57150</xdr:colOff>
      <xdr:row>2</xdr:row>
      <xdr:rowOff>1885951</xdr:rowOff>
    </xdr:to>
    <xdr:sp macro="" textlink="">
      <xdr:nvSpPr>
        <xdr:cNvPr id="21" name="線吹き出し 2 (枠付き) 20">
          <a:extLst>
            <a:ext uri="{FF2B5EF4-FFF2-40B4-BE49-F238E27FC236}">
              <a16:creationId xmlns:a16="http://schemas.microsoft.com/office/drawing/2014/main" id="{00000000-0008-0000-0900-000006000000}"/>
            </a:ext>
          </a:extLst>
        </xdr:cNvPr>
        <xdr:cNvSpPr/>
      </xdr:nvSpPr>
      <xdr:spPr>
        <a:xfrm>
          <a:off x="23126700" y="1495425"/>
          <a:ext cx="2581275" cy="857251"/>
        </a:xfrm>
        <a:prstGeom prst="borderCallout2">
          <a:avLst>
            <a:gd name="adj1" fmla="val 101295"/>
            <a:gd name="adj2" fmla="val 15326"/>
            <a:gd name="adj3" fmla="val 107827"/>
            <a:gd name="adj4" fmla="val 17058"/>
            <a:gd name="adj5" fmla="val 143646"/>
            <a:gd name="adj6" fmla="val 2749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10</xdr:col>
      <xdr:colOff>1828800</xdr:colOff>
      <xdr:row>2</xdr:row>
      <xdr:rowOff>1343025</xdr:rowOff>
    </xdr:from>
    <xdr:to>
      <xdr:col>10</xdr:col>
      <xdr:colOff>5514975</xdr:colOff>
      <xdr:row>2</xdr:row>
      <xdr:rowOff>2057400</xdr:rowOff>
    </xdr:to>
    <xdr:sp macro="" textlink="">
      <xdr:nvSpPr>
        <xdr:cNvPr id="22" name="テキスト ボックス 21">
          <a:extLst>
            <a:ext uri="{FF2B5EF4-FFF2-40B4-BE49-F238E27FC236}">
              <a16:creationId xmlns:a16="http://schemas.microsoft.com/office/drawing/2014/main" id="{00000000-0008-0000-0A00-00000C000000}"/>
            </a:ext>
          </a:extLst>
        </xdr:cNvPr>
        <xdr:cNvSpPr txBox="1"/>
      </xdr:nvSpPr>
      <xdr:spPr>
        <a:xfrm>
          <a:off x="12773025" y="1809750"/>
          <a:ext cx="3686175" cy="7143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「記入するシート」は、その「診断名」に関するデータ（障害学生数等）を記入するべきシートを表示します。「その他の障害」に当たる診断名を書いた場合は、「シート８とシート</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10</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」と表示されます。</a:t>
          </a:r>
        </a:p>
      </xdr:txBody>
    </xdr:sp>
    <xdr:clientData/>
  </xdr:twoCellAnchor>
  <xdr:twoCellAnchor>
    <xdr:from>
      <xdr:col>10</xdr:col>
      <xdr:colOff>2838450</xdr:colOff>
      <xdr:row>2</xdr:row>
      <xdr:rowOff>2057400</xdr:rowOff>
    </xdr:from>
    <xdr:to>
      <xdr:col>10</xdr:col>
      <xdr:colOff>3238502</xdr:colOff>
      <xdr:row>4</xdr:row>
      <xdr:rowOff>228600</xdr:rowOff>
    </xdr:to>
    <xdr:cxnSp macro="">
      <xdr:nvCxnSpPr>
        <xdr:cNvPr id="23" name="直線矢印コネクタ 22">
          <a:extLst>
            <a:ext uri="{FF2B5EF4-FFF2-40B4-BE49-F238E27FC236}">
              <a16:creationId xmlns:a16="http://schemas.microsoft.com/office/drawing/2014/main" id="{00000000-0008-0000-0A00-00000D000000}"/>
            </a:ext>
          </a:extLst>
        </xdr:cNvPr>
        <xdr:cNvCxnSpPr/>
      </xdr:nvCxnSpPr>
      <xdr:spPr>
        <a:xfrm flipH="1">
          <a:off x="13344525" y="2524125"/>
          <a:ext cx="400052"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762000</xdr:colOff>
      <xdr:row>0</xdr:row>
      <xdr:rowOff>114300</xdr:rowOff>
    </xdr:from>
    <xdr:to>
      <xdr:col>12</xdr:col>
      <xdr:colOff>9525</xdr:colOff>
      <xdr:row>2</xdr:row>
      <xdr:rowOff>1228725</xdr:rowOff>
    </xdr:to>
    <xdr:sp macro="" textlink="">
      <xdr:nvSpPr>
        <xdr:cNvPr id="25" name="テキスト ボックス 24">
          <a:extLst>
            <a:ext uri="{FF2B5EF4-FFF2-40B4-BE49-F238E27FC236}">
              <a16:creationId xmlns:a16="http://schemas.microsoft.com/office/drawing/2014/main" id="{00000000-0008-0000-0A00-00000A000000}"/>
            </a:ext>
          </a:extLst>
        </xdr:cNvPr>
        <xdr:cNvSpPr txBox="1"/>
      </xdr:nvSpPr>
      <xdr:spPr>
        <a:xfrm>
          <a:off x="9515475" y="114300"/>
          <a:ext cx="5381625" cy="15811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ただし、「診断名リスト」に載っている「診断名」の文言と厳密に一致しない場合は照合することができず、障害区分として誤りでなくても、</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「その他の障害」に該当するものを１つのセルに２つ以上記載した場合、障害区分は「その他の障害」で合っていますが、「障害区分確認欄」は</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p>
      </xdr:txBody>
    </xdr:sp>
    <xdr:clientData/>
  </xdr:twoCellAnchor>
  <xdr:twoCellAnchor>
    <xdr:from>
      <xdr:col>8</xdr:col>
      <xdr:colOff>131051</xdr:colOff>
      <xdr:row>2</xdr:row>
      <xdr:rowOff>1320362</xdr:rowOff>
    </xdr:from>
    <xdr:to>
      <xdr:col>10</xdr:col>
      <xdr:colOff>1464551</xdr:colOff>
      <xdr:row>2</xdr:row>
      <xdr:rowOff>2194035</xdr:rowOff>
    </xdr:to>
    <xdr:sp macro="" textlink="">
      <xdr:nvSpPr>
        <xdr:cNvPr id="13" name="線吹き出し 2 (枠付き) 12">
          <a:extLst>
            <a:ext uri="{FF2B5EF4-FFF2-40B4-BE49-F238E27FC236}">
              <a16:creationId xmlns:a16="http://schemas.microsoft.com/office/drawing/2014/main" id="{00000000-0008-0000-0900-000005000000}"/>
            </a:ext>
          </a:extLst>
        </xdr:cNvPr>
        <xdr:cNvSpPr/>
      </xdr:nvSpPr>
      <xdr:spPr>
        <a:xfrm>
          <a:off x="9117396" y="1786759"/>
          <a:ext cx="3711465" cy="873673"/>
        </a:xfrm>
        <a:prstGeom prst="borderCallout2">
          <a:avLst>
            <a:gd name="adj1" fmla="val 99954"/>
            <a:gd name="adj2" fmla="val 33202"/>
            <a:gd name="adj3" fmla="val 150118"/>
            <a:gd name="adj4" fmla="val 29045"/>
            <a:gd name="adj5" fmla="val 230311"/>
            <a:gd name="adj6" fmla="val 1952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212912</xdr:colOff>
      <xdr:row>10</xdr:row>
      <xdr:rowOff>55469</xdr:rowOff>
    </xdr:from>
    <xdr:to>
      <xdr:col>15</xdr:col>
      <xdr:colOff>2365563</xdr:colOff>
      <xdr:row>19</xdr:row>
      <xdr:rowOff>66674</xdr:rowOff>
    </xdr:to>
    <xdr:sp macro="" textlink="">
      <xdr:nvSpPr>
        <xdr:cNvPr id="14" name="線吹き出し 2 (枠付き) 13">
          <a:extLst>
            <a:ext uri="{FF2B5EF4-FFF2-40B4-BE49-F238E27FC236}">
              <a16:creationId xmlns:a16="http://schemas.microsoft.com/office/drawing/2014/main" id="{00000000-0008-0000-0900-000005000000}"/>
            </a:ext>
          </a:extLst>
        </xdr:cNvPr>
        <xdr:cNvSpPr/>
      </xdr:nvSpPr>
      <xdr:spPr>
        <a:xfrm>
          <a:off x="20367812" y="4513169"/>
          <a:ext cx="2152651" cy="1706655"/>
        </a:xfrm>
        <a:prstGeom prst="borderCallout2">
          <a:avLst>
            <a:gd name="adj1" fmla="val 291"/>
            <a:gd name="adj2" fmla="val 64070"/>
            <a:gd name="adj3" fmla="val -36844"/>
            <a:gd name="adj4" fmla="val 56742"/>
            <a:gd name="adj5" fmla="val -51502"/>
            <a:gd name="adj6" fmla="val 5193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1590675</xdr:colOff>
      <xdr:row>7</xdr:row>
      <xdr:rowOff>133350</xdr:rowOff>
    </xdr:from>
    <xdr:to>
      <xdr:col>15</xdr:col>
      <xdr:colOff>1790700</xdr:colOff>
      <xdr:row>10</xdr:row>
      <xdr:rowOff>66675</xdr:rowOff>
    </xdr:to>
    <xdr:cxnSp macro="">
      <xdr:nvCxnSpPr>
        <xdr:cNvPr id="24" name="直線矢印コネクタ 23">
          <a:extLst>
            <a:ext uri="{FF2B5EF4-FFF2-40B4-BE49-F238E27FC236}">
              <a16:creationId xmlns:a16="http://schemas.microsoft.com/office/drawing/2014/main" id="{00000000-0008-0000-0C00-000018000000}"/>
            </a:ext>
          </a:extLst>
        </xdr:cNvPr>
        <xdr:cNvCxnSpPr/>
      </xdr:nvCxnSpPr>
      <xdr:spPr>
        <a:xfrm flipH="1">
          <a:off x="21793200" y="3905250"/>
          <a:ext cx="200025" cy="4476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323103</xdr:colOff>
      <xdr:row>0</xdr:row>
      <xdr:rowOff>9525</xdr:rowOff>
    </xdr:from>
    <xdr:ext cx="357727" cy="131445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788322" y="952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18</xdr:col>
      <xdr:colOff>47625</xdr:colOff>
      <xdr:row>94</xdr:row>
      <xdr:rowOff>247650</xdr:rowOff>
    </xdr:from>
    <xdr:to>
      <xdr:col>23</xdr:col>
      <xdr:colOff>152400</xdr:colOff>
      <xdr:row>95</xdr:row>
      <xdr:rowOff>66675</xdr:rowOff>
    </xdr:to>
    <xdr:sp macro="" textlink="">
      <xdr:nvSpPr>
        <xdr:cNvPr id="15" name="線吹き出し 2 (枠付き) 14">
          <a:extLst>
            <a:ext uri="{FF2B5EF4-FFF2-40B4-BE49-F238E27FC236}">
              <a16:creationId xmlns:a16="http://schemas.microsoft.com/office/drawing/2014/main" id="{00000000-0008-0000-0200-00000F000000}"/>
            </a:ext>
          </a:extLst>
        </xdr:cNvPr>
        <xdr:cNvSpPr/>
      </xdr:nvSpPr>
      <xdr:spPr>
        <a:xfrm>
          <a:off x="8210550" y="24707850"/>
          <a:ext cx="1895475" cy="5048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219075</xdr:colOff>
      <xdr:row>95</xdr:row>
      <xdr:rowOff>28575</xdr:rowOff>
    </xdr:from>
    <xdr:to>
      <xdr:col>27</xdr:col>
      <xdr:colOff>142875</xdr:colOff>
      <xdr:row>98</xdr:row>
      <xdr:rowOff>295275</xdr:rowOff>
    </xdr:to>
    <xdr:sp macro="" textlink="">
      <xdr:nvSpPr>
        <xdr:cNvPr id="64" name="線吹き出し 2 (枠付き) 63">
          <a:extLst>
            <a:ext uri="{FF2B5EF4-FFF2-40B4-BE49-F238E27FC236}">
              <a16:creationId xmlns:a16="http://schemas.microsoft.com/office/drawing/2014/main" id="{00000000-0008-0000-0200-000016000000}"/>
            </a:ext>
          </a:extLst>
        </xdr:cNvPr>
        <xdr:cNvSpPr/>
      </xdr:nvSpPr>
      <xdr:spPr>
        <a:xfrm>
          <a:off x="10791825" y="24660225"/>
          <a:ext cx="1485900" cy="1028700"/>
        </a:xfrm>
        <a:prstGeom prst="borderCallout2">
          <a:avLst>
            <a:gd name="adj1" fmla="val 26210"/>
            <a:gd name="adj2" fmla="val 406"/>
            <a:gd name="adj3" fmla="val 27481"/>
            <a:gd name="adj4" fmla="val -2695"/>
            <a:gd name="adj5" fmla="val 46871"/>
            <a:gd name="adj6" fmla="val -1349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どちらか１つを選択する設問です。１つも選択されない、または、２つ以上選択されていると、回答欄が黄色になります。</a:t>
          </a:r>
        </a:p>
      </xdr:txBody>
    </xdr:sp>
    <xdr:clientData/>
  </xdr:twoCellAnchor>
  <xdr:twoCellAnchor>
    <xdr:from>
      <xdr:col>18</xdr:col>
      <xdr:colOff>1</xdr:colOff>
      <xdr:row>14</xdr:row>
      <xdr:rowOff>47625</xdr:rowOff>
    </xdr:from>
    <xdr:to>
      <xdr:col>23</xdr:col>
      <xdr:colOff>19050</xdr:colOff>
      <xdr:row>14</xdr:row>
      <xdr:rowOff>466725</xdr:rowOff>
    </xdr:to>
    <xdr:sp macro="" textlink="">
      <xdr:nvSpPr>
        <xdr:cNvPr id="66" name="線吹き出し 2 (枠付き) 65">
          <a:extLst>
            <a:ext uri="{FF2B5EF4-FFF2-40B4-BE49-F238E27FC236}">
              <a16:creationId xmlns:a16="http://schemas.microsoft.com/office/drawing/2014/main" id="{00000000-0008-0000-0200-000003000000}"/>
            </a:ext>
          </a:extLst>
        </xdr:cNvPr>
        <xdr:cNvSpPr/>
      </xdr:nvSpPr>
      <xdr:spPr>
        <a:xfrm>
          <a:off x="8162926" y="3324225"/>
          <a:ext cx="1809749" cy="41910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142875</xdr:colOff>
      <xdr:row>14</xdr:row>
      <xdr:rowOff>304800</xdr:rowOff>
    </xdr:from>
    <xdr:to>
      <xdr:col>33</xdr:col>
      <xdr:colOff>323850</xdr:colOff>
      <xdr:row>16</xdr:row>
      <xdr:rowOff>47625</xdr:rowOff>
    </xdr:to>
    <xdr:sp macro="" textlink="">
      <xdr:nvSpPr>
        <xdr:cNvPr id="67" name="線吹き出し 2 (枠付き) 66">
          <a:extLst>
            <a:ext uri="{FF2B5EF4-FFF2-40B4-BE49-F238E27FC236}">
              <a16:creationId xmlns:a16="http://schemas.microsoft.com/office/drawing/2014/main" id="{00000000-0008-0000-0200-000004000000}"/>
            </a:ext>
          </a:extLst>
        </xdr:cNvPr>
        <xdr:cNvSpPr/>
      </xdr:nvSpPr>
      <xdr:spPr>
        <a:xfrm>
          <a:off x="12277725" y="3543300"/>
          <a:ext cx="2876550" cy="504825"/>
        </a:xfrm>
        <a:prstGeom prst="borderCallout2">
          <a:avLst>
            <a:gd name="adj1" fmla="val 280654"/>
            <a:gd name="adj2" fmla="val 44018"/>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20</xdr:col>
      <xdr:colOff>392431</xdr:colOff>
      <xdr:row>16</xdr:row>
      <xdr:rowOff>9525</xdr:rowOff>
    </xdr:from>
    <xdr:to>
      <xdr:col>21</xdr:col>
      <xdr:colOff>285750</xdr:colOff>
      <xdr:row>24</xdr:row>
      <xdr:rowOff>295275</xdr:rowOff>
    </xdr:to>
    <xdr:sp macro="" textlink="">
      <xdr:nvSpPr>
        <xdr:cNvPr id="68" name="右中かっこ 67">
          <a:extLst>
            <a:ext uri="{FF2B5EF4-FFF2-40B4-BE49-F238E27FC236}">
              <a16:creationId xmlns:a16="http://schemas.microsoft.com/office/drawing/2014/main" id="{00000000-0008-0000-0200-000005000000}"/>
            </a:ext>
          </a:extLst>
        </xdr:cNvPr>
        <xdr:cNvSpPr/>
      </xdr:nvSpPr>
      <xdr:spPr>
        <a:xfrm>
          <a:off x="8745856" y="4010025"/>
          <a:ext cx="302894" cy="17526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314325</xdr:colOff>
      <xdr:row>19</xdr:row>
      <xdr:rowOff>0</xdr:rowOff>
    </xdr:from>
    <xdr:to>
      <xdr:col>24</xdr:col>
      <xdr:colOff>219075</xdr:colOff>
      <xdr:row>24</xdr:row>
      <xdr:rowOff>161925</xdr:rowOff>
    </xdr:to>
    <xdr:sp macro="" textlink="">
      <xdr:nvSpPr>
        <xdr:cNvPr id="69" name="テキスト ボックス 68">
          <a:extLst>
            <a:ext uri="{FF2B5EF4-FFF2-40B4-BE49-F238E27FC236}">
              <a16:creationId xmlns:a16="http://schemas.microsoft.com/office/drawing/2014/main" id="{00000000-0008-0000-0200-000006000000}"/>
            </a:ext>
          </a:extLst>
        </xdr:cNvPr>
        <xdr:cNvSpPr txBox="1"/>
      </xdr:nvSpPr>
      <xdr:spPr>
        <a:xfrm>
          <a:off x="9077325" y="4733925"/>
          <a:ext cx="1714500" cy="8953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0</xdr:colOff>
      <xdr:row>27</xdr:row>
      <xdr:rowOff>9525</xdr:rowOff>
    </xdr:from>
    <xdr:to>
      <xdr:col>23</xdr:col>
      <xdr:colOff>19049</xdr:colOff>
      <xdr:row>27</xdr:row>
      <xdr:rowOff>419100</xdr:rowOff>
    </xdr:to>
    <xdr:sp macro="" textlink="">
      <xdr:nvSpPr>
        <xdr:cNvPr id="70" name="線吹き出し 2 (枠付き) 69">
          <a:extLst>
            <a:ext uri="{FF2B5EF4-FFF2-40B4-BE49-F238E27FC236}">
              <a16:creationId xmlns:a16="http://schemas.microsoft.com/office/drawing/2014/main" id="{00000000-0008-0000-0200-000007000000}"/>
            </a:ext>
          </a:extLst>
        </xdr:cNvPr>
        <xdr:cNvSpPr/>
      </xdr:nvSpPr>
      <xdr:spPr>
        <a:xfrm>
          <a:off x="8162925" y="5972175"/>
          <a:ext cx="1809749" cy="4095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428625</xdr:colOff>
      <xdr:row>27</xdr:row>
      <xdr:rowOff>180975</xdr:rowOff>
    </xdr:from>
    <xdr:to>
      <xdr:col>33</xdr:col>
      <xdr:colOff>171450</xdr:colOff>
      <xdr:row>29</xdr:row>
      <xdr:rowOff>95250</xdr:rowOff>
    </xdr:to>
    <xdr:sp macro="" textlink="">
      <xdr:nvSpPr>
        <xdr:cNvPr id="71" name="線吹き出し 2 (枠付き) 70">
          <a:extLst>
            <a:ext uri="{FF2B5EF4-FFF2-40B4-BE49-F238E27FC236}">
              <a16:creationId xmlns:a16="http://schemas.microsoft.com/office/drawing/2014/main" id="{00000000-0008-0000-0200-000008000000}"/>
            </a:ext>
          </a:extLst>
        </xdr:cNvPr>
        <xdr:cNvSpPr/>
      </xdr:nvSpPr>
      <xdr:spPr>
        <a:xfrm>
          <a:off x="12020550" y="6391275"/>
          <a:ext cx="2981325" cy="466725"/>
        </a:xfrm>
        <a:prstGeom prst="borderCallout2">
          <a:avLst>
            <a:gd name="adj1" fmla="val 333035"/>
            <a:gd name="adj2" fmla="val 45247"/>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21</xdr:col>
      <xdr:colOff>152400</xdr:colOff>
      <xdr:row>28</xdr:row>
      <xdr:rowOff>66675</xdr:rowOff>
    </xdr:from>
    <xdr:to>
      <xdr:col>22</xdr:col>
      <xdr:colOff>17144</xdr:colOff>
      <xdr:row>34</xdr:row>
      <xdr:rowOff>0</xdr:rowOff>
    </xdr:to>
    <xdr:sp macro="" textlink="">
      <xdr:nvSpPr>
        <xdr:cNvPr id="72" name="右中かっこ 71">
          <a:extLst>
            <a:ext uri="{FF2B5EF4-FFF2-40B4-BE49-F238E27FC236}">
              <a16:creationId xmlns:a16="http://schemas.microsoft.com/office/drawing/2014/main" id="{00000000-0008-0000-0200-000009000000}"/>
            </a:ext>
          </a:extLst>
        </xdr:cNvPr>
        <xdr:cNvSpPr/>
      </xdr:nvSpPr>
      <xdr:spPr>
        <a:xfrm>
          <a:off x="8915400" y="6486525"/>
          <a:ext cx="302894" cy="16478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180974</xdr:colOff>
      <xdr:row>30</xdr:row>
      <xdr:rowOff>200024</xdr:rowOff>
    </xdr:from>
    <xdr:to>
      <xdr:col>24</xdr:col>
      <xdr:colOff>590549</xdr:colOff>
      <xdr:row>33</xdr:row>
      <xdr:rowOff>133350</xdr:rowOff>
    </xdr:to>
    <xdr:sp macro="" textlink="">
      <xdr:nvSpPr>
        <xdr:cNvPr id="73" name="テキスト ボックス 72">
          <a:extLst>
            <a:ext uri="{FF2B5EF4-FFF2-40B4-BE49-F238E27FC236}">
              <a16:creationId xmlns:a16="http://schemas.microsoft.com/office/drawing/2014/main" id="{00000000-0008-0000-0200-00000A000000}"/>
            </a:ext>
          </a:extLst>
        </xdr:cNvPr>
        <xdr:cNvSpPr txBox="1"/>
      </xdr:nvSpPr>
      <xdr:spPr>
        <a:xfrm>
          <a:off x="9382124" y="7038974"/>
          <a:ext cx="1781175" cy="9048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85725</xdr:colOff>
      <xdr:row>36</xdr:row>
      <xdr:rowOff>104775</xdr:rowOff>
    </xdr:from>
    <xdr:to>
      <xdr:col>23</xdr:col>
      <xdr:colOff>104774</xdr:colOff>
      <xdr:row>38</xdr:row>
      <xdr:rowOff>219075</xdr:rowOff>
    </xdr:to>
    <xdr:sp macro="" textlink="">
      <xdr:nvSpPr>
        <xdr:cNvPr id="74" name="線吹き出し 2 (枠付き) 73">
          <a:extLst>
            <a:ext uri="{FF2B5EF4-FFF2-40B4-BE49-F238E27FC236}">
              <a16:creationId xmlns:a16="http://schemas.microsoft.com/office/drawing/2014/main" id="{00000000-0008-0000-0200-00000B000000}"/>
            </a:ext>
          </a:extLst>
        </xdr:cNvPr>
        <xdr:cNvSpPr/>
      </xdr:nvSpPr>
      <xdr:spPr>
        <a:xfrm>
          <a:off x="8248650" y="8515350"/>
          <a:ext cx="1809749" cy="571500"/>
        </a:xfrm>
        <a:prstGeom prst="borderCallout2">
          <a:avLst>
            <a:gd name="adj1" fmla="val 94940"/>
            <a:gd name="adj2" fmla="val 47707"/>
            <a:gd name="adj3" fmla="val 126845"/>
            <a:gd name="adj4" fmla="val 37256"/>
            <a:gd name="adj5" fmla="val 175356"/>
            <a:gd name="adj6" fmla="val 2339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247650</xdr:colOff>
      <xdr:row>36</xdr:row>
      <xdr:rowOff>352426</xdr:rowOff>
    </xdr:from>
    <xdr:to>
      <xdr:col>31</xdr:col>
      <xdr:colOff>123825</xdr:colOff>
      <xdr:row>40</xdr:row>
      <xdr:rowOff>200026</xdr:rowOff>
    </xdr:to>
    <xdr:sp macro="" textlink="">
      <xdr:nvSpPr>
        <xdr:cNvPr id="75" name="線吹き出し 2 (枠付き) 74">
          <a:extLst>
            <a:ext uri="{FF2B5EF4-FFF2-40B4-BE49-F238E27FC236}">
              <a16:creationId xmlns:a16="http://schemas.microsoft.com/office/drawing/2014/main" id="{00000000-0008-0000-0200-00000C000000}"/>
            </a:ext>
          </a:extLst>
        </xdr:cNvPr>
        <xdr:cNvSpPr/>
      </xdr:nvSpPr>
      <xdr:spPr>
        <a:xfrm>
          <a:off x="11839575" y="8763001"/>
          <a:ext cx="2390775" cy="1181100"/>
        </a:xfrm>
        <a:prstGeom prst="borderCallout2">
          <a:avLst>
            <a:gd name="adj1" fmla="val 98934"/>
            <a:gd name="adj2" fmla="val 55445"/>
            <a:gd name="adj3" fmla="val 109216"/>
            <a:gd name="adj4" fmla="val 64599"/>
            <a:gd name="adj5" fmla="val 127624"/>
            <a:gd name="adj6" fmla="val 109621"/>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［１］（障害学生支援に関する業務を所掌する部署・機関）で回答した部署・機関に所属するスタッフについて回答してください。</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25</xdr:col>
      <xdr:colOff>95250</xdr:colOff>
      <xdr:row>77</xdr:row>
      <xdr:rowOff>66675</xdr:rowOff>
    </xdr:from>
    <xdr:to>
      <xdr:col>32</xdr:col>
      <xdr:colOff>19050</xdr:colOff>
      <xdr:row>78</xdr:row>
      <xdr:rowOff>295275</xdr:rowOff>
    </xdr:to>
    <xdr:sp macro="" textlink="">
      <xdr:nvSpPr>
        <xdr:cNvPr id="76" name="線吹き出し 2 (枠付き) 75">
          <a:extLst>
            <a:ext uri="{FF2B5EF4-FFF2-40B4-BE49-F238E27FC236}">
              <a16:creationId xmlns:a16="http://schemas.microsoft.com/office/drawing/2014/main" id="{00000000-0008-0000-0200-00000D000000}"/>
            </a:ext>
          </a:extLst>
        </xdr:cNvPr>
        <xdr:cNvSpPr/>
      </xdr:nvSpPr>
      <xdr:spPr>
        <a:xfrm>
          <a:off x="11268075" y="19421475"/>
          <a:ext cx="3219450" cy="647700"/>
        </a:xfrm>
        <a:prstGeom prst="borderCallout2">
          <a:avLst>
            <a:gd name="adj1" fmla="val 97321"/>
            <a:gd name="adj2" fmla="val 39509"/>
            <a:gd name="adj3" fmla="val 99703"/>
            <a:gd name="adj4" fmla="val 40940"/>
            <a:gd name="adj5" fmla="val 169082"/>
            <a:gd name="adj6" fmla="val 268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を記入すると黄色くなります。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その他の具体的な職種等を記入すると白地に戻ります。</a:t>
          </a:r>
        </a:p>
      </xdr:txBody>
    </xdr:sp>
    <xdr:clientData/>
  </xdr:twoCellAnchor>
  <xdr:twoCellAnchor>
    <xdr:from>
      <xdr:col>18</xdr:col>
      <xdr:colOff>19050</xdr:colOff>
      <xdr:row>104</xdr:row>
      <xdr:rowOff>200025</xdr:rowOff>
    </xdr:from>
    <xdr:to>
      <xdr:col>23</xdr:col>
      <xdr:colOff>38099</xdr:colOff>
      <xdr:row>104</xdr:row>
      <xdr:rowOff>742950</xdr:rowOff>
    </xdr:to>
    <xdr:sp macro="" textlink="">
      <xdr:nvSpPr>
        <xdr:cNvPr id="77" name="線吹き出し 2 (枠付き) 76">
          <a:extLst>
            <a:ext uri="{FF2B5EF4-FFF2-40B4-BE49-F238E27FC236}">
              <a16:creationId xmlns:a16="http://schemas.microsoft.com/office/drawing/2014/main" id="{00000000-0008-0000-0200-000017000000}"/>
            </a:ext>
          </a:extLst>
        </xdr:cNvPr>
        <xdr:cNvSpPr/>
      </xdr:nvSpPr>
      <xdr:spPr>
        <a:xfrm>
          <a:off x="8181975" y="27108150"/>
          <a:ext cx="1809749" cy="4857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106</xdr:row>
      <xdr:rowOff>0</xdr:rowOff>
    </xdr:from>
    <xdr:to>
      <xdr:col>21</xdr:col>
      <xdr:colOff>302894</xdr:colOff>
      <xdr:row>111</xdr:row>
      <xdr:rowOff>0</xdr:rowOff>
    </xdr:to>
    <xdr:sp macro="" textlink="">
      <xdr:nvSpPr>
        <xdr:cNvPr id="78" name="右中かっこ 77">
          <a:extLst>
            <a:ext uri="{FF2B5EF4-FFF2-40B4-BE49-F238E27FC236}">
              <a16:creationId xmlns:a16="http://schemas.microsoft.com/office/drawing/2014/main" id="{00000000-0008-0000-0200-000018000000}"/>
            </a:ext>
          </a:extLst>
        </xdr:cNvPr>
        <xdr:cNvSpPr/>
      </xdr:nvSpPr>
      <xdr:spPr>
        <a:xfrm>
          <a:off x="8763000" y="27670125"/>
          <a:ext cx="302894" cy="11334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106</xdr:row>
      <xdr:rowOff>152399</xdr:rowOff>
    </xdr:from>
    <xdr:to>
      <xdr:col>24</xdr:col>
      <xdr:colOff>200025</xdr:colOff>
      <xdr:row>110</xdr:row>
      <xdr:rowOff>200024</xdr:rowOff>
    </xdr:to>
    <xdr:sp macro="" textlink="">
      <xdr:nvSpPr>
        <xdr:cNvPr id="79" name="テキスト ボックス 78">
          <a:extLst>
            <a:ext uri="{FF2B5EF4-FFF2-40B4-BE49-F238E27FC236}">
              <a16:creationId xmlns:a16="http://schemas.microsoft.com/office/drawing/2014/main" id="{00000000-0008-0000-0200-000019000000}"/>
            </a:ext>
          </a:extLst>
        </xdr:cNvPr>
        <xdr:cNvSpPr txBox="1"/>
      </xdr:nvSpPr>
      <xdr:spPr>
        <a:xfrm>
          <a:off x="9058275" y="27822524"/>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27</xdr:col>
      <xdr:colOff>866774</xdr:colOff>
      <xdr:row>115</xdr:row>
      <xdr:rowOff>2120266</xdr:rowOff>
    </xdr:from>
    <xdr:to>
      <xdr:col>33</xdr:col>
      <xdr:colOff>9528</xdr:colOff>
      <xdr:row>116</xdr:row>
      <xdr:rowOff>41910</xdr:rowOff>
    </xdr:to>
    <xdr:sp macro="" textlink="">
      <xdr:nvSpPr>
        <xdr:cNvPr id="80" name="右中かっこ 79">
          <a:extLst>
            <a:ext uri="{FF2B5EF4-FFF2-40B4-BE49-F238E27FC236}">
              <a16:creationId xmlns:a16="http://schemas.microsoft.com/office/drawing/2014/main" id="{00000000-0008-0000-0200-00001A000000}"/>
            </a:ext>
          </a:extLst>
        </xdr:cNvPr>
        <xdr:cNvSpPr/>
      </xdr:nvSpPr>
      <xdr:spPr>
        <a:xfrm rot="16200000">
          <a:off x="13759817" y="31127698"/>
          <a:ext cx="321944" cy="1838329"/>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115</xdr:row>
      <xdr:rowOff>1323975</xdr:rowOff>
    </xdr:from>
    <xdr:to>
      <xdr:col>33</xdr:col>
      <xdr:colOff>19050</xdr:colOff>
      <xdr:row>115</xdr:row>
      <xdr:rowOff>2152650</xdr:rowOff>
    </xdr:to>
    <xdr:sp macro="" textlink="">
      <xdr:nvSpPr>
        <xdr:cNvPr id="81" name="テキスト ボックス 80">
          <a:extLst>
            <a:ext uri="{FF2B5EF4-FFF2-40B4-BE49-F238E27FC236}">
              <a16:creationId xmlns:a16="http://schemas.microsoft.com/office/drawing/2014/main" id="{00000000-0008-0000-0200-00001B000000}"/>
            </a:ext>
          </a:extLst>
        </xdr:cNvPr>
        <xdr:cNvSpPr txBox="1"/>
      </xdr:nvSpPr>
      <xdr:spPr>
        <a:xfrm>
          <a:off x="13134975" y="30984825"/>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必ずどれか１つを選択してください。</a:t>
          </a:r>
          <a:r>
            <a:rPr kumimoji="1" lang="ja-JP" altLang="en-US" sz="900" u="none">
              <a:solidFill>
                <a:srgbClr val="FF0000"/>
              </a:solidFill>
              <a:latin typeface="UD デジタル 教科書体 NK-R" panose="02020400000000000000" pitchFamily="18" charset="-128"/>
              <a:ea typeface="UD デジタル 教科書体 NK-R" panose="02020400000000000000" pitchFamily="18" charset="-128"/>
            </a:rPr>
            <a:t>１つも選択されていない、もしくは</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２つ以上選択されている場合、回答欄が黄色になります。</a:t>
          </a:r>
        </a:p>
      </xdr:txBody>
    </xdr:sp>
    <xdr:clientData/>
  </xdr:twoCellAnchor>
  <xdr:twoCellAnchor>
    <xdr:from>
      <xdr:col>25</xdr:col>
      <xdr:colOff>66675</xdr:colOff>
      <xdr:row>115</xdr:row>
      <xdr:rowOff>2286001</xdr:rowOff>
    </xdr:from>
    <xdr:to>
      <xdr:col>27</xdr:col>
      <xdr:colOff>457199</xdr:colOff>
      <xdr:row>118</xdr:row>
      <xdr:rowOff>95251</xdr:rowOff>
    </xdr:to>
    <xdr:sp macro="" textlink="">
      <xdr:nvSpPr>
        <xdr:cNvPr id="82" name="線吹き出し 2 (枠付き) 81">
          <a:extLst>
            <a:ext uri="{FF2B5EF4-FFF2-40B4-BE49-F238E27FC236}">
              <a16:creationId xmlns:a16="http://schemas.microsoft.com/office/drawing/2014/main" id="{00000000-0008-0000-0200-00001C000000}"/>
            </a:ext>
          </a:extLst>
        </xdr:cNvPr>
        <xdr:cNvSpPr/>
      </xdr:nvSpPr>
      <xdr:spPr>
        <a:xfrm>
          <a:off x="11239500" y="31946851"/>
          <a:ext cx="1352549" cy="704850"/>
        </a:xfrm>
        <a:prstGeom prst="borderCallout2">
          <a:avLst>
            <a:gd name="adj1" fmla="val 56304"/>
            <a:gd name="adj2" fmla="val 100865"/>
            <a:gd name="adj3" fmla="val 53058"/>
            <a:gd name="adj4" fmla="val 99887"/>
            <a:gd name="adj5" fmla="val 49751"/>
            <a:gd name="adj6" fmla="val 12791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285750</xdr:colOff>
      <xdr:row>14</xdr:row>
      <xdr:rowOff>476250</xdr:rowOff>
    </xdr:from>
    <xdr:to>
      <xdr:col>27</xdr:col>
      <xdr:colOff>0</xdr:colOff>
      <xdr:row>16</xdr:row>
      <xdr:rowOff>238125</xdr:rowOff>
    </xdr:to>
    <xdr:sp macro="" textlink="">
      <xdr:nvSpPr>
        <xdr:cNvPr id="83" name="線吹き出し 2 (枠付き) 82">
          <a:extLst>
            <a:ext uri="{FF2B5EF4-FFF2-40B4-BE49-F238E27FC236}">
              <a16:creationId xmlns:a16="http://schemas.microsoft.com/office/drawing/2014/main" id="{00000000-0008-0000-0200-00001D000000}"/>
            </a:ext>
          </a:extLst>
        </xdr:cNvPr>
        <xdr:cNvSpPr/>
      </xdr:nvSpPr>
      <xdr:spPr>
        <a:xfrm>
          <a:off x="9453563" y="3893344"/>
          <a:ext cx="2643187" cy="523875"/>
        </a:xfrm>
        <a:prstGeom prst="borderCallout2">
          <a:avLst>
            <a:gd name="adj1" fmla="val 51758"/>
            <a:gd name="adj2" fmla="val -714"/>
            <a:gd name="adj3" fmla="val 62148"/>
            <a:gd name="adj4" fmla="val -15376"/>
            <a:gd name="adj5" fmla="val 72023"/>
            <a:gd name="adj6" fmla="val -2956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361950</xdr:colOff>
      <xdr:row>28</xdr:row>
      <xdr:rowOff>38099</xdr:rowOff>
    </xdr:from>
    <xdr:to>
      <xdr:col>26</xdr:col>
      <xdr:colOff>266700</xdr:colOff>
      <xdr:row>30</xdr:row>
      <xdr:rowOff>123824</xdr:rowOff>
    </xdr:to>
    <xdr:sp macro="" textlink="">
      <xdr:nvSpPr>
        <xdr:cNvPr id="84" name="線吹き出し 2 (枠付き) 83">
          <a:extLst>
            <a:ext uri="{FF2B5EF4-FFF2-40B4-BE49-F238E27FC236}">
              <a16:creationId xmlns:a16="http://schemas.microsoft.com/office/drawing/2014/main" id="{00000000-0008-0000-0200-00001E000000}"/>
            </a:ext>
          </a:extLst>
        </xdr:cNvPr>
        <xdr:cNvSpPr/>
      </xdr:nvSpPr>
      <xdr:spPr>
        <a:xfrm>
          <a:off x="9124950" y="6457949"/>
          <a:ext cx="2733675" cy="504825"/>
        </a:xfrm>
        <a:prstGeom prst="borderCallout2">
          <a:avLst>
            <a:gd name="adj1" fmla="val 51758"/>
            <a:gd name="adj2" fmla="val -714"/>
            <a:gd name="adj3" fmla="val 62148"/>
            <a:gd name="adj4" fmla="val -15376"/>
            <a:gd name="adj5" fmla="val 60659"/>
            <a:gd name="adj6" fmla="val -1500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371475</xdr:colOff>
      <xdr:row>63</xdr:row>
      <xdr:rowOff>28575</xdr:rowOff>
    </xdr:from>
    <xdr:to>
      <xdr:col>27</xdr:col>
      <xdr:colOff>190500</xdr:colOff>
      <xdr:row>64</xdr:row>
      <xdr:rowOff>266700</xdr:rowOff>
    </xdr:to>
    <xdr:sp macro="" textlink="">
      <xdr:nvSpPr>
        <xdr:cNvPr id="85" name="線吹き出し 2 (枠付き) 84">
          <a:extLst>
            <a:ext uri="{FF2B5EF4-FFF2-40B4-BE49-F238E27FC236}">
              <a16:creationId xmlns:a16="http://schemas.microsoft.com/office/drawing/2014/main" id="{00000000-0008-0000-0200-00001F000000}"/>
            </a:ext>
          </a:extLst>
        </xdr:cNvPr>
        <xdr:cNvSpPr/>
      </xdr:nvSpPr>
      <xdr:spPr>
        <a:xfrm>
          <a:off x="9572625" y="16030575"/>
          <a:ext cx="2752725" cy="542925"/>
        </a:xfrm>
        <a:prstGeom prst="borderCallout2">
          <a:avLst>
            <a:gd name="adj1" fmla="val 51758"/>
            <a:gd name="adj2" fmla="val -714"/>
            <a:gd name="adj3" fmla="val 16693"/>
            <a:gd name="adj4" fmla="val -9629"/>
            <a:gd name="adj5" fmla="val 15157"/>
            <a:gd name="adj6" fmla="val -2886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この欄に１があって、内訳が空欄の場合、黄色になります。内訳に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18</xdr:col>
      <xdr:colOff>9525</xdr:colOff>
      <xdr:row>4</xdr:row>
      <xdr:rowOff>323850</xdr:rowOff>
    </xdr:from>
    <xdr:to>
      <xdr:col>23</xdr:col>
      <xdr:colOff>28574</xdr:colOff>
      <xdr:row>4</xdr:row>
      <xdr:rowOff>828675</xdr:rowOff>
    </xdr:to>
    <xdr:sp macro="" textlink="">
      <xdr:nvSpPr>
        <xdr:cNvPr id="86" name="線吹き出し 2 (枠付き) 85">
          <a:extLst>
            <a:ext uri="{FF2B5EF4-FFF2-40B4-BE49-F238E27FC236}">
              <a16:creationId xmlns:a16="http://schemas.microsoft.com/office/drawing/2014/main" id="{00000000-0008-0000-0200-000022000000}"/>
            </a:ext>
          </a:extLst>
        </xdr:cNvPr>
        <xdr:cNvSpPr/>
      </xdr:nvSpPr>
      <xdr:spPr>
        <a:xfrm>
          <a:off x="8172450" y="904875"/>
          <a:ext cx="1809749" cy="5048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6</xdr:row>
      <xdr:rowOff>0</xdr:rowOff>
    </xdr:from>
    <xdr:to>
      <xdr:col>21</xdr:col>
      <xdr:colOff>302894</xdr:colOff>
      <xdr:row>12</xdr:row>
      <xdr:rowOff>38100</xdr:rowOff>
    </xdr:to>
    <xdr:sp macro="" textlink="">
      <xdr:nvSpPr>
        <xdr:cNvPr id="87" name="右中かっこ 86">
          <a:extLst>
            <a:ext uri="{FF2B5EF4-FFF2-40B4-BE49-F238E27FC236}">
              <a16:creationId xmlns:a16="http://schemas.microsoft.com/office/drawing/2014/main" id="{00000000-0008-0000-0200-000023000000}"/>
            </a:ext>
          </a:extLst>
        </xdr:cNvPr>
        <xdr:cNvSpPr/>
      </xdr:nvSpPr>
      <xdr:spPr>
        <a:xfrm>
          <a:off x="8763000" y="1571625"/>
          <a:ext cx="302894" cy="14954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333375</xdr:colOff>
      <xdr:row>6</xdr:row>
      <xdr:rowOff>171450</xdr:rowOff>
    </xdr:from>
    <xdr:to>
      <xdr:col>24</xdr:col>
      <xdr:colOff>238125</xdr:colOff>
      <xdr:row>11</xdr:row>
      <xdr:rowOff>76200</xdr:rowOff>
    </xdr:to>
    <xdr:sp macro="" textlink="">
      <xdr:nvSpPr>
        <xdr:cNvPr id="88" name="テキスト ボックス 87">
          <a:extLst>
            <a:ext uri="{FF2B5EF4-FFF2-40B4-BE49-F238E27FC236}">
              <a16:creationId xmlns:a16="http://schemas.microsoft.com/office/drawing/2014/main" id="{00000000-0008-0000-0200-000024000000}"/>
            </a:ext>
          </a:extLst>
        </xdr:cNvPr>
        <xdr:cNvSpPr txBox="1"/>
      </xdr:nvSpPr>
      <xdr:spPr>
        <a:xfrm>
          <a:off x="9096375" y="1743075"/>
          <a:ext cx="17145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28575</xdr:colOff>
      <xdr:row>82</xdr:row>
      <xdr:rowOff>171450</xdr:rowOff>
    </xdr:from>
    <xdr:to>
      <xdr:col>23</xdr:col>
      <xdr:colOff>47624</xdr:colOff>
      <xdr:row>82</xdr:row>
      <xdr:rowOff>609600</xdr:rowOff>
    </xdr:to>
    <xdr:sp macro="" textlink="">
      <xdr:nvSpPr>
        <xdr:cNvPr id="89" name="線吹き出し 2 (枠付き) 88">
          <a:extLst>
            <a:ext uri="{FF2B5EF4-FFF2-40B4-BE49-F238E27FC236}">
              <a16:creationId xmlns:a16="http://schemas.microsoft.com/office/drawing/2014/main" id="{00000000-0008-0000-0200-000025000000}"/>
            </a:ext>
          </a:extLst>
        </xdr:cNvPr>
        <xdr:cNvSpPr/>
      </xdr:nvSpPr>
      <xdr:spPr>
        <a:xfrm>
          <a:off x="8191500" y="21202650"/>
          <a:ext cx="1809749" cy="43815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84</xdr:row>
      <xdr:rowOff>0</xdr:rowOff>
    </xdr:from>
    <xdr:to>
      <xdr:col>21</xdr:col>
      <xdr:colOff>302894</xdr:colOff>
      <xdr:row>91</xdr:row>
      <xdr:rowOff>28575</xdr:rowOff>
    </xdr:to>
    <xdr:sp macro="" textlink="">
      <xdr:nvSpPr>
        <xdr:cNvPr id="90" name="右中かっこ 89">
          <a:extLst>
            <a:ext uri="{FF2B5EF4-FFF2-40B4-BE49-F238E27FC236}">
              <a16:creationId xmlns:a16="http://schemas.microsoft.com/office/drawing/2014/main" id="{00000000-0008-0000-0200-000026000000}"/>
            </a:ext>
          </a:extLst>
        </xdr:cNvPr>
        <xdr:cNvSpPr/>
      </xdr:nvSpPr>
      <xdr:spPr>
        <a:xfrm>
          <a:off x="8763000" y="21907500"/>
          <a:ext cx="302894" cy="188595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84</xdr:row>
      <xdr:rowOff>190500</xdr:rowOff>
    </xdr:from>
    <xdr:to>
      <xdr:col>25</xdr:col>
      <xdr:colOff>76200</xdr:colOff>
      <xdr:row>88</xdr:row>
      <xdr:rowOff>66675</xdr:rowOff>
    </xdr:to>
    <xdr:sp macro="" textlink="">
      <xdr:nvSpPr>
        <xdr:cNvPr id="91" name="テキスト ボックス 90">
          <a:extLst>
            <a:ext uri="{FF2B5EF4-FFF2-40B4-BE49-F238E27FC236}">
              <a16:creationId xmlns:a16="http://schemas.microsoft.com/office/drawing/2014/main" id="{00000000-0008-0000-0200-000027000000}"/>
            </a:ext>
          </a:extLst>
        </xdr:cNvPr>
        <xdr:cNvSpPr txBox="1"/>
      </xdr:nvSpPr>
      <xdr:spPr>
        <a:xfrm>
          <a:off x="9058275" y="22098000"/>
          <a:ext cx="2190750" cy="866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361950</xdr:colOff>
      <xdr:row>131</xdr:row>
      <xdr:rowOff>266700</xdr:rowOff>
    </xdr:from>
    <xdr:to>
      <xdr:col>21</xdr:col>
      <xdr:colOff>255269</xdr:colOff>
      <xdr:row>142</xdr:row>
      <xdr:rowOff>57150</xdr:rowOff>
    </xdr:to>
    <xdr:sp macro="" textlink="">
      <xdr:nvSpPr>
        <xdr:cNvPr id="92" name="右中かっこ 91">
          <a:extLst>
            <a:ext uri="{FF2B5EF4-FFF2-40B4-BE49-F238E27FC236}">
              <a16:creationId xmlns:a16="http://schemas.microsoft.com/office/drawing/2014/main" id="{00000000-0008-0000-0200-000028000000}"/>
            </a:ext>
          </a:extLst>
        </xdr:cNvPr>
        <xdr:cNvSpPr/>
      </xdr:nvSpPr>
      <xdr:spPr>
        <a:xfrm>
          <a:off x="8715375" y="36699825"/>
          <a:ext cx="302894" cy="30099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285750</xdr:colOff>
      <xdr:row>136</xdr:row>
      <xdr:rowOff>92167</xdr:rowOff>
    </xdr:from>
    <xdr:to>
      <xdr:col>25</xdr:col>
      <xdr:colOff>66675</xdr:colOff>
      <xdr:row>139</xdr:row>
      <xdr:rowOff>274849</xdr:rowOff>
    </xdr:to>
    <xdr:sp macro="" textlink="">
      <xdr:nvSpPr>
        <xdr:cNvPr id="93" name="テキスト ボックス 92">
          <a:extLst>
            <a:ext uri="{FF2B5EF4-FFF2-40B4-BE49-F238E27FC236}">
              <a16:creationId xmlns:a16="http://schemas.microsoft.com/office/drawing/2014/main" id="{00000000-0008-0000-0200-000029000000}"/>
            </a:ext>
          </a:extLst>
        </xdr:cNvPr>
        <xdr:cNvSpPr txBox="1"/>
      </xdr:nvSpPr>
      <xdr:spPr>
        <a:xfrm>
          <a:off x="9048750" y="37706392"/>
          <a:ext cx="2190750" cy="69703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どちらか１つを選択する設問です。１つも選択されない、または、２つ以上選択されていると、回答欄が黄色になります。</a:t>
          </a:r>
        </a:p>
      </xdr:txBody>
    </xdr:sp>
    <xdr:clientData/>
  </xdr:twoCellAnchor>
  <xdr:twoCellAnchor>
    <xdr:from>
      <xdr:col>21</xdr:col>
      <xdr:colOff>0</xdr:colOff>
      <xdr:row>64</xdr:row>
      <xdr:rowOff>266700</xdr:rowOff>
    </xdr:from>
    <xdr:to>
      <xdr:col>22</xdr:col>
      <xdr:colOff>742950</xdr:colOff>
      <xdr:row>70</xdr:row>
      <xdr:rowOff>104775</xdr:rowOff>
    </xdr:to>
    <xdr:cxnSp macro="">
      <xdr:nvCxnSpPr>
        <xdr:cNvPr id="94" name="直線矢印コネクタ 93">
          <a:extLst>
            <a:ext uri="{FF2B5EF4-FFF2-40B4-BE49-F238E27FC236}">
              <a16:creationId xmlns:a16="http://schemas.microsoft.com/office/drawing/2014/main" id="{00000000-0008-0000-0300-00005E000000}"/>
            </a:ext>
          </a:extLst>
        </xdr:cNvPr>
        <xdr:cNvCxnSpPr/>
      </xdr:nvCxnSpPr>
      <xdr:spPr>
        <a:xfrm flipH="1">
          <a:off x="8763000" y="16573500"/>
          <a:ext cx="1181100" cy="1095375"/>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388143</xdr:colOff>
      <xdr:row>129</xdr:row>
      <xdr:rowOff>671512</xdr:rowOff>
    </xdr:from>
    <xdr:to>
      <xdr:col>26</xdr:col>
      <xdr:colOff>285750</xdr:colOff>
      <xdr:row>132</xdr:row>
      <xdr:rowOff>142874</xdr:rowOff>
    </xdr:to>
    <xdr:sp macro="" textlink="">
      <xdr:nvSpPr>
        <xdr:cNvPr id="95" name="線吹き出し 2 (枠付き) 94">
          <a:extLst>
            <a:ext uri="{FF2B5EF4-FFF2-40B4-BE49-F238E27FC236}">
              <a16:creationId xmlns:a16="http://schemas.microsoft.com/office/drawing/2014/main" id="{00000000-0008-0000-0200-00002A000000}"/>
            </a:ext>
          </a:extLst>
        </xdr:cNvPr>
        <xdr:cNvSpPr/>
      </xdr:nvSpPr>
      <xdr:spPr>
        <a:xfrm>
          <a:off x="9151143" y="36104512"/>
          <a:ext cx="2726532" cy="566737"/>
        </a:xfrm>
        <a:prstGeom prst="borderCallout2">
          <a:avLst>
            <a:gd name="adj1" fmla="val 97321"/>
            <a:gd name="adj2" fmla="val 39509"/>
            <a:gd name="adj3" fmla="val 100580"/>
            <a:gd name="adj4" fmla="val 35589"/>
            <a:gd name="adj5" fmla="val 173283"/>
            <a:gd name="adj6" fmla="val 167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 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それぞれの人数を記入してください。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 B</a:t>
          </a:r>
          <a:r>
            <a:rPr kumimoji="1" lang="en-US" altLang="ja-JP" sz="1100">
              <a:solidFill>
                <a:srgbClr val="FF0000"/>
              </a:solidFill>
              <a:effectLst/>
              <a:latin typeface="+mn-lt"/>
              <a:ea typeface="+mn-ea"/>
              <a:cs typeface="+mn-cs"/>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の人数を入力すると白地に戻ります。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0</xdr:colOff>
      <xdr:row>52</xdr:row>
      <xdr:rowOff>57150</xdr:rowOff>
    </xdr:from>
    <xdr:to>
      <xdr:col>23</xdr:col>
      <xdr:colOff>114299</xdr:colOff>
      <xdr:row>54</xdr:row>
      <xdr:rowOff>342900</xdr:rowOff>
    </xdr:to>
    <xdr:sp macro="" textlink="">
      <xdr:nvSpPr>
        <xdr:cNvPr id="96" name="線吹き出し 2 (枠付き) 95">
          <a:extLst>
            <a:ext uri="{FF2B5EF4-FFF2-40B4-BE49-F238E27FC236}">
              <a16:creationId xmlns:a16="http://schemas.microsoft.com/office/drawing/2014/main" id="{00000000-0008-0000-0200-00000B000000}"/>
            </a:ext>
          </a:extLst>
        </xdr:cNvPr>
        <xdr:cNvSpPr/>
      </xdr:nvSpPr>
      <xdr:spPr>
        <a:xfrm>
          <a:off x="8258175" y="12934950"/>
          <a:ext cx="1809749" cy="647700"/>
        </a:xfrm>
        <a:prstGeom prst="borderCallout2">
          <a:avLst>
            <a:gd name="adj1" fmla="val 94940"/>
            <a:gd name="adj2" fmla="val 47707"/>
            <a:gd name="adj3" fmla="val 123512"/>
            <a:gd name="adj4" fmla="val 40940"/>
            <a:gd name="adj5" fmla="val 197023"/>
            <a:gd name="adj6" fmla="val 2339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485775</xdr:colOff>
      <xdr:row>54</xdr:row>
      <xdr:rowOff>76200</xdr:rowOff>
    </xdr:from>
    <xdr:to>
      <xdr:col>31</xdr:col>
      <xdr:colOff>9525</xdr:colOff>
      <xdr:row>55</xdr:row>
      <xdr:rowOff>285750</xdr:rowOff>
    </xdr:to>
    <xdr:sp macro="" textlink="">
      <xdr:nvSpPr>
        <xdr:cNvPr id="97" name="線吹き出し 2 (枠付き) 96">
          <a:extLst>
            <a:ext uri="{FF2B5EF4-FFF2-40B4-BE49-F238E27FC236}">
              <a16:creationId xmlns:a16="http://schemas.microsoft.com/office/drawing/2014/main" id="{00000000-0008-0000-0200-00000C000000}"/>
            </a:ext>
          </a:extLst>
        </xdr:cNvPr>
        <xdr:cNvSpPr/>
      </xdr:nvSpPr>
      <xdr:spPr>
        <a:xfrm>
          <a:off x="12077700" y="13173075"/>
          <a:ext cx="2038350" cy="933450"/>
        </a:xfrm>
        <a:prstGeom prst="borderCallout2">
          <a:avLst>
            <a:gd name="adj1" fmla="val 102423"/>
            <a:gd name="adj2" fmla="val 62874"/>
            <a:gd name="adj3" fmla="val 116030"/>
            <a:gd name="adj4" fmla="val 88603"/>
            <a:gd name="adj5" fmla="val 125321"/>
            <a:gd name="adj6" fmla="val 11636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28</xdr:col>
      <xdr:colOff>190501</xdr:colOff>
      <xdr:row>82</xdr:row>
      <xdr:rowOff>304800</xdr:rowOff>
    </xdr:from>
    <xdr:to>
      <xdr:col>34</xdr:col>
      <xdr:colOff>0</xdr:colOff>
      <xdr:row>86</xdr:row>
      <xdr:rowOff>19050</xdr:rowOff>
    </xdr:to>
    <xdr:sp macro="" textlink="">
      <xdr:nvSpPr>
        <xdr:cNvPr id="98" name="テキスト ボックス 97">
          <a:extLst>
            <a:ext uri="{FF2B5EF4-FFF2-40B4-BE49-F238E27FC236}">
              <a16:creationId xmlns:a16="http://schemas.microsoft.com/office/drawing/2014/main" id="{00000000-0008-0000-0200-000027000000}"/>
            </a:ext>
          </a:extLst>
        </xdr:cNvPr>
        <xdr:cNvSpPr txBox="1"/>
      </xdr:nvSpPr>
      <xdr:spPr>
        <a:xfrm>
          <a:off x="13211176" y="21336000"/>
          <a:ext cx="2286000" cy="10668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（２）で回答した委員会又は（３）</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で回答した担当部署・機関と同一の組織を記載すると黄色になります。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その場合は②ではなく③を選択し、②の「組織・機関名」欄を空欄にしてください。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352425</xdr:colOff>
      <xdr:row>86</xdr:row>
      <xdr:rowOff>19050</xdr:rowOff>
    </xdr:from>
    <xdr:to>
      <xdr:col>33</xdr:col>
      <xdr:colOff>200025</xdr:colOff>
      <xdr:row>86</xdr:row>
      <xdr:rowOff>304800</xdr:rowOff>
    </xdr:to>
    <xdr:cxnSp macro="">
      <xdr:nvCxnSpPr>
        <xdr:cNvPr id="99" name="直線矢印コネクタ 98">
          <a:extLst>
            <a:ext uri="{FF2B5EF4-FFF2-40B4-BE49-F238E27FC236}">
              <a16:creationId xmlns:a16="http://schemas.microsoft.com/office/drawing/2014/main" id="{00000000-0008-0000-0300-000063000000}"/>
            </a:ext>
          </a:extLst>
        </xdr:cNvPr>
        <xdr:cNvCxnSpPr/>
      </xdr:nvCxnSpPr>
      <xdr:spPr>
        <a:xfrm flipH="1">
          <a:off x="14820900" y="22402800"/>
          <a:ext cx="209550" cy="28575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66675</xdr:colOff>
      <xdr:row>97</xdr:row>
      <xdr:rowOff>171450</xdr:rowOff>
    </xdr:from>
    <xdr:to>
      <xdr:col>24</xdr:col>
      <xdr:colOff>209550</xdr:colOff>
      <xdr:row>101</xdr:row>
      <xdr:rowOff>9525</xdr:rowOff>
    </xdr:to>
    <xdr:cxnSp macro="">
      <xdr:nvCxnSpPr>
        <xdr:cNvPr id="100" name="直線矢印コネクタ 99">
          <a:extLst>
            <a:ext uri="{FF2B5EF4-FFF2-40B4-BE49-F238E27FC236}">
              <a16:creationId xmlns:a16="http://schemas.microsoft.com/office/drawing/2014/main" id="{00000000-0008-0000-0300-000064000000}"/>
            </a:ext>
          </a:extLst>
        </xdr:cNvPr>
        <xdr:cNvCxnSpPr/>
      </xdr:nvCxnSpPr>
      <xdr:spPr>
        <a:xfrm flipH="1">
          <a:off x="8829675" y="25222200"/>
          <a:ext cx="1952625" cy="91440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56</xdr:row>
      <xdr:rowOff>0</xdr:rowOff>
    </xdr:from>
    <xdr:to>
      <xdr:col>26</xdr:col>
      <xdr:colOff>171449</xdr:colOff>
      <xdr:row>58</xdr:row>
      <xdr:rowOff>0</xdr:rowOff>
    </xdr:to>
    <xdr:sp macro="" textlink="">
      <xdr:nvSpPr>
        <xdr:cNvPr id="40" name="線吹き出し 2 (枠付き) 39">
          <a:extLst>
            <a:ext uri="{FF2B5EF4-FFF2-40B4-BE49-F238E27FC236}">
              <a16:creationId xmlns:a16="http://schemas.microsoft.com/office/drawing/2014/main" id="{00000000-0008-0000-0200-00000B000000}"/>
            </a:ext>
          </a:extLst>
        </xdr:cNvPr>
        <xdr:cNvSpPr/>
      </xdr:nvSpPr>
      <xdr:spPr>
        <a:xfrm>
          <a:off x="9953625" y="14363700"/>
          <a:ext cx="1809749" cy="647700"/>
        </a:xfrm>
        <a:prstGeom prst="borderCallout2">
          <a:avLst>
            <a:gd name="adj1" fmla="val 100822"/>
            <a:gd name="adj2" fmla="val 49286"/>
            <a:gd name="adj3" fmla="val 114689"/>
            <a:gd name="adj4" fmla="val 15677"/>
            <a:gd name="adj5" fmla="val 155847"/>
            <a:gd name="adj6" fmla="val -6292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①専任スタッフがいない場合は、必ず</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313578</xdr:colOff>
      <xdr:row>0</xdr:row>
      <xdr:rowOff>0</xdr:rowOff>
    </xdr:from>
    <xdr:ext cx="357727" cy="131445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19203"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16</xdr:col>
      <xdr:colOff>323851</xdr:colOff>
      <xdr:row>5</xdr:row>
      <xdr:rowOff>180975</xdr:rowOff>
    </xdr:from>
    <xdr:to>
      <xdr:col>17</xdr:col>
      <xdr:colOff>1685926</xdr:colOff>
      <xdr:row>7</xdr:row>
      <xdr:rowOff>200025</xdr:rowOff>
    </xdr:to>
    <xdr:sp macro="" textlink="">
      <xdr:nvSpPr>
        <xdr:cNvPr id="16" name="線吹き出し 2 (枠付き) 15">
          <a:extLst>
            <a:ext uri="{FF2B5EF4-FFF2-40B4-BE49-F238E27FC236}">
              <a16:creationId xmlns:a16="http://schemas.microsoft.com/office/drawing/2014/main" id="{00000000-0008-0000-0300-000003000000}"/>
            </a:ext>
          </a:extLst>
        </xdr:cNvPr>
        <xdr:cNvSpPr/>
      </xdr:nvSpPr>
      <xdr:spPr>
        <a:xfrm>
          <a:off x="8677276" y="15811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①から④と、⑤を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2066925</xdr:colOff>
      <xdr:row>15</xdr:row>
      <xdr:rowOff>95250</xdr:rowOff>
    </xdr:from>
    <xdr:to>
      <xdr:col>18</xdr:col>
      <xdr:colOff>1609725</xdr:colOff>
      <xdr:row>16</xdr:row>
      <xdr:rowOff>266699</xdr:rowOff>
    </xdr:to>
    <xdr:sp macro="" textlink="">
      <xdr:nvSpPr>
        <xdr:cNvPr id="17" name="線吹き出し 2 (枠付き) 16">
          <a:extLst>
            <a:ext uri="{FF2B5EF4-FFF2-40B4-BE49-F238E27FC236}">
              <a16:creationId xmlns:a16="http://schemas.microsoft.com/office/drawing/2014/main" id="{00000000-0008-0000-0300-00000A000000}"/>
            </a:ext>
          </a:extLst>
        </xdr:cNvPr>
        <xdr:cNvSpPr/>
      </xdr:nvSpPr>
      <xdr:spPr>
        <a:xfrm>
          <a:off x="10772775" y="3800475"/>
          <a:ext cx="2486025" cy="476249"/>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238126</xdr:colOff>
      <xdr:row>20</xdr:row>
      <xdr:rowOff>95250</xdr:rowOff>
    </xdr:from>
    <xdr:to>
      <xdr:col>17</xdr:col>
      <xdr:colOff>1600201</xdr:colOff>
      <xdr:row>22</xdr:row>
      <xdr:rowOff>152400</xdr:rowOff>
    </xdr:to>
    <xdr:sp macro="" textlink="">
      <xdr:nvSpPr>
        <xdr:cNvPr id="18" name="線吹き出し 2 (枠付き) 17">
          <a:extLst>
            <a:ext uri="{FF2B5EF4-FFF2-40B4-BE49-F238E27FC236}">
              <a16:creationId xmlns:a16="http://schemas.microsoft.com/office/drawing/2014/main" id="{00000000-0008-0000-0300-000003000000}"/>
            </a:ext>
          </a:extLst>
        </xdr:cNvPr>
        <xdr:cNvSpPr/>
      </xdr:nvSpPr>
      <xdr:spPr>
        <a:xfrm>
          <a:off x="8591551" y="517207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①から③と、④を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2105025</xdr:colOff>
      <xdr:row>31</xdr:row>
      <xdr:rowOff>161926</xdr:rowOff>
    </xdr:from>
    <xdr:to>
      <xdr:col>18</xdr:col>
      <xdr:colOff>1647825</xdr:colOff>
      <xdr:row>33</xdr:row>
      <xdr:rowOff>76200</xdr:rowOff>
    </xdr:to>
    <xdr:sp macro="" textlink="">
      <xdr:nvSpPr>
        <xdr:cNvPr id="19" name="線吹き出し 2 (枠付き) 18">
          <a:extLst>
            <a:ext uri="{FF2B5EF4-FFF2-40B4-BE49-F238E27FC236}">
              <a16:creationId xmlns:a16="http://schemas.microsoft.com/office/drawing/2014/main" id="{00000000-0008-0000-0300-00000A000000}"/>
            </a:ext>
          </a:extLst>
        </xdr:cNvPr>
        <xdr:cNvSpPr/>
      </xdr:nvSpPr>
      <xdr:spPr>
        <a:xfrm>
          <a:off x="10810875" y="7677151"/>
          <a:ext cx="2486025" cy="485774"/>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171451</xdr:colOff>
      <xdr:row>36</xdr:row>
      <xdr:rowOff>76200</xdr:rowOff>
    </xdr:from>
    <xdr:to>
      <xdr:col>17</xdr:col>
      <xdr:colOff>1533526</xdr:colOff>
      <xdr:row>38</xdr:row>
      <xdr:rowOff>133350</xdr:rowOff>
    </xdr:to>
    <xdr:sp macro="" textlink="">
      <xdr:nvSpPr>
        <xdr:cNvPr id="20" name="線吹き出し 2 (枠付き) 19">
          <a:extLst>
            <a:ext uri="{FF2B5EF4-FFF2-40B4-BE49-F238E27FC236}">
              <a16:creationId xmlns:a16="http://schemas.microsoft.com/office/drawing/2014/main" id="{00000000-0008-0000-0300-000003000000}"/>
            </a:ext>
          </a:extLst>
        </xdr:cNvPr>
        <xdr:cNvSpPr/>
      </xdr:nvSpPr>
      <xdr:spPr>
        <a:xfrm>
          <a:off x="8524876" y="896302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133351</xdr:colOff>
      <xdr:row>48</xdr:row>
      <xdr:rowOff>47625</xdr:rowOff>
    </xdr:from>
    <xdr:to>
      <xdr:col>17</xdr:col>
      <xdr:colOff>1495426</xdr:colOff>
      <xdr:row>50</xdr:row>
      <xdr:rowOff>104775</xdr:rowOff>
    </xdr:to>
    <xdr:sp macro="" textlink="">
      <xdr:nvSpPr>
        <xdr:cNvPr id="21" name="線吹き出し 2 (枠付き) 20">
          <a:extLst>
            <a:ext uri="{FF2B5EF4-FFF2-40B4-BE49-F238E27FC236}">
              <a16:creationId xmlns:a16="http://schemas.microsoft.com/office/drawing/2014/main" id="{00000000-0008-0000-0300-000003000000}"/>
            </a:ext>
          </a:extLst>
        </xdr:cNvPr>
        <xdr:cNvSpPr/>
      </xdr:nvSpPr>
      <xdr:spPr>
        <a:xfrm>
          <a:off x="8498786" y="11808929"/>
          <a:ext cx="1718227" cy="587237"/>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2133600</xdr:colOff>
      <xdr:row>44</xdr:row>
      <xdr:rowOff>85724</xdr:rowOff>
    </xdr:from>
    <xdr:to>
      <xdr:col>18</xdr:col>
      <xdr:colOff>1676400</xdr:colOff>
      <xdr:row>45</xdr:row>
      <xdr:rowOff>285749</xdr:rowOff>
    </xdr:to>
    <xdr:sp macro="" textlink="">
      <xdr:nvSpPr>
        <xdr:cNvPr id="22" name="線吹き出し 2 (枠付き) 21">
          <a:extLst>
            <a:ext uri="{FF2B5EF4-FFF2-40B4-BE49-F238E27FC236}">
              <a16:creationId xmlns:a16="http://schemas.microsoft.com/office/drawing/2014/main" id="{00000000-0008-0000-0300-00000A000000}"/>
            </a:ext>
          </a:extLst>
        </xdr:cNvPr>
        <xdr:cNvSpPr/>
      </xdr:nvSpPr>
      <xdr:spPr>
        <a:xfrm>
          <a:off x="10839450" y="10667999"/>
          <a:ext cx="2486025" cy="466725"/>
        </a:xfrm>
        <a:prstGeom prst="borderCallout2">
          <a:avLst>
            <a:gd name="adj1" fmla="val 102779"/>
            <a:gd name="adj2" fmla="val 50627"/>
            <a:gd name="adj3" fmla="val 142621"/>
            <a:gd name="adj4" fmla="val 93053"/>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95251</xdr:colOff>
      <xdr:row>58</xdr:row>
      <xdr:rowOff>66675</xdr:rowOff>
    </xdr:from>
    <xdr:to>
      <xdr:col>17</xdr:col>
      <xdr:colOff>1457326</xdr:colOff>
      <xdr:row>59</xdr:row>
      <xdr:rowOff>276225</xdr:rowOff>
    </xdr:to>
    <xdr:sp macro="" textlink="">
      <xdr:nvSpPr>
        <xdr:cNvPr id="23" name="線吹き出し 2 (枠付き) 22">
          <a:extLst>
            <a:ext uri="{FF2B5EF4-FFF2-40B4-BE49-F238E27FC236}">
              <a16:creationId xmlns:a16="http://schemas.microsoft.com/office/drawing/2014/main" id="{00000000-0008-0000-0300-000003000000}"/>
            </a:ext>
          </a:extLst>
        </xdr:cNvPr>
        <xdr:cNvSpPr/>
      </xdr:nvSpPr>
      <xdr:spPr>
        <a:xfrm>
          <a:off x="8448676" y="140779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18</xdr:row>
      <xdr:rowOff>190500</xdr:rowOff>
    </xdr:from>
    <xdr:to>
      <xdr:col>18</xdr:col>
      <xdr:colOff>1495425</xdr:colOff>
      <xdr:row>20</xdr:row>
      <xdr:rowOff>190499</xdr:rowOff>
    </xdr:to>
    <xdr:sp macro="" textlink="">
      <xdr:nvSpPr>
        <xdr:cNvPr id="24" name="線吹き出し 2 (枠付き) 23">
          <a:extLst>
            <a:ext uri="{FF2B5EF4-FFF2-40B4-BE49-F238E27FC236}">
              <a16:creationId xmlns:a16="http://schemas.microsoft.com/office/drawing/2014/main" id="{00000000-0008-0000-0300-00000A000000}"/>
            </a:ext>
          </a:extLst>
        </xdr:cNvPr>
        <xdr:cNvSpPr/>
      </xdr:nvSpPr>
      <xdr:spPr>
        <a:xfrm>
          <a:off x="10658475" y="4733925"/>
          <a:ext cx="2486025" cy="533399"/>
        </a:xfrm>
        <a:prstGeom prst="borderCallout2">
          <a:avLst>
            <a:gd name="adj1" fmla="val 102779"/>
            <a:gd name="adj2" fmla="val 50627"/>
            <a:gd name="adj3" fmla="val 144661"/>
            <a:gd name="adj4" fmla="val 54739"/>
            <a:gd name="adj5" fmla="val 227264"/>
            <a:gd name="adj6" fmla="val 6392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2143125</xdr:colOff>
      <xdr:row>56</xdr:row>
      <xdr:rowOff>19049</xdr:rowOff>
    </xdr:from>
    <xdr:to>
      <xdr:col>18</xdr:col>
      <xdr:colOff>1685925</xdr:colOff>
      <xdr:row>57</xdr:row>
      <xdr:rowOff>219074</xdr:rowOff>
    </xdr:to>
    <xdr:sp macro="" textlink="">
      <xdr:nvSpPr>
        <xdr:cNvPr id="25" name="線吹き出し 2 (枠付き) 24">
          <a:extLst>
            <a:ext uri="{FF2B5EF4-FFF2-40B4-BE49-F238E27FC236}">
              <a16:creationId xmlns:a16="http://schemas.microsoft.com/office/drawing/2014/main" id="{00000000-0008-0000-0300-00000A000000}"/>
            </a:ext>
          </a:extLst>
        </xdr:cNvPr>
        <xdr:cNvSpPr/>
      </xdr:nvSpPr>
      <xdr:spPr>
        <a:xfrm>
          <a:off x="10848975" y="13392149"/>
          <a:ext cx="2486025" cy="466725"/>
        </a:xfrm>
        <a:prstGeom prst="borderCallout2">
          <a:avLst>
            <a:gd name="adj1" fmla="val 100738"/>
            <a:gd name="adj2" fmla="val 74765"/>
            <a:gd name="adj3" fmla="val 118131"/>
            <a:gd name="adj4" fmla="val 86540"/>
            <a:gd name="adj5" fmla="val 180326"/>
            <a:gd name="adj6" fmla="val 12369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1895475</xdr:colOff>
      <xdr:row>34</xdr:row>
      <xdr:rowOff>228601</xdr:rowOff>
    </xdr:from>
    <xdr:to>
      <xdr:col>18</xdr:col>
      <xdr:colOff>1438275</xdr:colOff>
      <xdr:row>36</xdr:row>
      <xdr:rowOff>190501</xdr:rowOff>
    </xdr:to>
    <xdr:sp macro="" textlink="">
      <xdr:nvSpPr>
        <xdr:cNvPr id="26" name="線吹き出し 2 (枠付き) 25">
          <a:extLst>
            <a:ext uri="{FF2B5EF4-FFF2-40B4-BE49-F238E27FC236}">
              <a16:creationId xmlns:a16="http://schemas.microsoft.com/office/drawing/2014/main" id="{00000000-0008-0000-0300-00000A000000}"/>
            </a:ext>
          </a:extLst>
        </xdr:cNvPr>
        <xdr:cNvSpPr/>
      </xdr:nvSpPr>
      <xdr:spPr>
        <a:xfrm>
          <a:off x="10601325" y="8582026"/>
          <a:ext cx="2486025" cy="495300"/>
        </a:xfrm>
        <a:prstGeom prst="borderCallout2">
          <a:avLst>
            <a:gd name="adj1" fmla="val 102779"/>
            <a:gd name="adj2" fmla="val 50627"/>
            <a:gd name="adj3" fmla="val 144661"/>
            <a:gd name="adj4" fmla="val 54739"/>
            <a:gd name="adj5" fmla="val 219572"/>
            <a:gd name="adj6" fmla="val 6277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「キ</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47</xdr:row>
      <xdr:rowOff>0</xdr:rowOff>
    </xdr:from>
    <xdr:to>
      <xdr:col>18</xdr:col>
      <xdr:colOff>1495425</xdr:colOff>
      <xdr:row>48</xdr:row>
      <xdr:rowOff>257175</xdr:rowOff>
    </xdr:to>
    <xdr:sp macro="" textlink="">
      <xdr:nvSpPr>
        <xdr:cNvPr id="27" name="線吹き出し 2 (枠付き) 26">
          <a:extLst>
            <a:ext uri="{FF2B5EF4-FFF2-40B4-BE49-F238E27FC236}">
              <a16:creationId xmlns:a16="http://schemas.microsoft.com/office/drawing/2014/main" id="{00000000-0008-0000-0300-00000A000000}"/>
            </a:ext>
          </a:extLst>
        </xdr:cNvPr>
        <xdr:cNvSpPr/>
      </xdr:nvSpPr>
      <xdr:spPr>
        <a:xfrm>
          <a:off x="10658475" y="11420475"/>
          <a:ext cx="2486025" cy="523875"/>
        </a:xfrm>
        <a:prstGeom prst="borderCallout2">
          <a:avLst>
            <a:gd name="adj1" fmla="val 102779"/>
            <a:gd name="adj2" fmla="val 50627"/>
            <a:gd name="adj3" fmla="val 144661"/>
            <a:gd name="adj4" fmla="val 54739"/>
            <a:gd name="adj5" fmla="val 199991"/>
            <a:gd name="adj6" fmla="val 6124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1838325</xdr:colOff>
      <xdr:row>58</xdr:row>
      <xdr:rowOff>47625</xdr:rowOff>
    </xdr:from>
    <xdr:to>
      <xdr:col>18</xdr:col>
      <xdr:colOff>1381125</xdr:colOff>
      <xdr:row>59</xdr:row>
      <xdr:rowOff>133350</xdr:rowOff>
    </xdr:to>
    <xdr:sp macro="" textlink="">
      <xdr:nvSpPr>
        <xdr:cNvPr id="28" name="線吹き出し 2 (枠付き) 27">
          <a:extLst>
            <a:ext uri="{FF2B5EF4-FFF2-40B4-BE49-F238E27FC236}">
              <a16:creationId xmlns:a16="http://schemas.microsoft.com/office/drawing/2014/main" id="{00000000-0008-0000-0300-00000A000000}"/>
            </a:ext>
          </a:extLst>
        </xdr:cNvPr>
        <xdr:cNvSpPr/>
      </xdr:nvSpPr>
      <xdr:spPr>
        <a:xfrm>
          <a:off x="10544175" y="13992225"/>
          <a:ext cx="2486025" cy="466725"/>
        </a:xfrm>
        <a:prstGeom prst="borderCallout2">
          <a:avLst>
            <a:gd name="adj1" fmla="val 102779"/>
            <a:gd name="adj2" fmla="val 50627"/>
            <a:gd name="adj3" fmla="val 128334"/>
            <a:gd name="adj4" fmla="val 62402"/>
            <a:gd name="adj5" fmla="val 143591"/>
            <a:gd name="adj6" fmla="val 6928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「ウ</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381001</xdr:colOff>
      <xdr:row>16</xdr:row>
      <xdr:rowOff>47626</xdr:rowOff>
    </xdr:from>
    <xdr:to>
      <xdr:col>16</xdr:col>
      <xdr:colOff>323850</xdr:colOff>
      <xdr:row>20</xdr:row>
      <xdr:rowOff>47625</xdr:rowOff>
    </xdr:to>
    <xdr:cxnSp macro="">
      <xdr:nvCxnSpPr>
        <xdr:cNvPr id="29" name="直線矢印コネクタ 28">
          <a:extLst>
            <a:ext uri="{FF2B5EF4-FFF2-40B4-BE49-F238E27FC236}">
              <a16:creationId xmlns:a16="http://schemas.microsoft.com/office/drawing/2014/main" id="{00000000-0008-0000-0400-00001D000000}"/>
            </a:ext>
          </a:extLst>
        </xdr:cNvPr>
        <xdr:cNvCxnSpPr/>
      </xdr:nvCxnSpPr>
      <xdr:spPr>
        <a:xfrm flipH="1" flipV="1">
          <a:off x="8143876" y="4057651"/>
          <a:ext cx="533399" cy="1066799"/>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314325</xdr:colOff>
      <xdr:row>33</xdr:row>
      <xdr:rowOff>28575</xdr:rowOff>
    </xdr:from>
    <xdr:to>
      <xdr:col>16</xdr:col>
      <xdr:colOff>200025</xdr:colOff>
      <xdr:row>36</xdr:row>
      <xdr:rowOff>28576</xdr:rowOff>
    </xdr:to>
    <xdr:cxnSp macro="">
      <xdr:nvCxnSpPr>
        <xdr:cNvPr id="30" name="直線矢印コネクタ 29">
          <a:extLst>
            <a:ext uri="{FF2B5EF4-FFF2-40B4-BE49-F238E27FC236}">
              <a16:creationId xmlns:a16="http://schemas.microsoft.com/office/drawing/2014/main" id="{00000000-0008-0000-0400-00001E000000}"/>
            </a:ext>
          </a:extLst>
        </xdr:cNvPr>
        <xdr:cNvCxnSpPr/>
      </xdr:nvCxnSpPr>
      <xdr:spPr>
        <a:xfrm flipH="1" flipV="1">
          <a:off x="8077200" y="8115300"/>
          <a:ext cx="476250" cy="800101"/>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14</xdr:col>
      <xdr:colOff>371475</xdr:colOff>
      <xdr:row>46</xdr:row>
      <xdr:rowOff>47625</xdr:rowOff>
    </xdr:from>
    <xdr:to>
      <xdr:col>16</xdr:col>
      <xdr:colOff>180975</xdr:colOff>
      <xdr:row>47</xdr:row>
      <xdr:rowOff>257175</xdr:rowOff>
    </xdr:to>
    <xdr:cxnSp macro="">
      <xdr:nvCxnSpPr>
        <xdr:cNvPr id="31" name="直線矢印コネクタ 30">
          <a:extLst>
            <a:ext uri="{FF2B5EF4-FFF2-40B4-BE49-F238E27FC236}">
              <a16:creationId xmlns:a16="http://schemas.microsoft.com/office/drawing/2014/main" id="{00000000-0008-0000-0400-00001F000000}"/>
            </a:ext>
          </a:extLst>
        </xdr:cNvPr>
        <xdr:cNvCxnSpPr/>
      </xdr:nvCxnSpPr>
      <xdr:spPr>
        <a:xfrm flipH="1" flipV="1">
          <a:off x="8134350" y="11201400"/>
          <a:ext cx="400050" cy="476250"/>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15</xdr:col>
      <xdr:colOff>57150</xdr:colOff>
      <xdr:row>57</xdr:row>
      <xdr:rowOff>228600</xdr:rowOff>
    </xdr:from>
    <xdr:to>
      <xdr:col>16</xdr:col>
      <xdr:colOff>114300</xdr:colOff>
      <xdr:row>58</xdr:row>
      <xdr:rowOff>66675</xdr:rowOff>
    </xdr:to>
    <xdr:cxnSp macro="">
      <xdr:nvCxnSpPr>
        <xdr:cNvPr id="32" name="直線矢印コネクタ 31">
          <a:extLst>
            <a:ext uri="{FF2B5EF4-FFF2-40B4-BE49-F238E27FC236}">
              <a16:creationId xmlns:a16="http://schemas.microsoft.com/office/drawing/2014/main" id="{00000000-0008-0000-0400-000020000000}"/>
            </a:ext>
          </a:extLst>
        </xdr:cNvPr>
        <xdr:cNvCxnSpPr/>
      </xdr:nvCxnSpPr>
      <xdr:spPr>
        <a:xfrm flipH="1" flipV="1">
          <a:off x="8210550" y="13868400"/>
          <a:ext cx="257175" cy="142875"/>
        </a:xfrm>
        <a:prstGeom prst="straightConnector1">
          <a:avLst/>
        </a:prstGeom>
        <a:noFill/>
        <a:ln w="9525" cap="flat" cmpd="sng" algn="ctr">
          <a:solidFill>
            <a:srgbClr val="FF0000"/>
          </a:solidFill>
          <a:prstDash val="solid"/>
          <a:headEnd w="lg" len="lg"/>
          <a:tailEnd type="triangle" w="lg" len="lg"/>
        </a:ln>
        <a:effectLst/>
      </xdr:spPr>
    </xdr:cxnSp>
    <xdr:clientData/>
  </xdr:twoCellAnchor>
</xdr:wsDr>
</file>

<file path=xl/drawings/drawing4.xml><?xml version="1.0" encoding="utf-8"?>
<xdr:wsDr xmlns:xdr="http://schemas.openxmlformats.org/drawingml/2006/spreadsheetDrawing" xmlns:a="http://schemas.openxmlformats.org/drawingml/2006/main">
  <xdr:oneCellAnchor>
    <xdr:from>
      <xdr:col>32</xdr:col>
      <xdr:colOff>0</xdr:colOff>
      <xdr:row>6</xdr:row>
      <xdr:rowOff>0</xdr:rowOff>
    </xdr:from>
    <xdr:ext cx="357727" cy="131445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3599271" y="2745441"/>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34</xdr:col>
      <xdr:colOff>9525</xdr:colOff>
      <xdr:row>14</xdr:row>
      <xdr:rowOff>219075</xdr:rowOff>
    </xdr:from>
    <xdr:to>
      <xdr:col>36</xdr:col>
      <xdr:colOff>1123951</xdr:colOff>
      <xdr:row>17</xdr:row>
      <xdr:rowOff>19050</xdr:rowOff>
    </xdr:to>
    <xdr:sp macro="" textlink="">
      <xdr:nvSpPr>
        <xdr:cNvPr id="43" name="線吹き出し 2 (枠付き) 42">
          <a:extLst>
            <a:ext uri="{FF2B5EF4-FFF2-40B4-BE49-F238E27FC236}">
              <a16:creationId xmlns:a16="http://schemas.microsoft.com/office/drawing/2014/main" id="{00000000-0008-0000-0400-000006000000}"/>
            </a:ext>
          </a:extLst>
        </xdr:cNvPr>
        <xdr:cNvSpPr/>
      </xdr:nvSpPr>
      <xdr:spPr>
        <a:xfrm>
          <a:off x="13201650" y="5953125"/>
          <a:ext cx="2667001" cy="485775"/>
        </a:xfrm>
        <a:prstGeom prst="borderCallout2">
          <a:avLst>
            <a:gd name="adj1" fmla="val -1089"/>
            <a:gd name="adj2" fmla="val 86425"/>
            <a:gd name="adj3" fmla="val -19923"/>
            <a:gd name="adj4" fmla="val 98408"/>
            <a:gd name="adj5" fmla="val -183794"/>
            <a:gd name="adj6" fmla="val 17536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p>
      </xdr:txBody>
    </xdr:sp>
    <xdr:clientData/>
  </xdr:twoCellAnchor>
  <xdr:twoCellAnchor>
    <xdr:from>
      <xdr:col>35</xdr:col>
      <xdr:colOff>233643</xdr:colOff>
      <xdr:row>30</xdr:row>
      <xdr:rowOff>176572</xdr:rowOff>
    </xdr:from>
    <xdr:to>
      <xdr:col>36</xdr:col>
      <xdr:colOff>1652867</xdr:colOff>
      <xdr:row>36</xdr:row>
      <xdr:rowOff>239167</xdr:rowOff>
    </xdr:to>
    <xdr:sp macro="" textlink="">
      <xdr:nvSpPr>
        <xdr:cNvPr id="44" name="線吹き出し 2 (枠付き) 43">
          <a:extLst>
            <a:ext uri="{FF2B5EF4-FFF2-40B4-BE49-F238E27FC236}">
              <a16:creationId xmlns:a16="http://schemas.microsoft.com/office/drawing/2014/main" id="{00000000-0008-0000-0400-000009000000}"/>
            </a:ext>
          </a:extLst>
        </xdr:cNvPr>
        <xdr:cNvSpPr/>
      </xdr:nvSpPr>
      <xdr:spPr>
        <a:xfrm>
          <a:off x="14847714" y="14083072"/>
          <a:ext cx="2453367" cy="1695452"/>
        </a:xfrm>
        <a:prstGeom prst="borderCallout2">
          <a:avLst>
            <a:gd name="adj1" fmla="val 99823"/>
            <a:gd name="adj2" fmla="val 64550"/>
            <a:gd name="adj3" fmla="val 100600"/>
            <a:gd name="adj4" fmla="val 65171"/>
            <a:gd name="adj5" fmla="val 162275"/>
            <a:gd name="adj6" fmla="val 17091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33</xdr:col>
      <xdr:colOff>9525</xdr:colOff>
      <xdr:row>69</xdr:row>
      <xdr:rowOff>211231</xdr:rowOff>
    </xdr:from>
    <xdr:to>
      <xdr:col>39</xdr:col>
      <xdr:colOff>57150</xdr:colOff>
      <xdr:row>74</xdr:row>
      <xdr:rowOff>145678</xdr:rowOff>
    </xdr:to>
    <xdr:sp macro="" textlink="">
      <xdr:nvSpPr>
        <xdr:cNvPr id="45" name="テキスト ボックス 44">
          <a:extLst>
            <a:ext uri="{FF2B5EF4-FFF2-40B4-BE49-F238E27FC236}">
              <a16:creationId xmlns:a16="http://schemas.microsoft.com/office/drawing/2014/main" id="{00000000-0008-0000-0400-00000C000000}"/>
            </a:ext>
          </a:extLst>
        </xdr:cNvPr>
        <xdr:cNvSpPr txBox="1"/>
      </xdr:nvSpPr>
      <xdr:spPr>
        <a:xfrm>
          <a:off x="13904819" y="25065878"/>
          <a:ext cx="4574802" cy="10550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で「その他の授業以外の支援」に１を記入した場合は、表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「その他の授業以外の支援の具体的内容」で該当する障害区分ごとに、実施した支援の「具体的内容」を記入してください。</a:t>
          </a:r>
        </a:p>
      </xdr:txBody>
    </xdr:sp>
    <xdr:clientData/>
  </xdr:twoCellAnchor>
  <xdr:twoCellAnchor>
    <xdr:from>
      <xdr:col>48</xdr:col>
      <xdr:colOff>126866</xdr:colOff>
      <xdr:row>61</xdr:row>
      <xdr:rowOff>41780</xdr:rowOff>
    </xdr:from>
    <xdr:to>
      <xdr:col>58</xdr:col>
      <xdr:colOff>162587</xdr:colOff>
      <xdr:row>65</xdr:row>
      <xdr:rowOff>217012</xdr:rowOff>
    </xdr:to>
    <xdr:sp macro="" textlink="">
      <xdr:nvSpPr>
        <xdr:cNvPr id="49" name="線吹き出し 2 (枠付き) 48">
          <a:extLst>
            <a:ext uri="{FF2B5EF4-FFF2-40B4-BE49-F238E27FC236}">
              <a16:creationId xmlns:a16="http://schemas.microsoft.com/office/drawing/2014/main" id="{00000000-0008-0000-0400-000010000000}"/>
            </a:ext>
          </a:extLst>
        </xdr:cNvPr>
        <xdr:cNvSpPr/>
      </xdr:nvSpPr>
      <xdr:spPr>
        <a:xfrm>
          <a:off x="20782509" y="23255566"/>
          <a:ext cx="2348935" cy="1100517"/>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具体的内容を記入してください。表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その他の授業支援」に１を記入していて、該当の障害区分の具体的内容欄が空欄の場合、</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32</xdr:col>
      <xdr:colOff>345702</xdr:colOff>
      <xdr:row>57</xdr:row>
      <xdr:rowOff>1</xdr:rowOff>
    </xdr:from>
    <xdr:to>
      <xdr:col>39</xdr:col>
      <xdr:colOff>150720</xdr:colOff>
      <xdr:row>59</xdr:row>
      <xdr:rowOff>11907</xdr:rowOff>
    </xdr:to>
    <xdr:sp macro="" textlink="">
      <xdr:nvSpPr>
        <xdr:cNvPr id="50" name="テキスト ボックス 49">
          <a:extLst>
            <a:ext uri="{FF2B5EF4-FFF2-40B4-BE49-F238E27FC236}">
              <a16:creationId xmlns:a16="http://schemas.microsoft.com/office/drawing/2014/main" id="{00000000-0008-0000-0400-000015000000}"/>
            </a:ext>
          </a:extLst>
        </xdr:cNvPr>
        <xdr:cNvSpPr txBox="1"/>
      </xdr:nvSpPr>
      <xdr:spPr>
        <a:xfrm>
          <a:off x="14121233" y="21478876"/>
          <a:ext cx="4686581" cy="86915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で「その他の授業支援」に１を記入した場合は、表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「その他の授業支援の具体的内容」で該当する障害区分ごとに、実施した支援の「具体的内容」を記入してください。</a:t>
          </a:r>
        </a:p>
      </xdr:txBody>
    </xdr:sp>
    <xdr:clientData/>
  </xdr:twoCellAnchor>
  <xdr:twoCellAnchor>
    <xdr:from>
      <xdr:col>36</xdr:col>
      <xdr:colOff>2437842</xdr:colOff>
      <xdr:row>54</xdr:row>
      <xdr:rowOff>276785</xdr:rowOff>
    </xdr:from>
    <xdr:to>
      <xdr:col>63</xdr:col>
      <xdr:colOff>22412</xdr:colOff>
      <xdr:row>56</xdr:row>
      <xdr:rowOff>0</xdr:rowOff>
    </xdr:to>
    <xdr:sp macro="" textlink="">
      <xdr:nvSpPr>
        <xdr:cNvPr id="51" name="正方形/長方形 50">
          <a:extLst>
            <a:ext uri="{FF2B5EF4-FFF2-40B4-BE49-F238E27FC236}">
              <a16:creationId xmlns:a16="http://schemas.microsoft.com/office/drawing/2014/main" id="{00000000-0008-0000-0400-000016000000}"/>
            </a:ext>
          </a:extLst>
        </xdr:cNvPr>
        <xdr:cNvSpPr/>
      </xdr:nvSpPr>
      <xdr:spPr>
        <a:xfrm>
          <a:off x="17823518" y="18732873"/>
          <a:ext cx="6190688" cy="283509"/>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0</xdr:colOff>
      <xdr:row>41</xdr:row>
      <xdr:rowOff>0</xdr:rowOff>
    </xdr:from>
    <xdr:to>
      <xdr:col>62</xdr:col>
      <xdr:colOff>295275</xdr:colOff>
      <xdr:row>42</xdr:row>
      <xdr:rowOff>0</xdr:rowOff>
    </xdr:to>
    <xdr:sp macro="" textlink="">
      <xdr:nvSpPr>
        <xdr:cNvPr id="54" name="正方形/長方形 53">
          <a:extLst>
            <a:ext uri="{FF2B5EF4-FFF2-40B4-BE49-F238E27FC236}">
              <a16:creationId xmlns:a16="http://schemas.microsoft.com/office/drawing/2014/main" id="{00000000-0008-0000-0400-000019000000}"/>
            </a:ext>
          </a:extLst>
        </xdr:cNvPr>
        <xdr:cNvSpPr/>
      </xdr:nvSpPr>
      <xdr:spPr>
        <a:xfrm>
          <a:off x="17850971" y="14713324"/>
          <a:ext cx="6133539" cy="280147"/>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61633</xdr:colOff>
      <xdr:row>48</xdr:row>
      <xdr:rowOff>108858</xdr:rowOff>
    </xdr:from>
    <xdr:to>
      <xdr:col>45</xdr:col>
      <xdr:colOff>190501</xdr:colOff>
      <xdr:row>51</xdr:row>
      <xdr:rowOff>39221</xdr:rowOff>
    </xdr:to>
    <xdr:sp macro="" textlink="">
      <xdr:nvSpPr>
        <xdr:cNvPr id="55" name="線吹き出し 2 (枠付き) 54">
          <a:extLst>
            <a:ext uri="{FF2B5EF4-FFF2-40B4-BE49-F238E27FC236}">
              <a16:creationId xmlns:a16="http://schemas.microsoft.com/office/drawing/2014/main" id="{00000000-0008-0000-0400-000006000000}"/>
            </a:ext>
          </a:extLst>
        </xdr:cNvPr>
        <xdr:cNvSpPr/>
      </xdr:nvSpPr>
      <xdr:spPr>
        <a:xfrm>
          <a:off x="18662597" y="18206358"/>
          <a:ext cx="1748118" cy="746792"/>
        </a:xfrm>
        <a:prstGeom prst="borderCallout2">
          <a:avLst>
            <a:gd name="adj1" fmla="val 98911"/>
            <a:gd name="adj2" fmla="val 51872"/>
            <a:gd name="adj3" fmla="val 129530"/>
            <a:gd name="adj4" fmla="val 49675"/>
            <a:gd name="adj5" fmla="val 176603"/>
            <a:gd name="adj6" fmla="val 4595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46</xdr:col>
      <xdr:colOff>180975</xdr:colOff>
      <xdr:row>45</xdr:row>
      <xdr:rowOff>219075</xdr:rowOff>
    </xdr:from>
    <xdr:to>
      <xdr:col>59</xdr:col>
      <xdr:colOff>142875</xdr:colOff>
      <xdr:row>51</xdr:row>
      <xdr:rowOff>85726</xdr:rowOff>
    </xdr:to>
    <xdr:sp macro="" textlink="">
      <xdr:nvSpPr>
        <xdr:cNvPr id="56" name="線吹き出し 2 (枠付き) 55">
          <a:extLst>
            <a:ext uri="{FF2B5EF4-FFF2-40B4-BE49-F238E27FC236}">
              <a16:creationId xmlns:a16="http://schemas.microsoft.com/office/drawing/2014/main" id="{00000000-0008-0000-0400-000009000000}"/>
            </a:ext>
          </a:extLst>
        </xdr:cNvPr>
        <xdr:cNvSpPr/>
      </xdr:nvSpPr>
      <xdr:spPr>
        <a:xfrm>
          <a:off x="19345275" y="16411575"/>
          <a:ext cx="2933700" cy="1390651"/>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３「その他の授業以外の支援の具体的内容」に、具体的な内容を障害種別に記入してください。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34</xdr:col>
      <xdr:colOff>95250</xdr:colOff>
      <xdr:row>9</xdr:row>
      <xdr:rowOff>54349</xdr:rowOff>
    </xdr:from>
    <xdr:to>
      <xdr:col>36</xdr:col>
      <xdr:colOff>1447800</xdr:colOff>
      <xdr:row>9</xdr:row>
      <xdr:rowOff>968749</xdr:rowOff>
    </xdr:to>
    <xdr:sp macro="" textlink="">
      <xdr:nvSpPr>
        <xdr:cNvPr id="58" name="線吹き出し 2 (枠付き) 57">
          <a:extLst>
            <a:ext uri="{FF2B5EF4-FFF2-40B4-BE49-F238E27FC236}">
              <a16:creationId xmlns:a16="http://schemas.microsoft.com/office/drawing/2014/main" id="{00000000-0008-0000-0400-000006000000}"/>
            </a:ext>
          </a:extLst>
        </xdr:cNvPr>
        <xdr:cNvSpPr/>
      </xdr:nvSpPr>
      <xdr:spPr>
        <a:xfrm>
          <a:off x="14293103" y="6497731"/>
          <a:ext cx="2910168" cy="914400"/>
        </a:xfrm>
        <a:prstGeom prst="borderCallout2">
          <a:avLst>
            <a:gd name="adj1" fmla="val 100872"/>
            <a:gd name="adj2" fmla="val 85710"/>
            <a:gd name="adj3" fmla="val 137836"/>
            <a:gd name="adj4" fmla="val 108660"/>
            <a:gd name="adj5" fmla="val 196545"/>
            <a:gd name="adj6" fmla="val 13976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にて、「支援障害学生数」に記入があるのに、表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でいずれの支援の選択もない場合は、当該障害種の列が黄色になります。いずれかの支援が選択されると白地に戻ります。</a:t>
          </a:r>
        </a:p>
      </xdr:txBody>
    </xdr:sp>
    <xdr:clientData/>
  </xdr:twoCellAnchor>
  <xdr:twoCellAnchor>
    <xdr:from>
      <xdr:col>36</xdr:col>
      <xdr:colOff>2457451</xdr:colOff>
      <xdr:row>9</xdr:row>
      <xdr:rowOff>1860177</xdr:rowOff>
    </xdr:from>
    <xdr:to>
      <xdr:col>38</xdr:col>
      <xdr:colOff>33617</xdr:colOff>
      <xdr:row>42</xdr:row>
      <xdr:rowOff>22411</xdr:rowOff>
    </xdr:to>
    <xdr:sp macro="" textlink="">
      <xdr:nvSpPr>
        <xdr:cNvPr id="59" name="正方形/長方形 58">
          <a:extLst>
            <a:ext uri="{FF2B5EF4-FFF2-40B4-BE49-F238E27FC236}">
              <a16:creationId xmlns:a16="http://schemas.microsoft.com/office/drawing/2014/main" id="{00000000-0008-0000-0500-00003B000000}"/>
            </a:ext>
          </a:extLst>
        </xdr:cNvPr>
        <xdr:cNvSpPr/>
      </xdr:nvSpPr>
      <xdr:spPr>
        <a:xfrm>
          <a:off x="18212922" y="8303559"/>
          <a:ext cx="265577" cy="941294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42</xdr:row>
      <xdr:rowOff>0</xdr:rowOff>
    </xdr:from>
    <xdr:to>
      <xdr:col>38</xdr:col>
      <xdr:colOff>38100</xdr:colOff>
      <xdr:row>56</xdr:row>
      <xdr:rowOff>0</xdr:rowOff>
    </xdr:to>
    <xdr:sp macro="" textlink="">
      <xdr:nvSpPr>
        <xdr:cNvPr id="60" name="正方形/長方形 59">
          <a:extLst>
            <a:ext uri="{FF2B5EF4-FFF2-40B4-BE49-F238E27FC236}">
              <a16:creationId xmlns:a16="http://schemas.microsoft.com/office/drawing/2014/main" id="{00000000-0008-0000-0500-00003C000000}"/>
            </a:ext>
          </a:extLst>
        </xdr:cNvPr>
        <xdr:cNvSpPr/>
      </xdr:nvSpPr>
      <xdr:spPr>
        <a:xfrm>
          <a:off x="17211675" y="15516225"/>
          <a:ext cx="266700" cy="334327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1013327</xdr:colOff>
      <xdr:row>2</xdr:row>
      <xdr:rowOff>68035</xdr:rowOff>
    </xdr:from>
    <xdr:to>
      <xdr:col>41</xdr:col>
      <xdr:colOff>38415</xdr:colOff>
      <xdr:row>4</xdr:row>
      <xdr:rowOff>188895</xdr:rowOff>
    </xdr:to>
    <xdr:sp macro="" textlink="">
      <xdr:nvSpPr>
        <xdr:cNvPr id="33" name="線吹き出し 2 (枠付き) 32">
          <a:extLst>
            <a:ext uri="{FF2B5EF4-FFF2-40B4-BE49-F238E27FC236}">
              <a16:creationId xmlns:a16="http://schemas.microsoft.com/office/drawing/2014/main" id="{00000000-0008-0000-0500-000003000000}"/>
            </a:ext>
          </a:extLst>
        </xdr:cNvPr>
        <xdr:cNvSpPr/>
      </xdr:nvSpPr>
      <xdr:spPr>
        <a:xfrm>
          <a:off x="16661541" y="530678"/>
          <a:ext cx="2413267" cy="1427146"/>
        </a:xfrm>
        <a:prstGeom prst="borderCallout2">
          <a:avLst>
            <a:gd name="adj1" fmla="val 58665"/>
            <a:gd name="adj2" fmla="val 184"/>
            <a:gd name="adj3" fmla="val 70172"/>
            <a:gd name="adj4" fmla="val -19118"/>
            <a:gd name="adj5" fmla="val 83271"/>
            <a:gd name="adj6" fmla="val -3795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を記入してください。①を選択した場合は、表Ａ（表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１から表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４まで）に、②を選択した場合は、表Ｂに記入してください。いずれも選択していない、もしくは両方選択すると黄色になります。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49</xdr:col>
      <xdr:colOff>173592</xdr:colOff>
      <xdr:row>78</xdr:row>
      <xdr:rowOff>125525</xdr:rowOff>
    </xdr:from>
    <xdr:to>
      <xdr:col>59</xdr:col>
      <xdr:colOff>199305</xdr:colOff>
      <xdr:row>83</xdr:row>
      <xdr:rowOff>69437</xdr:rowOff>
    </xdr:to>
    <xdr:sp macro="" textlink="">
      <xdr:nvSpPr>
        <xdr:cNvPr id="35" name="線吹き出し 2 (枠付き) 34">
          <a:extLst>
            <a:ext uri="{FF2B5EF4-FFF2-40B4-BE49-F238E27FC236}">
              <a16:creationId xmlns:a16="http://schemas.microsoft.com/office/drawing/2014/main" id="{00000000-0008-0000-0400-000010000000}"/>
            </a:ext>
          </a:extLst>
        </xdr:cNvPr>
        <xdr:cNvSpPr/>
      </xdr:nvSpPr>
      <xdr:spPr>
        <a:xfrm>
          <a:off x="21060556" y="27271775"/>
          <a:ext cx="2338928" cy="1100519"/>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具体的内容を記入してください。表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その他の授業以外の支援」に１を記入していて、該当の障害区分の具体的内容欄が空欄の場合、黄色になります。</a:t>
          </a:r>
        </a:p>
      </xdr:txBody>
    </xdr:sp>
    <xdr:clientData/>
  </xdr:twoCellAnchor>
  <xdr:twoCellAnchor>
    <xdr:from>
      <xdr:col>36</xdr:col>
      <xdr:colOff>33617</xdr:colOff>
      <xdr:row>168</xdr:row>
      <xdr:rowOff>280146</xdr:rowOff>
    </xdr:from>
    <xdr:to>
      <xdr:col>39</xdr:col>
      <xdr:colOff>28013</xdr:colOff>
      <xdr:row>170</xdr:row>
      <xdr:rowOff>268940</xdr:rowOff>
    </xdr:to>
    <xdr:sp macro="" textlink="">
      <xdr:nvSpPr>
        <xdr:cNvPr id="36" name="線吹き出し 2 (枠付き) 35">
          <a:extLst>
            <a:ext uri="{FF2B5EF4-FFF2-40B4-BE49-F238E27FC236}">
              <a16:creationId xmlns:a16="http://schemas.microsoft.com/office/drawing/2014/main" id="{00000000-0008-0000-0400-000006000000}"/>
            </a:ext>
          </a:extLst>
        </xdr:cNvPr>
        <xdr:cNvSpPr/>
      </xdr:nvSpPr>
      <xdr:spPr>
        <a:xfrm>
          <a:off x="15419293" y="33662470"/>
          <a:ext cx="2907926" cy="616323"/>
        </a:xfrm>
        <a:prstGeom prst="borderCallout2">
          <a:avLst>
            <a:gd name="adj1" fmla="val 100872"/>
            <a:gd name="adj2" fmla="val 85710"/>
            <a:gd name="adj3" fmla="val 154021"/>
            <a:gd name="adj4" fmla="val 105381"/>
            <a:gd name="adj5" fmla="val 270311"/>
            <a:gd name="adj6" fmla="val 147068"/>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申出があれば実施可能な支援に１を記入してください。</a:t>
          </a:r>
        </a:p>
      </xdr:txBody>
    </xdr:sp>
    <xdr:clientData/>
  </xdr:twoCellAnchor>
  <xdr:twoCellAnchor>
    <xdr:from>
      <xdr:col>35</xdr:col>
      <xdr:colOff>168088</xdr:colOff>
      <xdr:row>211</xdr:row>
      <xdr:rowOff>123264</xdr:rowOff>
    </xdr:from>
    <xdr:to>
      <xdr:col>36</xdr:col>
      <xdr:colOff>2349875</xdr:colOff>
      <xdr:row>212</xdr:row>
      <xdr:rowOff>186018</xdr:rowOff>
    </xdr:to>
    <xdr:sp macro="" textlink="">
      <xdr:nvSpPr>
        <xdr:cNvPr id="20" name="線吹き出し 2 (枠付き) 19">
          <a:extLst>
            <a:ext uri="{FF2B5EF4-FFF2-40B4-BE49-F238E27FC236}">
              <a16:creationId xmlns:a16="http://schemas.microsoft.com/office/drawing/2014/main" id="{00000000-0008-0000-0500-00000D000000}"/>
            </a:ext>
          </a:extLst>
        </xdr:cNvPr>
        <xdr:cNvSpPr/>
      </xdr:nvSpPr>
      <xdr:spPr>
        <a:xfrm>
          <a:off x="14265088" y="46997470"/>
          <a:ext cx="3470463" cy="376519"/>
        </a:xfrm>
        <a:prstGeom prst="borderCallout2">
          <a:avLst>
            <a:gd name="adj1" fmla="val 99076"/>
            <a:gd name="adj2" fmla="val 37453"/>
            <a:gd name="adj3" fmla="val 153334"/>
            <a:gd name="adj4" fmla="val 20612"/>
            <a:gd name="adj5" fmla="val 255464"/>
            <a:gd name="adj6" fmla="val -312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290731</xdr:colOff>
      <xdr:row>0</xdr:row>
      <xdr:rowOff>189877</xdr:rowOff>
    </xdr:from>
    <xdr:to>
      <xdr:col>30</xdr:col>
      <xdr:colOff>260848</xdr:colOff>
      <xdr:row>3</xdr:row>
      <xdr:rowOff>113740</xdr:rowOff>
    </xdr:to>
    <xdr:sp macro="" textlink="">
      <xdr:nvSpPr>
        <xdr:cNvPr id="21" name="正方形/長方形 20">
          <a:extLst>
            <a:ext uri="{FF2B5EF4-FFF2-40B4-BE49-F238E27FC236}">
              <a16:creationId xmlns:a16="http://schemas.microsoft.com/office/drawing/2014/main" id="{00000000-0008-0000-0700-00008B000000}"/>
            </a:ext>
          </a:extLst>
        </xdr:cNvPr>
        <xdr:cNvSpPr/>
      </xdr:nvSpPr>
      <xdr:spPr>
        <a:xfrm>
          <a:off x="8202084" y="189877"/>
          <a:ext cx="5180852" cy="697069"/>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400" b="1">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このシートは、必ず「調査の手引」を参照して回答してください。</a:t>
          </a:r>
          <a:endParaRPr kumimoji="1" lang="en-US" altLang="ja-JP" sz="1400" b="1">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36</xdr:col>
      <xdr:colOff>773204</xdr:colOff>
      <xdr:row>116</xdr:row>
      <xdr:rowOff>235323</xdr:rowOff>
    </xdr:from>
    <xdr:to>
      <xdr:col>42</xdr:col>
      <xdr:colOff>95247</xdr:colOff>
      <xdr:row>122</xdr:row>
      <xdr:rowOff>179295</xdr:rowOff>
    </xdr:to>
    <xdr:sp macro="" textlink="">
      <xdr:nvSpPr>
        <xdr:cNvPr id="22" name="線吹き出し 2 (枠付き) 21">
          <a:extLst>
            <a:ext uri="{FF2B5EF4-FFF2-40B4-BE49-F238E27FC236}">
              <a16:creationId xmlns:a16="http://schemas.microsoft.com/office/drawing/2014/main" id="{00000000-0008-0000-0400-000006000000}"/>
            </a:ext>
          </a:extLst>
        </xdr:cNvPr>
        <xdr:cNvSpPr/>
      </xdr:nvSpPr>
      <xdr:spPr>
        <a:xfrm>
          <a:off x="16528675" y="33942617"/>
          <a:ext cx="2907925" cy="1837766"/>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で選択していない支援の中で、申出があれば実施可能な支援がある場合、１を入力してください。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で該当する支援がない場合、表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ですべての支援内容を選択した場合は、「該当する支援はない。」に１を記入してください。</a:t>
          </a:r>
        </a:p>
      </xdr:txBody>
    </xdr:sp>
    <xdr:clientData/>
  </xdr:twoCellAnchor>
  <xdr:twoCellAnchor>
    <xdr:from>
      <xdr:col>35</xdr:col>
      <xdr:colOff>168087</xdr:colOff>
      <xdr:row>158</xdr:row>
      <xdr:rowOff>246529</xdr:rowOff>
    </xdr:from>
    <xdr:to>
      <xdr:col>37</xdr:col>
      <xdr:colOff>123263</xdr:colOff>
      <xdr:row>161</xdr:row>
      <xdr:rowOff>186018</xdr:rowOff>
    </xdr:to>
    <xdr:sp macro="" textlink="">
      <xdr:nvSpPr>
        <xdr:cNvPr id="23" name="線吹き出し 2 (枠付き) 22">
          <a:extLst>
            <a:ext uri="{FF2B5EF4-FFF2-40B4-BE49-F238E27FC236}">
              <a16:creationId xmlns:a16="http://schemas.microsoft.com/office/drawing/2014/main" id="{00000000-0008-0000-0500-00000D000000}"/>
            </a:ext>
          </a:extLst>
        </xdr:cNvPr>
        <xdr:cNvSpPr/>
      </xdr:nvSpPr>
      <xdr:spPr>
        <a:xfrm>
          <a:off x="14634881" y="46829382"/>
          <a:ext cx="3709147" cy="880783"/>
        </a:xfrm>
        <a:prstGeom prst="borderCallout2">
          <a:avLst>
            <a:gd name="adj1" fmla="val 99076"/>
            <a:gd name="adj2" fmla="val 37453"/>
            <a:gd name="adj3" fmla="val 128699"/>
            <a:gd name="adj4" fmla="val 16987"/>
            <a:gd name="adj5" fmla="val 154187"/>
            <a:gd name="adj6" fmla="val -192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ですべての支援内容を選択した場合も、ここに１を記入してください。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295353</xdr:colOff>
      <xdr:row>87</xdr:row>
      <xdr:rowOff>64913</xdr:rowOff>
    </xdr:from>
    <xdr:to>
      <xdr:col>44</xdr:col>
      <xdr:colOff>60030</xdr:colOff>
      <xdr:row>91</xdr:row>
      <xdr:rowOff>22412</xdr:rowOff>
    </xdr:to>
    <xdr:sp macro="" textlink="">
      <xdr:nvSpPr>
        <xdr:cNvPr id="24" name="テキスト ボックス 23">
          <a:extLst>
            <a:ext uri="{FF2B5EF4-FFF2-40B4-BE49-F238E27FC236}">
              <a16:creationId xmlns:a16="http://schemas.microsoft.com/office/drawing/2014/main" id="{00000000-0008-0000-0400-00000C000000}"/>
            </a:ext>
          </a:extLst>
        </xdr:cNvPr>
        <xdr:cNvSpPr txBox="1"/>
      </xdr:nvSpPr>
      <xdr:spPr>
        <a:xfrm>
          <a:off x="13843265" y="29357089"/>
          <a:ext cx="5759824" cy="85397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まで回答した後に、以下表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にも必ず回答してください。</a:t>
          </a:r>
        </a:p>
      </xdr:txBody>
    </xdr:sp>
    <xdr:clientData/>
  </xdr:twoCellAnchor>
  <xdr:twoCellAnchor>
    <xdr:from>
      <xdr:col>36</xdr:col>
      <xdr:colOff>125665</xdr:colOff>
      <xdr:row>5</xdr:row>
      <xdr:rowOff>138473</xdr:rowOff>
    </xdr:from>
    <xdr:to>
      <xdr:col>37</xdr:col>
      <xdr:colOff>217713</xdr:colOff>
      <xdr:row>6</xdr:row>
      <xdr:rowOff>833238</xdr:rowOff>
    </xdr:to>
    <xdr:sp macro="" textlink="">
      <xdr:nvSpPr>
        <xdr:cNvPr id="25" name="線吹き出し 2 (枠付き) 24">
          <a:extLst>
            <a:ext uri="{FF2B5EF4-FFF2-40B4-BE49-F238E27FC236}">
              <a16:creationId xmlns:a16="http://schemas.microsoft.com/office/drawing/2014/main" id="{00000000-0008-0000-0500-000003000000}"/>
            </a:ext>
          </a:extLst>
        </xdr:cNvPr>
        <xdr:cNvSpPr/>
      </xdr:nvSpPr>
      <xdr:spPr>
        <a:xfrm>
          <a:off x="15773879" y="2900723"/>
          <a:ext cx="2554941" cy="885265"/>
        </a:xfrm>
        <a:prstGeom prst="borderCallout2">
          <a:avLst>
            <a:gd name="adj1" fmla="val 973"/>
            <a:gd name="adj2" fmla="val 20649"/>
            <a:gd name="adj3" fmla="val -21783"/>
            <a:gd name="adj4" fmla="val 12510"/>
            <a:gd name="adj5" fmla="val -138067"/>
            <a:gd name="adj6" fmla="val -161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①を選択しているのに、表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１でいずれの選択もない場合は、表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の回答欄がすべて黄色になります。いずれかの支援が選択されると白地に戻ります。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36</xdr:col>
      <xdr:colOff>1306286</xdr:colOff>
      <xdr:row>6</xdr:row>
      <xdr:rowOff>843643</xdr:rowOff>
    </xdr:from>
    <xdr:to>
      <xdr:col>36</xdr:col>
      <xdr:colOff>1728107</xdr:colOff>
      <xdr:row>7</xdr:row>
      <xdr:rowOff>326572</xdr:rowOff>
    </xdr:to>
    <xdr:cxnSp macro="">
      <xdr:nvCxnSpPr>
        <xdr:cNvPr id="26" name="直線矢印コネクタ 25">
          <a:extLst>
            <a:ext uri="{FF2B5EF4-FFF2-40B4-BE49-F238E27FC236}">
              <a16:creationId xmlns:a16="http://schemas.microsoft.com/office/drawing/2014/main" id="{00000000-0008-0000-0500-00001A000000}"/>
            </a:ext>
          </a:extLst>
        </xdr:cNvPr>
        <xdr:cNvCxnSpPr/>
      </xdr:nvCxnSpPr>
      <xdr:spPr>
        <a:xfrm>
          <a:off x="16954500" y="3796393"/>
          <a:ext cx="421821" cy="1401536"/>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2454089</xdr:colOff>
      <xdr:row>10</xdr:row>
      <xdr:rowOff>0</xdr:rowOff>
    </xdr:from>
    <xdr:to>
      <xdr:col>62</xdr:col>
      <xdr:colOff>284070</xdr:colOff>
      <xdr:row>11</xdr:row>
      <xdr:rowOff>-1</xdr:rowOff>
    </xdr:to>
    <xdr:sp macro="" textlink="">
      <xdr:nvSpPr>
        <xdr:cNvPr id="27" name="正方形/長方形 26">
          <a:extLst>
            <a:ext uri="{FF2B5EF4-FFF2-40B4-BE49-F238E27FC236}">
              <a16:creationId xmlns:a16="http://schemas.microsoft.com/office/drawing/2014/main" id="{00000000-0008-0000-0400-000019000000}"/>
            </a:ext>
          </a:extLst>
        </xdr:cNvPr>
        <xdr:cNvSpPr/>
      </xdr:nvSpPr>
      <xdr:spPr>
        <a:xfrm>
          <a:off x="18209560" y="6622676"/>
          <a:ext cx="6133539" cy="280147"/>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51</xdr:col>
      <xdr:colOff>145677</xdr:colOff>
      <xdr:row>13</xdr:row>
      <xdr:rowOff>190500</xdr:rowOff>
    </xdr:from>
    <xdr:to>
      <xdr:col>62</xdr:col>
      <xdr:colOff>117104</xdr:colOff>
      <xdr:row>15</xdr:row>
      <xdr:rowOff>270622</xdr:rowOff>
    </xdr:to>
    <xdr:sp macro="" textlink="">
      <xdr:nvSpPr>
        <xdr:cNvPr id="28" name="線吹き出し 2 (枠付き) 27">
          <a:extLst>
            <a:ext uri="{FF2B5EF4-FFF2-40B4-BE49-F238E27FC236}">
              <a16:creationId xmlns:a16="http://schemas.microsoft.com/office/drawing/2014/main" id="{00000000-0008-0000-0400-000006000000}"/>
            </a:ext>
          </a:extLst>
        </xdr:cNvPr>
        <xdr:cNvSpPr/>
      </xdr:nvSpPr>
      <xdr:spPr>
        <a:xfrm>
          <a:off x="21504089" y="7653618"/>
          <a:ext cx="2672044" cy="640416"/>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58</xdr:col>
      <xdr:colOff>23813</xdr:colOff>
      <xdr:row>3</xdr:row>
      <xdr:rowOff>178592</xdr:rowOff>
    </xdr:from>
    <xdr:to>
      <xdr:col>66</xdr:col>
      <xdr:colOff>250031</xdr:colOff>
      <xdr:row>3</xdr:row>
      <xdr:rowOff>711993</xdr:rowOff>
    </xdr:to>
    <xdr:sp macro="" textlink="">
      <xdr:nvSpPr>
        <xdr:cNvPr id="4" name="線吹き出し 2 (枠付き) 57">
          <a:extLst>
            <a:ext uri="{FF2B5EF4-FFF2-40B4-BE49-F238E27FC236}">
              <a16:creationId xmlns:a16="http://schemas.microsoft.com/office/drawing/2014/main" id="{339372C4-3A7E-46FE-8956-7401BE33FFB7}"/>
            </a:ext>
          </a:extLst>
        </xdr:cNvPr>
        <xdr:cNvSpPr/>
      </xdr:nvSpPr>
      <xdr:spPr>
        <a:xfrm>
          <a:off x="22979063" y="940592"/>
          <a:ext cx="2881312" cy="533401"/>
        </a:xfrm>
        <a:prstGeom prst="borderCallout2">
          <a:avLst>
            <a:gd name="adj1" fmla="val 102174"/>
            <a:gd name="adj2" fmla="val 54264"/>
            <a:gd name="adj3" fmla="val 147695"/>
            <a:gd name="adj4" fmla="val 45317"/>
            <a:gd name="adj5" fmla="val 198777"/>
            <a:gd name="adj6" fmla="val 3519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②を選択しましたら「➡表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に進む」をクリックしてください。表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まで画面が進みます。</a:t>
          </a:r>
        </a:p>
      </xdr:txBody>
    </xdr:sp>
    <xdr:clientData/>
  </xdr:twoCellAnchor>
  <xdr:twoCellAnchor>
    <xdr:from>
      <xdr:col>35</xdr:col>
      <xdr:colOff>288571</xdr:colOff>
      <xdr:row>80</xdr:row>
      <xdr:rowOff>47625</xdr:rowOff>
    </xdr:from>
    <xdr:to>
      <xdr:col>46</xdr:col>
      <xdr:colOff>40820</xdr:colOff>
      <xdr:row>84</xdr:row>
      <xdr:rowOff>326572</xdr:rowOff>
    </xdr:to>
    <xdr:sp macro="" textlink="">
      <xdr:nvSpPr>
        <xdr:cNvPr id="3" name="線吹き出し 2 (枠付き) 34">
          <a:extLst>
            <a:ext uri="{FF2B5EF4-FFF2-40B4-BE49-F238E27FC236}">
              <a16:creationId xmlns:a16="http://schemas.microsoft.com/office/drawing/2014/main" id="{633ED6A0-3C82-4296-BC34-173C7F01972C}"/>
            </a:ext>
          </a:extLst>
        </xdr:cNvPr>
        <xdr:cNvSpPr/>
      </xdr:nvSpPr>
      <xdr:spPr>
        <a:xfrm>
          <a:off x="14902642" y="27656518"/>
          <a:ext cx="5331178" cy="1190625"/>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35</xdr:col>
      <xdr:colOff>296275</xdr:colOff>
      <xdr:row>63</xdr:row>
      <xdr:rowOff>211189</xdr:rowOff>
    </xdr:from>
    <xdr:to>
      <xdr:col>44</xdr:col>
      <xdr:colOff>85045</xdr:colOff>
      <xdr:row>69</xdr:row>
      <xdr:rowOff>39121</xdr:rowOff>
    </xdr:to>
    <xdr:sp macro="" textlink="">
      <xdr:nvSpPr>
        <xdr:cNvPr id="5" name="線吹き出し 2 (枠付き) 48">
          <a:extLst>
            <a:ext uri="{FF2B5EF4-FFF2-40B4-BE49-F238E27FC236}">
              <a16:creationId xmlns:a16="http://schemas.microsoft.com/office/drawing/2014/main" id="{1D15EB1F-DE4A-465A-BCB0-74F0BEED2B5B}"/>
            </a:ext>
          </a:extLst>
        </xdr:cNvPr>
        <xdr:cNvSpPr/>
      </xdr:nvSpPr>
      <xdr:spPr>
        <a:xfrm>
          <a:off x="14910346" y="23887618"/>
          <a:ext cx="4905056" cy="1215860"/>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28</xdr:col>
      <xdr:colOff>151653</xdr:colOff>
      <xdr:row>0</xdr:row>
      <xdr:rowOff>171450</xdr:rowOff>
    </xdr:from>
    <xdr:ext cx="357727" cy="1314450"/>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771653" y="17145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35</xdr:col>
      <xdr:colOff>76200</xdr:colOff>
      <xdr:row>5</xdr:row>
      <xdr:rowOff>38100</xdr:rowOff>
    </xdr:from>
    <xdr:to>
      <xdr:col>44</xdr:col>
      <xdr:colOff>171450</xdr:colOff>
      <xdr:row>7</xdr:row>
      <xdr:rowOff>247650</xdr:rowOff>
    </xdr:to>
    <xdr:sp macro="" textlink="">
      <xdr:nvSpPr>
        <xdr:cNvPr id="31" name="線吹き出し 2 (枠付き) 30">
          <a:extLst>
            <a:ext uri="{FF2B5EF4-FFF2-40B4-BE49-F238E27FC236}">
              <a16:creationId xmlns:a16="http://schemas.microsoft.com/office/drawing/2014/main" id="{00000000-0008-0000-0500-000003000000}"/>
            </a:ext>
          </a:extLst>
        </xdr:cNvPr>
        <xdr:cNvSpPr/>
      </xdr:nvSpPr>
      <xdr:spPr>
        <a:xfrm>
          <a:off x="9877425" y="1133475"/>
          <a:ext cx="2571750" cy="628650"/>
        </a:xfrm>
        <a:prstGeom prst="borderCallout2">
          <a:avLst>
            <a:gd name="adj1" fmla="val 49085"/>
            <a:gd name="adj2" fmla="val 611"/>
            <a:gd name="adj3" fmla="val 48519"/>
            <a:gd name="adj4" fmla="val -8534"/>
            <a:gd name="adj5" fmla="val 46301"/>
            <a:gd name="adj6" fmla="val -3411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未選択及び複数選択の場合、黄色になります。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32</xdr:col>
      <xdr:colOff>76200</xdr:colOff>
      <xdr:row>16</xdr:row>
      <xdr:rowOff>9524</xdr:rowOff>
    </xdr:from>
    <xdr:to>
      <xdr:col>33</xdr:col>
      <xdr:colOff>102869</xdr:colOff>
      <xdr:row>33</xdr:row>
      <xdr:rowOff>438149</xdr:rowOff>
    </xdr:to>
    <xdr:sp macro="" textlink="">
      <xdr:nvSpPr>
        <xdr:cNvPr id="32" name="右中かっこ 31">
          <a:extLst>
            <a:ext uri="{FF2B5EF4-FFF2-40B4-BE49-F238E27FC236}">
              <a16:creationId xmlns:a16="http://schemas.microsoft.com/office/drawing/2014/main" id="{00000000-0008-0000-0500-000007000000}"/>
            </a:ext>
          </a:extLst>
        </xdr:cNvPr>
        <xdr:cNvSpPr/>
      </xdr:nvSpPr>
      <xdr:spPr>
        <a:xfrm>
          <a:off x="9020175" y="2771774"/>
          <a:ext cx="302894" cy="45434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180976</xdr:colOff>
      <xdr:row>21</xdr:row>
      <xdr:rowOff>133349</xdr:rowOff>
    </xdr:from>
    <xdr:to>
      <xdr:col>37</xdr:col>
      <xdr:colOff>104776</xdr:colOff>
      <xdr:row>29</xdr:row>
      <xdr:rowOff>85725</xdr:rowOff>
    </xdr:to>
    <xdr:sp macro="" textlink="">
      <xdr:nvSpPr>
        <xdr:cNvPr id="33" name="テキスト ボックス 32">
          <a:extLst>
            <a:ext uri="{FF2B5EF4-FFF2-40B4-BE49-F238E27FC236}">
              <a16:creationId xmlns:a16="http://schemas.microsoft.com/office/drawing/2014/main" id="{00000000-0008-0000-0500-000008000000}"/>
            </a:ext>
          </a:extLst>
        </xdr:cNvPr>
        <xdr:cNvSpPr txBox="1"/>
      </xdr:nvSpPr>
      <xdr:spPr>
        <a:xfrm>
          <a:off x="9401176" y="4057649"/>
          <a:ext cx="1047750" cy="18192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それぞれ、どちらか１つを選択する設問です。２つ以上選択されていると黄色になります。</a:t>
          </a:r>
        </a:p>
      </xdr:txBody>
    </xdr:sp>
    <xdr:clientData/>
  </xdr:twoCellAnchor>
  <xdr:twoCellAnchor>
    <xdr:from>
      <xdr:col>42</xdr:col>
      <xdr:colOff>190499</xdr:colOff>
      <xdr:row>38</xdr:row>
      <xdr:rowOff>9525</xdr:rowOff>
    </xdr:from>
    <xdr:to>
      <xdr:col>54</xdr:col>
      <xdr:colOff>381000</xdr:colOff>
      <xdr:row>47</xdr:row>
      <xdr:rowOff>247650</xdr:rowOff>
    </xdr:to>
    <xdr:sp macro="" textlink="">
      <xdr:nvSpPr>
        <xdr:cNvPr id="34" name="線吹き出し 2 (枠付き) 33">
          <a:extLst>
            <a:ext uri="{FF2B5EF4-FFF2-40B4-BE49-F238E27FC236}">
              <a16:creationId xmlns:a16="http://schemas.microsoft.com/office/drawing/2014/main" id="{00000000-0008-0000-0500-00000D000000}"/>
            </a:ext>
          </a:extLst>
        </xdr:cNvPr>
        <xdr:cNvSpPr/>
      </xdr:nvSpPr>
      <xdr:spPr>
        <a:xfrm>
          <a:off x="11715749" y="8477250"/>
          <a:ext cx="3409951" cy="2266950"/>
        </a:xfrm>
        <a:prstGeom prst="borderCallout2">
          <a:avLst>
            <a:gd name="adj1" fmla="val 42238"/>
            <a:gd name="adj2" fmla="val -4"/>
            <a:gd name="adj3" fmla="val 37841"/>
            <a:gd name="adj4" fmla="val -13482"/>
            <a:gd name="adj5" fmla="val 14518"/>
            <a:gd name="adj6" fmla="val -838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のいずれかに１を記入してください。２つ以上に１が記入されていると黄色になります。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を選択した場合、①から⑦の該当する欄に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オンライン入試のみ実施している場合は、オンラインでも実施可能な配慮について、①から⑦の該当する欄に１を記入してください。実施可能なものがない場合は、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なお、具体的な配慮内容欄にオンライン入試のみである旨の記載は不要です。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試験による入学者選抜を実施していない場合や募集停止以外の理由で入学者選抜がない場合は、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57149</xdr:colOff>
      <xdr:row>76</xdr:row>
      <xdr:rowOff>9526</xdr:rowOff>
    </xdr:from>
    <xdr:to>
      <xdr:col>43</xdr:col>
      <xdr:colOff>114300</xdr:colOff>
      <xdr:row>79</xdr:row>
      <xdr:rowOff>257176</xdr:rowOff>
    </xdr:to>
    <xdr:sp macro="" textlink="">
      <xdr:nvSpPr>
        <xdr:cNvPr id="35" name="線吹き出し 2 (枠付き) 34">
          <a:extLst>
            <a:ext uri="{FF2B5EF4-FFF2-40B4-BE49-F238E27FC236}">
              <a16:creationId xmlns:a16="http://schemas.microsoft.com/office/drawing/2014/main" id="{00000000-0008-0000-0500-000010000000}"/>
            </a:ext>
          </a:extLst>
        </xdr:cNvPr>
        <xdr:cNvSpPr/>
      </xdr:nvSpPr>
      <xdr:spPr>
        <a:xfrm>
          <a:off x="9553574" y="18230851"/>
          <a:ext cx="2447926" cy="1047750"/>
        </a:xfrm>
        <a:prstGeom prst="borderCallout2">
          <a:avLst>
            <a:gd name="adj1" fmla="val 103086"/>
            <a:gd name="adj2" fmla="val 26805"/>
            <a:gd name="adj3" fmla="val 101207"/>
            <a:gd name="adj4" fmla="val 27006"/>
            <a:gd name="adj5" fmla="val 165846"/>
            <a:gd name="adj6" fmla="val 3794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⑦その他の欄に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が記入されていると黄色くなります。その他の具体的な内容を記入してください。</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記入すると白地に戻ります。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また、具体的内容のみ記入して、⑦その他の欄に</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を記入しない場合も黄色になります。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114300</xdr:colOff>
      <xdr:row>15</xdr:row>
      <xdr:rowOff>66676</xdr:rowOff>
    </xdr:from>
    <xdr:to>
      <xdr:col>52</xdr:col>
      <xdr:colOff>0</xdr:colOff>
      <xdr:row>17</xdr:row>
      <xdr:rowOff>266700</xdr:rowOff>
    </xdr:to>
    <xdr:sp macro="" textlink="">
      <xdr:nvSpPr>
        <xdr:cNvPr id="36" name="線吹き出し 2 (枠付き) 35">
          <a:extLst>
            <a:ext uri="{FF2B5EF4-FFF2-40B4-BE49-F238E27FC236}">
              <a16:creationId xmlns:a16="http://schemas.microsoft.com/office/drawing/2014/main" id="{00000000-0008-0000-0500-000003000000}"/>
            </a:ext>
          </a:extLst>
        </xdr:cNvPr>
        <xdr:cNvSpPr/>
      </xdr:nvSpPr>
      <xdr:spPr>
        <a:xfrm>
          <a:off x="9915525" y="3514726"/>
          <a:ext cx="4419600" cy="809624"/>
        </a:xfrm>
        <a:prstGeom prst="borderCallout2">
          <a:avLst>
            <a:gd name="adj1" fmla="val 40163"/>
            <a:gd name="adj2" fmla="val 226"/>
            <a:gd name="adj3" fmla="val 51200"/>
            <a:gd name="adj4" fmla="val -7836"/>
            <a:gd name="adj5" fmla="val 64870"/>
            <a:gd name="adj6" fmla="val -1734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「原則、所定の期間内に配慮申請を受け付けているが、その期間を過ぎても申請に対応する」といった場合は、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219075</xdr:colOff>
      <xdr:row>8</xdr:row>
      <xdr:rowOff>19051</xdr:rowOff>
    </xdr:from>
    <xdr:to>
      <xdr:col>41</xdr:col>
      <xdr:colOff>152399</xdr:colOff>
      <xdr:row>10</xdr:row>
      <xdr:rowOff>38101</xdr:rowOff>
    </xdr:to>
    <xdr:sp macro="" textlink="">
      <xdr:nvSpPr>
        <xdr:cNvPr id="9" name="線吹き出し 2 (枠付き) 8">
          <a:extLst>
            <a:ext uri="{FF2B5EF4-FFF2-40B4-BE49-F238E27FC236}">
              <a16:creationId xmlns:a16="http://schemas.microsoft.com/office/drawing/2014/main" id="{00000000-0008-0000-0500-000003000000}"/>
            </a:ext>
          </a:extLst>
        </xdr:cNvPr>
        <xdr:cNvSpPr/>
      </xdr:nvSpPr>
      <xdr:spPr>
        <a:xfrm>
          <a:off x="9686925" y="1924051"/>
          <a:ext cx="1809749" cy="628650"/>
        </a:xfrm>
        <a:prstGeom prst="borderCallout2">
          <a:avLst>
            <a:gd name="adj1" fmla="val 50600"/>
            <a:gd name="adj2" fmla="val 865"/>
            <a:gd name="adj3" fmla="val 70489"/>
            <a:gd name="adj4" fmla="val -12744"/>
            <a:gd name="adj5" fmla="val 94408"/>
            <a:gd name="adj6" fmla="val -260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②を選択した場合、該当する欄に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を記入してください。未選択及び複数選択の場合、黄色になります。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45</xdr:col>
      <xdr:colOff>209550</xdr:colOff>
      <xdr:row>3</xdr:row>
      <xdr:rowOff>57150</xdr:rowOff>
    </xdr:from>
    <xdr:to>
      <xdr:col>55</xdr:col>
      <xdr:colOff>314325</xdr:colOff>
      <xdr:row>6</xdr:row>
      <xdr:rowOff>257175</xdr:rowOff>
    </xdr:to>
    <xdr:sp macro="" textlink="">
      <xdr:nvSpPr>
        <xdr:cNvPr id="10" name="テキスト ボックス 9">
          <a:extLst>
            <a:ext uri="{FF2B5EF4-FFF2-40B4-BE49-F238E27FC236}">
              <a16:creationId xmlns:a16="http://schemas.microsoft.com/office/drawing/2014/main" id="{00000000-0008-0000-0600-000010000000}"/>
            </a:ext>
          </a:extLst>
        </xdr:cNvPr>
        <xdr:cNvSpPr txBox="1"/>
      </xdr:nvSpPr>
      <xdr:spPr>
        <a:xfrm>
          <a:off x="12744450" y="542925"/>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なお、その場合は（１）～（３）の回答欄が全てグレーアウトします。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29</xdr:col>
      <xdr:colOff>28013</xdr:colOff>
      <xdr:row>1</xdr:row>
      <xdr:rowOff>90049</xdr:rowOff>
    </xdr:from>
    <xdr:ext cx="357727" cy="131445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3172513" y="362192"/>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38</xdr:col>
      <xdr:colOff>15877</xdr:colOff>
      <xdr:row>3</xdr:row>
      <xdr:rowOff>328447</xdr:rowOff>
    </xdr:from>
    <xdr:to>
      <xdr:col>55</xdr:col>
      <xdr:colOff>302562</xdr:colOff>
      <xdr:row>4</xdr:row>
      <xdr:rowOff>58051</xdr:rowOff>
    </xdr:to>
    <xdr:sp macro="" textlink="">
      <xdr:nvSpPr>
        <xdr:cNvPr id="22" name="右中かっこ 21">
          <a:extLst>
            <a:ext uri="{FF2B5EF4-FFF2-40B4-BE49-F238E27FC236}">
              <a16:creationId xmlns:a16="http://schemas.microsoft.com/office/drawing/2014/main" id="{00000000-0008-0000-0600-000003000000}"/>
            </a:ext>
          </a:extLst>
        </xdr:cNvPr>
        <xdr:cNvSpPr/>
      </xdr:nvSpPr>
      <xdr:spPr>
        <a:xfrm rot="16200000">
          <a:off x="21318392" y="-1523361"/>
          <a:ext cx="406207" cy="5646961"/>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171013</xdr:colOff>
      <xdr:row>1</xdr:row>
      <xdr:rowOff>181740</xdr:rowOff>
    </xdr:from>
    <xdr:to>
      <xdr:col>56</xdr:col>
      <xdr:colOff>235570</xdr:colOff>
      <xdr:row>3</xdr:row>
      <xdr:rowOff>324068</xdr:rowOff>
    </xdr:to>
    <xdr:sp macro="" textlink="">
      <xdr:nvSpPr>
        <xdr:cNvPr id="23" name="テキスト ボックス 22">
          <a:extLst>
            <a:ext uri="{FF2B5EF4-FFF2-40B4-BE49-F238E27FC236}">
              <a16:creationId xmlns:a16="http://schemas.microsoft.com/office/drawing/2014/main" id="{00000000-0008-0000-0600-000004000000}"/>
            </a:ext>
          </a:extLst>
        </xdr:cNvPr>
        <xdr:cNvSpPr txBox="1"/>
      </xdr:nvSpPr>
      <xdr:spPr>
        <a:xfrm>
          <a:off x="19411513" y="448440"/>
          <a:ext cx="5093757" cy="63762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障害のある志願者のうち、受験者数、合格者数について、受験上の配慮を実施した数を、延べ数で、課程ごと（学部（通学課程）は選抜形態ごと）に回答してください。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2626180</xdr:colOff>
      <xdr:row>3</xdr:row>
      <xdr:rowOff>400706</xdr:rowOff>
    </xdr:from>
    <xdr:to>
      <xdr:col>37</xdr:col>
      <xdr:colOff>9528</xdr:colOff>
      <xdr:row>4</xdr:row>
      <xdr:rowOff>27214</xdr:rowOff>
    </xdr:to>
    <xdr:sp macro="" textlink="">
      <xdr:nvSpPr>
        <xdr:cNvPr id="24" name="右中かっこ 23">
          <a:extLst>
            <a:ext uri="{FF2B5EF4-FFF2-40B4-BE49-F238E27FC236}">
              <a16:creationId xmlns:a16="http://schemas.microsoft.com/office/drawing/2014/main" id="{00000000-0008-0000-0600-000005000000}"/>
            </a:ext>
          </a:extLst>
        </xdr:cNvPr>
        <xdr:cNvSpPr/>
      </xdr:nvSpPr>
      <xdr:spPr>
        <a:xfrm rot="16200000">
          <a:off x="17516125" y="674561"/>
          <a:ext cx="302783" cy="1279073"/>
        </a:xfrm>
        <a:prstGeom prst="rightBrace">
          <a:avLst>
            <a:gd name="adj1" fmla="val 8333"/>
            <a:gd name="adj2" fmla="val 5106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2407634</xdr:colOff>
      <xdr:row>2</xdr:row>
      <xdr:rowOff>127766</xdr:rowOff>
    </xdr:from>
    <xdr:to>
      <xdr:col>39</xdr:col>
      <xdr:colOff>30774</xdr:colOff>
      <xdr:row>3</xdr:row>
      <xdr:rowOff>404205</xdr:rowOff>
    </xdr:to>
    <xdr:sp macro="" textlink="">
      <xdr:nvSpPr>
        <xdr:cNvPr id="25" name="テキスト ボックス 24">
          <a:extLst>
            <a:ext uri="{FF2B5EF4-FFF2-40B4-BE49-F238E27FC236}">
              <a16:creationId xmlns:a16="http://schemas.microsoft.com/office/drawing/2014/main" id="{00000000-0008-0000-0600-000006000000}"/>
            </a:ext>
          </a:extLst>
        </xdr:cNvPr>
        <xdr:cNvSpPr txBox="1"/>
      </xdr:nvSpPr>
      <xdr:spPr>
        <a:xfrm>
          <a:off x="16809434" y="661166"/>
          <a:ext cx="2147515" cy="50503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①相談者数、②志願者数、③受験者数、④合格者数は延べ数を計上してください。</a:t>
          </a:r>
        </a:p>
      </xdr:txBody>
    </xdr:sp>
    <xdr:clientData/>
  </xdr:twoCellAnchor>
  <xdr:twoCellAnchor>
    <xdr:from>
      <xdr:col>32</xdr:col>
      <xdr:colOff>2618174</xdr:colOff>
      <xdr:row>8</xdr:row>
      <xdr:rowOff>734787</xdr:rowOff>
    </xdr:from>
    <xdr:to>
      <xdr:col>55</xdr:col>
      <xdr:colOff>304960</xdr:colOff>
      <xdr:row>10</xdr:row>
      <xdr:rowOff>1</xdr:rowOff>
    </xdr:to>
    <xdr:sp macro="" textlink="">
      <xdr:nvSpPr>
        <xdr:cNvPr id="27" name="正方形/長方形 26">
          <a:extLst>
            <a:ext uri="{FF2B5EF4-FFF2-40B4-BE49-F238E27FC236}">
              <a16:creationId xmlns:a16="http://schemas.microsoft.com/office/drawing/2014/main" id="{00000000-0008-0000-0600-000008000000}"/>
            </a:ext>
          </a:extLst>
        </xdr:cNvPr>
        <xdr:cNvSpPr/>
      </xdr:nvSpPr>
      <xdr:spPr>
        <a:xfrm>
          <a:off x="16883262" y="3368169"/>
          <a:ext cx="7222992" cy="240126"/>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278287</xdr:colOff>
      <xdr:row>12</xdr:row>
      <xdr:rowOff>69550</xdr:rowOff>
    </xdr:from>
    <xdr:to>
      <xdr:col>50</xdr:col>
      <xdr:colOff>72216</xdr:colOff>
      <xdr:row>16</xdr:row>
      <xdr:rowOff>112941</xdr:rowOff>
    </xdr:to>
    <xdr:sp macro="" textlink="">
      <xdr:nvSpPr>
        <xdr:cNvPr id="28" name="線吹き出し 2 (枠付き) 27">
          <a:extLst>
            <a:ext uri="{FF2B5EF4-FFF2-40B4-BE49-F238E27FC236}">
              <a16:creationId xmlns:a16="http://schemas.microsoft.com/office/drawing/2014/main" id="{00000000-0008-0000-0600-000009000000}"/>
            </a:ext>
          </a:extLst>
        </xdr:cNvPr>
        <xdr:cNvSpPr/>
      </xdr:nvSpPr>
      <xdr:spPr>
        <a:xfrm>
          <a:off x="18745581" y="4103668"/>
          <a:ext cx="3559106" cy="895038"/>
        </a:xfrm>
        <a:prstGeom prst="borderCallout2">
          <a:avLst>
            <a:gd name="adj1" fmla="val 59226"/>
            <a:gd name="adj2" fmla="val 575"/>
            <a:gd name="adj3" fmla="val 52084"/>
            <a:gd name="adj4" fmla="val -863"/>
            <a:gd name="adj5" fmla="val -51258"/>
            <a:gd name="adj6" fmla="val -1925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受験者数よりも合格者数、入学者数が多い場合、また合格者数が入学者数よりも少ない場合、該当欄が黄色で表示されます。また、③～⑤は受験上の配慮を実施した数より少ない場合、黄色で表示されます。</a:t>
          </a:r>
        </a:p>
      </xdr:txBody>
    </xdr:sp>
    <xdr:clientData/>
  </xdr:twoCellAnchor>
  <xdr:twoCellAnchor>
    <xdr:from>
      <xdr:col>30</xdr:col>
      <xdr:colOff>66675</xdr:colOff>
      <xdr:row>2</xdr:row>
      <xdr:rowOff>45327</xdr:rowOff>
    </xdr:from>
    <xdr:to>
      <xdr:col>32</xdr:col>
      <xdr:colOff>2257425</xdr:colOff>
      <xdr:row>3</xdr:row>
      <xdr:rowOff>400051</xdr:rowOff>
    </xdr:to>
    <xdr:sp macro="" textlink="">
      <xdr:nvSpPr>
        <xdr:cNvPr id="29" name="テキスト ボックス 28">
          <a:extLst>
            <a:ext uri="{FF2B5EF4-FFF2-40B4-BE49-F238E27FC236}">
              <a16:creationId xmlns:a16="http://schemas.microsoft.com/office/drawing/2014/main" id="{00000000-0008-0000-0600-000010000000}"/>
            </a:ext>
          </a:extLst>
        </xdr:cNvPr>
        <xdr:cNvSpPr txBox="1"/>
      </xdr:nvSpPr>
      <xdr:spPr>
        <a:xfrm>
          <a:off x="13535025" y="578727"/>
          <a:ext cx="3124200" cy="583324"/>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年度入学者選抜における人数についてご回答ください。</a:t>
          </a:r>
        </a:p>
      </xdr:txBody>
    </xdr:sp>
    <xdr:clientData/>
  </xdr:twoCellAnchor>
  <xdr:twoCellAnchor>
    <xdr:from>
      <xdr:col>34</xdr:col>
      <xdr:colOff>69176</xdr:colOff>
      <xdr:row>39</xdr:row>
      <xdr:rowOff>1176867</xdr:rowOff>
    </xdr:from>
    <xdr:to>
      <xdr:col>42</xdr:col>
      <xdr:colOff>110451</xdr:colOff>
      <xdr:row>39</xdr:row>
      <xdr:rowOff>1595967</xdr:rowOff>
    </xdr:to>
    <xdr:sp macro="" textlink="">
      <xdr:nvSpPr>
        <xdr:cNvPr id="30" name="線吹き出し 2 (枠付き) 29">
          <a:extLst>
            <a:ext uri="{FF2B5EF4-FFF2-40B4-BE49-F238E27FC236}">
              <a16:creationId xmlns:a16="http://schemas.microsoft.com/office/drawing/2014/main" id="{00000000-0008-0000-0500-00000F000000}"/>
            </a:ext>
          </a:extLst>
        </xdr:cNvPr>
        <xdr:cNvSpPr/>
      </xdr:nvSpPr>
      <xdr:spPr>
        <a:xfrm>
          <a:off x="18414326" y="11797242"/>
          <a:ext cx="2555875" cy="419100"/>
        </a:xfrm>
        <a:prstGeom prst="borderCallout2">
          <a:avLst>
            <a:gd name="adj1" fmla="val 94940"/>
            <a:gd name="adj2" fmla="val 47707"/>
            <a:gd name="adj3" fmla="val 98513"/>
            <a:gd name="adj4" fmla="val 46578"/>
            <a:gd name="adj5" fmla="val 157985"/>
            <a:gd name="adj6" fmla="val 3848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31</xdr:col>
      <xdr:colOff>189194</xdr:colOff>
      <xdr:row>64</xdr:row>
      <xdr:rowOff>57150</xdr:rowOff>
    </xdr:from>
    <xdr:to>
      <xdr:col>32</xdr:col>
      <xdr:colOff>1948143</xdr:colOff>
      <xdr:row>67</xdr:row>
      <xdr:rowOff>377825</xdr:rowOff>
    </xdr:to>
    <xdr:sp macro="" textlink="">
      <xdr:nvSpPr>
        <xdr:cNvPr id="31" name="線吹き出し 2 (枠付き) 30">
          <a:extLst>
            <a:ext uri="{FF2B5EF4-FFF2-40B4-BE49-F238E27FC236}">
              <a16:creationId xmlns:a16="http://schemas.microsoft.com/office/drawing/2014/main" id="{00000000-0008-0000-0600-00000A000000}"/>
            </a:ext>
          </a:extLst>
        </xdr:cNvPr>
        <xdr:cNvSpPr/>
      </xdr:nvSpPr>
      <xdr:spPr>
        <a:xfrm>
          <a:off x="14465488" y="20653562"/>
          <a:ext cx="2341655" cy="1396439"/>
        </a:xfrm>
        <a:prstGeom prst="borderCallout2">
          <a:avLst>
            <a:gd name="adj1" fmla="val 98995"/>
            <a:gd name="adj2" fmla="val 46778"/>
            <a:gd name="adj3" fmla="val 106362"/>
            <a:gd name="adj4" fmla="val 66445"/>
            <a:gd name="adj5" fmla="val 167107"/>
            <a:gd name="adj6" fmla="val 17390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を記入した場合は、ページ下部にある表「⑦その他の具体的内容」に、具体的な内容を障害種別に記入してください。</a:t>
          </a: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33</xdr:col>
      <xdr:colOff>11205</xdr:colOff>
      <xdr:row>71</xdr:row>
      <xdr:rowOff>1</xdr:rowOff>
    </xdr:from>
    <xdr:to>
      <xdr:col>59</xdr:col>
      <xdr:colOff>22412</xdr:colOff>
      <xdr:row>72</xdr:row>
      <xdr:rowOff>22412</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15934764" y="23061707"/>
          <a:ext cx="8169089" cy="33617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200025</xdr:colOff>
      <xdr:row>7</xdr:row>
      <xdr:rowOff>352425</xdr:rowOff>
    </xdr:from>
    <xdr:to>
      <xdr:col>32</xdr:col>
      <xdr:colOff>2495550</xdr:colOff>
      <xdr:row>8</xdr:row>
      <xdr:rowOff>666750</xdr:rowOff>
    </xdr:to>
    <xdr:sp macro="" textlink="">
      <xdr:nvSpPr>
        <xdr:cNvPr id="15" name="テキスト ボックス 14">
          <a:extLst>
            <a:ext uri="{FF2B5EF4-FFF2-40B4-BE49-F238E27FC236}">
              <a16:creationId xmlns:a16="http://schemas.microsoft.com/office/drawing/2014/main" id="{00000000-0008-0000-0600-000010000000}"/>
            </a:ext>
          </a:extLst>
        </xdr:cNvPr>
        <xdr:cNvSpPr txBox="1"/>
      </xdr:nvSpPr>
      <xdr:spPr>
        <a:xfrm>
          <a:off x="14601825" y="2609850"/>
          <a:ext cx="2295525"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後に障害のあることが</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判明した学生</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は、このシートには計上</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不要です。入学者選抜時に把握した数のみ</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を</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39</xdr:col>
      <xdr:colOff>140788</xdr:colOff>
      <xdr:row>8</xdr:row>
      <xdr:rowOff>83554</xdr:rowOff>
    </xdr:from>
    <xdr:to>
      <xdr:col>49</xdr:col>
      <xdr:colOff>222518</xdr:colOff>
      <xdr:row>9</xdr:row>
      <xdr:rowOff>44823</xdr:rowOff>
    </xdr:to>
    <xdr:sp macro="" textlink="">
      <xdr:nvSpPr>
        <xdr:cNvPr id="26" name="線吹き出し 2 (枠付き) 25">
          <a:extLst>
            <a:ext uri="{FF2B5EF4-FFF2-40B4-BE49-F238E27FC236}">
              <a16:creationId xmlns:a16="http://schemas.microsoft.com/office/drawing/2014/main" id="{00000000-0008-0000-0600-000007000000}"/>
            </a:ext>
          </a:extLst>
        </xdr:cNvPr>
        <xdr:cNvSpPr/>
      </xdr:nvSpPr>
      <xdr:spPr>
        <a:xfrm>
          <a:off x="18921847" y="2716936"/>
          <a:ext cx="3219377" cy="723269"/>
        </a:xfrm>
        <a:prstGeom prst="borderCallout2">
          <a:avLst>
            <a:gd name="adj1" fmla="val 59226"/>
            <a:gd name="adj2" fmla="val 575"/>
            <a:gd name="adj3" fmla="val 56454"/>
            <a:gd name="adj4" fmla="val -4024"/>
            <a:gd name="adj5" fmla="val 50594"/>
            <a:gd name="adj6" fmla="val -1642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⑤入学者数は実数を計上してください。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入学後に障害のあることが判明した学生数の反映は不要です</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95250</xdr:colOff>
      <xdr:row>3</xdr:row>
      <xdr:rowOff>466725</xdr:rowOff>
    </xdr:from>
    <xdr:to>
      <xdr:col>32</xdr:col>
      <xdr:colOff>2057400</xdr:colOff>
      <xdr:row>6</xdr:row>
      <xdr:rowOff>161925</xdr:rowOff>
    </xdr:to>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13563600" y="1228725"/>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238125</xdr:colOff>
      <xdr:row>38</xdr:row>
      <xdr:rowOff>838200</xdr:rowOff>
    </xdr:from>
    <xdr:to>
      <xdr:col>33</xdr:col>
      <xdr:colOff>257175</xdr:colOff>
      <xdr:row>39</xdr:row>
      <xdr:rowOff>600075</xdr:rowOff>
    </xdr:to>
    <xdr:sp macro="" textlink="">
      <xdr:nvSpPr>
        <xdr:cNvPr id="3" name="正方形/長方形 2">
          <a:extLst>
            <a:ext uri="{FF2B5EF4-FFF2-40B4-BE49-F238E27FC236}">
              <a16:creationId xmlns:a16="http://schemas.microsoft.com/office/drawing/2014/main" id="{91B1F11C-2F7E-4097-BBE2-871C863C30D0}"/>
            </a:ext>
          </a:extLst>
        </xdr:cNvPr>
        <xdr:cNvSpPr/>
      </xdr:nvSpPr>
      <xdr:spPr>
        <a:xfrm>
          <a:off x="14697075" y="10544175"/>
          <a:ext cx="3590925" cy="676275"/>
        </a:xfrm>
        <a:prstGeom prst="rect">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申出はあったが実際に配慮を実施していない場合や</a:t>
          </a:r>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共通テスト利用の入試</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で配慮を行った場合</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①～⑤で該当するものに計上し、（１）⑥及び（２）は回答不要です。</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23</xdr:col>
      <xdr:colOff>304053</xdr:colOff>
      <xdr:row>1</xdr:row>
      <xdr:rowOff>0</xdr:rowOff>
    </xdr:from>
    <xdr:ext cx="357727" cy="131445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9857628" y="2190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26</xdr:col>
      <xdr:colOff>9525</xdr:colOff>
      <xdr:row>6</xdr:row>
      <xdr:rowOff>2066925</xdr:rowOff>
    </xdr:from>
    <xdr:to>
      <xdr:col>29</xdr:col>
      <xdr:colOff>0</xdr:colOff>
      <xdr:row>32</xdr:row>
      <xdr:rowOff>219075</xdr:rowOff>
    </xdr:to>
    <xdr:sp macro="" textlink="">
      <xdr:nvSpPr>
        <xdr:cNvPr id="18" name="正方形/長方形 17">
          <a:extLst>
            <a:ext uri="{FF2B5EF4-FFF2-40B4-BE49-F238E27FC236}">
              <a16:creationId xmlns:a16="http://schemas.microsoft.com/office/drawing/2014/main" id="{00000000-0008-0000-0700-000004000000}"/>
            </a:ext>
          </a:extLst>
        </xdr:cNvPr>
        <xdr:cNvSpPr/>
      </xdr:nvSpPr>
      <xdr:spPr>
        <a:xfrm>
          <a:off x="14077950" y="3076575"/>
          <a:ext cx="1047750"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47624</xdr:colOff>
      <xdr:row>4</xdr:row>
      <xdr:rowOff>161925</xdr:rowOff>
    </xdr:from>
    <xdr:to>
      <xdr:col>37</xdr:col>
      <xdr:colOff>114299</xdr:colOff>
      <xdr:row>6</xdr:row>
      <xdr:rowOff>438150</xdr:rowOff>
    </xdr:to>
    <xdr:sp macro="" textlink="">
      <xdr:nvSpPr>
        <xdr:cNvPr id="19" name="線吹き出し 2 (枠付き) 18">
          <a:extLst>
            <a:ext uri="{FF2B5EF4-FFF2-40B4-BE49-F238E27FC236}">
              <a16:creationId xmlns:a16="http://schemas.microsoft.com/office/drawing/2014/main" id="{00000000-0008-0000-0700-000005000000}"/>
            </a:ext>
          </a:extLst>
        </xdr:cNvPr>
        <xdr:cNvSpPr/>
      </xdr:nvSpPr>
      <xdr:spPr>
        <a:xfrm>
          <a:off x="14068424" y="781050"/>
          <a:ext cx="2771775" cy="666750"/>
        </a:xfrm>
        <a:prstGeom prst="borderCallout2">
          <a:avLst>
            <a:gd name="adj1" fmla="val 59226"/>
            <a:gd name="adj2" fmla="val 575"/>
            <a:gd name="adj3" fmla="val 73959"/>
            <a:gd name="adj4" fmla="val -7212"/>
            <a:gd name="adj5" fmla="val 109820"/>
            <a:gd name="adj6" fmla="val -2709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①は、令和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年度の卒業予定者の数です。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日現在で、最高年次に在籍していた障害学生数を記入してください。</a:t>
          </a:r>
        </a:p>
      </xdr:txBody>
    </xdr:sp>
    <xdr:clientData/>
  </xdr:twoCellAnchor>
  <xdr:twoCellAnchor>
    <xdr:from>
      <xdr:col>31</xdr:col>
      <xdr:colOff>342900</xdr:colOff>
      <xdr:row>41</xdr:row>
      <xdr:rowOff>0</xdr:rowOff>
    </xdr:from>
    <xdr:to>
      <xdr:col>32</xdr:col>
      <xdr:colOff>333376</xdr:colOff>
      <xdr:row>66</xdr:row>
      <xdr:rowOff>200025</xdr:rowOff>
    </xdr:to>
    <xdr:sp macro="" textlink="">
      <xdr:nvSpPr>
        <xdr:cNvPr id="20" name="正方形/長方形 19">
          <a:extLst>
            <a:ext uri="{FF2B5EF4-FFF2-40B4-BE49-F238E27FC236}">
              <a16:creationId xmlns:a16="http://schemas.microsoft.com/office/drawing/2014/main" id="{00000000-0008-0000-0700-000006000000}"/>
            </a:ext>
          </a:extLst>
        </xdr:cNvPr>
        <xdr:cNvSpPr/>
      </xdr:nvSpPr>
      <xdr:spPr>
        <a:xfrm>
          <a:off x="15068550" y="12830175"/>
          <a:ext cx="342901"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1533525</xdr:colOff>
      <xdr:row>48</xdr:row>
      <xdr:rowOff>76200</xdr:rowOff>
    </xdr:from>
    <xdr:to>
      <xdr:col>29</xdr:col>
      <xdr:colOff>266700</xdr:colOff>
      <xdr:row>53</xdr:row>
      <xdr:rowOff>190500</xdr:rowOff>
    </xdr:to>
    <xdr:sp macro="" textlink="">
      <xdr:nvSpPr>
        <xdr:cNvPr id="21" name="線吹き出し 2 (枠付き) 20">
          <a:extLst>
            <a:ext uri="{FF2B5EF4-FFF2-40B4-BE49-F238E27FC236}">
              <a16:creationId xmlns:a16="http://schemas.microsoft.com/office/drawing/2014/main" id="{00000000-0008-0000-0700-000007000000}"/>
            </a:ext>
          </a:extLst>
        </xdr:cNvPr>
        <xdr:cNvSpPr/>
      </xdr:nvSpPr>
      <xdr:spPr>
        <a:xfrm>
          <a:off x="13649325" y="14716125"/>
          <a:ext cx="1743075" cy="1257300"/>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9529</xdr:colOff>
      <xdr:row>36</xdr:row>
      <xdr:rowOff>142875</xdr:rowOff>
    </xdr:from>
    <xdr:to>
      <xdr:col>30</xdr:col>
      <xdr:colOff>323850</xdr:colOff>
      <xdr:row>38</xdr:row>
      <xdr:rowOff>171449</xdr:rowOff>
    </xdr:to>
    <xdr:sp macro="" textlink="">
      <xdr:nvSpPr>
        <xdr:cNvPr id="22" name="右中かっこ 21">
          <a:extLst>
            <a:ext uri="{FF2B5EF4-FFF2-40B4-BE49-F238E27FC236}">
              <a16:creationId xmlns:a16="http://schemas.microsoft.com/office/drawing/2014/main" id="{00000000-0008-0000-0700-000008000000}"/>
            </a:ext>
          </a:extLst>
        </xdr:cNvPr>
        <xdr:cNvSpPr/>
      </xdr:nvSpPr>
      <xdr:spPr>
        <a:xfrm rot="16200000">
          <a:off x="13592178" y="9163051"/>
          <a:ext cx="485774" cy="1724021"/>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19050</xdr:colOff>
      <xdr:row>34</xdr:row>
      <xdr:rowOff>76199</xdr:rowOff>
    </xdr:from>
    <xdr:to>
      <xdr:col>31</xdr:col>
      <xdr:colOff>190500</xdr:colOff>
      <xdr:row>36</xdr:row>
      <xdr:rowOff>219074</xdr:rowOff>
    </xdr:to>
    <xdr:sp macro="" textlink="">
      <xdr:nvSpPr>
        <xdr:cNvPr id="23" name="テキスト ボックス 22">
          <a:extLst>
            <a:ext uri="{FF2B5EF4-FFF2-40B4-BE49-F238E27FC236}">
              <a16:creationId xmlns:a16="http://schemas.microsoft.com/office/drawing/2014/main" id="{00000000-0008-0000-0700-000009000000}"/>
            </a:ext>
          </a:extLst>
        </xdr:cNvPr>
        <xdr:cNvSpPr txBox="1"/>
      </xdr:nvSpPr>
      <xdr:spPr>
        <a:xfrm>
          <a:off x="12982575" y="9372599"/>
          <a:ext cx="1933575" cy="485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卒業後に、大学院や他大学等に進学した者の数を計上してください。</a:t>
          </a:r>
        </a:p>
      </xdr:txBody>
    </xdr:sp>
    <xdr:clientData/>
  </xdr:twoCellAnchor>
  <xdr:twoCellAnchor>
    <xdr:from>
      <xdr:col>31</xdr:col>
      <xdr:colOff>9525</xdr:colOff>
      <xdr:row>41</xdr:row>
      <xdr:rowOff>9525</xdr:rowOff>
    </xdr:from>
    <xdr:to>
      <xdr:col>31</xdr:col>
      <xdr:colOff>342900</xdr:colOff>
      <xdr:row>66</xdr:row>
      <xdr:rowOff>209550</xdr:rowOff>
    </xdr:to>
    <xdr:sp macro="" textlink="">
      <xdr:nvSpPr>
        <xdr:cNvPr id="24" name="正方形/長方形 23">
          <a:extLst>
            <a:ext uri="{FF2B5EF4-FFF2-40B4-BE49-F238E27FC236}">
              <a16:creationId xmlns:a16="http://schemas.microsoft.com/office/drawing/2014/main" id="{00000000-0008-0000-0700-00000A000000}"/>
            </a:ext>
          </a:extLst>
        </xdr:cNvPr>
        <xdr:cNvSpPr/>
      </xdr:nvSpPr>
      <xdr:spPr>
        <a:xfrm>
          <a:off x="14735175" y="12839700"/>
          <a:ext cx="333375" cy="59150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43</xdr:row>
      <xdr:rowOff>85725</xdr:rowOff>
    </xdr:from>
    <xdr:to>
      <xdr:col>29</xdr:col>
      <xdr:colOff>323850</xdr:colOff>
      <xdr:row>45</xdr:row>
      <xdr:rowOff>114300</xdr:rowOff>
    </xdr:to>
    <xdr:sp macro="" textlink="">
      <xdr:nvSpPr>
        <xdr:cNvPr id="25" name="線吹き出し 2 (枠付き) 24">
          <a:extLst>
            <a:ext uri="{FF2B5EF4-FFF2-40B4-BE49-F238E27FC236}">
              <a16:creationId xmlns:a16="http://schemas.microsoft.com/office/drawing/2014/main" id="{00000000-0008-0000-0700-00000B000000}"/>
            </a:ext>
          </a:extLst>
        </xdr:cNvPr>
        <xdr:cNvSpPr/>
      </xdr:nvSpPr>
      <xdr:spPr>
        <a:xfrm>
          <a:off x="14230349" y="13449300"/>
          <a:ext cx="1219201" cy="485775"/>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29</xdr:col>
      <xdr:colOff>247649</xdr:colOff>
      <xdr:row>6</xdr:row>
      <xdr:rowOff>657225</xdr:rowOff>
    </xdr:from>
    <xdr:to>
      <xdr:col>36</xdr:col>
      <xdr:colOff>123825</xdr:colOff>
      <xdr:row>6</xdr:row>
      <xdr:rowOff>1152525</xdr:rowOff>
    </xdr:to>
    <xdr:sp macro="" textlink="">
      <xdr:nvSpPr>
        <xdr:cNvPr id="26" name="線吹き出し 2 (枠付き) 25">
          <a:extLst>
            <a:ext uri="{FF2B5EF4-FFF2-40B4-BE49-F238E27FC236}">
              <a16:creationId xmlns:a16="http://schemas.microsoft.com/office/drawing/2014/main" id="{00000000-0008-0000-0700-00000D000000}"/>
            </a:ext>
          </a:extLst>
        </xdr:cNvPr>
        <xdr:cNvSpPr/>
      </xdr:nvSpPr>
      <xdr:spPr>
        <a:xfrm>
          <a:off x="14268449" y="1666875"/>
          <a:ext cx="2266951" cy="495300"/>
        </a:xfrm>
        <a:prstGeom prst="borderCallout2">
          <a:avLst>
            <a:gd name="adj1" fmla="val 59226"/>
            <a:gd name="adj2" fmla="val 575"/>
            <a:gd name="adj3" fmla="val 58394"/>
            <a:gd name="adj4" fmla="val 848"/>
            <a:gd name="adj5" fmla="val 72601"/>
            <a:gd name="adj6" fmla="val -266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②には、令和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日までに卒業した障害学生数を記入してください。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29</xdr:col>
      <xdr:colOff>190499</xdr:colOff>
      <xdr:row>6</xdr:row>
      <xdr:rowOff>1514475</xdr:rowOff>
    </xdr:from>
    <xdr:to>
      <xdr:col>34</xdr:col>
      <xdr:colOff>171450</xdr:colOff>
      <xdr:row>6</xdr:row>
      <xdr:rowOff>1981200</xdr:rowOff>
    </xdr:to>
    <xdr:sp macro="" textlink="">
      <xdr:nvSpPr>
        <xdr:cNvPr id="27" name="線吹き出し 2 (枠付き) 26">
          <a:extLst>
            <a:ext uri="{FF2B5EF4-FFF2-40B4-BE49-F238E27FC236}">
              <a16:creationId xmlns:a16="http://schemas.microsoft.com/office/drawing/2014/main" id="{00000000-0008-0000-0700-00000E000000}"/>
            </a:ext>
          </a:extLst>
        </xdr:cNvPr>
        <xdr:cNvSpPr/>
      </xdr:nvSpPr>
      <xdr:spPr>
        <a:xfrm>
          <a:off x="14211299" y="2524125"/>
          <a:ext cx="1743076" cy="466725"/>
        </a:xfrm>
        <a:prstGeom prst="borderCallout2">
          <a:avLst>
            <a:gd name="adj1" fmla="val 59226"/>
            <a:gd name="adj2" fmla="val 575"/>
            <a:gd name="adj3" fmla="val 61903"/>
            <a:gd name="adj4" fmla="val -8008"/>
            <a:gd name="adj5" fmla="val 64724"/>
            <a:gd name="adj6" fmla="val -157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③には、上記②のうち、就職希望者の数を記入してください。</a:t>
          </a:r>
        </a:p>
      </xdr:txBody>
    </xdr:sp>
    <xdr:clientData/>
  </xdr:twoCellAnchor>
  <xdr:twoCellAnchor>
    <xdr:from>
      <xdr:col>24</xdr:col>
      <xdr:colOff>428625</xdr:colOff>
      <xdr:row>32</xdr:row>
      <xdr:rowOff>95250</xdr:rowOff>
    </xdr:from>
    <xdr:to>
      <xdr:col>28</xdr:col>
      <xdr:colOff>142875</xdr:colOff>
      <xdr:row>33</xdr:row>
      <xdr:rowOff>228600</xdr:rowOff>
    </xdr:to>
    <xdr:sp macro="" textlink="">
      <xdr:nvSpPr>
        <xdr:cNvPr id="28" name="線吹き出し 2 (枠付き) 27">
          <a:extLst>
            <a:ext uri="{FF2B5EF4-FFF2-40B4-BE49-F238E27FC236}">
              <a16:creationId xmlns:a16="http://schemas.microsoft.com/office/drawing/2014/main" id="{00000000-0008-0000-0700-00000F000000}"/>
            </a:ext>
          </a:extLst>
        </xdr:cNvPr>
        <xdr:cNvSpPr/>
      </xdr:nvSpPr>
      <xdr:spPr>
        <a:xfrm>
          <a:off x="11734800" y="8896350"/>
          <a:ext cx="3181350" cy="361950"/>
        </a:xfrm>
        <a:prstGeom prst="borderCallout2">
          <a:avLst>
            <a:gd name="adj1" fmla="val 100140"/>
            <a:gd name="adj2" fmla="val 46549"/>
            <a:gd name="adj3" fmla="val 137455"/>
            <a:gd name="adj4" fmla="val 39777"/>
            <a:gd name="adj5" fmla="val 186701"/>
            <a:gd name="adj6" fmla="val 299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（２）は、（１）の②で回答した卒業生の状況を記入してください。</a:t>
          </a:r>
        </a:p>
      </xdr:txBody>
    </xdr:sp>
    <xdr:clientData/>
  </xdr:twoCellAnchor>
  <xdr:twoCellAnchor>
    <xdr:from>
      <xdr:col>25</xdr:col>
      <xdr:colOff>1085850</xdr:colOff>
      <xdr:row>0</xdr:row>
      <xdr:rowOff>38099</xdr:rowOff>
    </xdr:from>
    <xdr:to>
      <xdr:col>40</xdr:col>
      <xdr:colOff>57150</xdr:colOff>
      <xdr:row>4</xdr:row>
      <xdr:rowOff>123825</xdr:rowOff>
    </xdr:to>
    <xdr:sp macro="" textlink="">
      <xdr:nvSpPr>
        <xdr:cNvPr id="29" name="テキスト ボックス 28">
          <a:extLst>
            <a:ext uri="{FF2B5EF4-FFF2-40B4-BE49-F238E27FC236}">
              <a16:creationId xmlns:a16="http://schemas.microsoft.com/office/drawing/2014/main" id="{00000000-0008-0000-0700-000010000000}"/>
            </a:ext>
          </a:extLst>
        </xdr:cNvPr>
        <xdr:cNvSpPr txBox="1"/>
      </xdr:nvSpPr>
      <xdr:spPr>
        <a:xfrm>
          <a:off x="13201650" y="38099"/>
          <a:ext cx="5667375" cy="57150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学部（通学課程）において、令和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月１日現在で最高年次に障害学生が在籍していた場合にご回答ください。</a:t>
          </a:r>
        </a:p>
      </xdr:txBody>
    </xdr:sp>
    <xdr:clientData/>
  </xdr:twoCellAnchor>
  <xdr:twoCellAnchor>
    <xdr:from>
      <xdr:col>33</xdr:col>
      <xdr:colOff>9525</xdr:colOff>
      <xdr:row>41</xdr:row>
      <xdr:rowOff>0</xdr:rowOff>
    </xdr:from>
    <xdr:to>
      <xdr:col>34</xdr:col>
      <xdr:colOff>9525</xdr:colOff>
      <xdr:row>66</xdr:row>
      <xdr:rowOff>209550</xdr:rowOff>
    </xdr:to>
    <xdr:sp macro="" textlink="">
      <xdr:nvSpPr>
        <xdr:cNvPr id="30" name="正方形/長方形 29">
          <a:extLst>
            <a:ext uri="{FF2B5EF4-FFF2-40B4-BE49-F238E27FC236}">
              <a16:creationId xmlns:a16="http://schemas.microsoft.com/office/drawing/2014/main" id="{00000000-0008-0000-0700-000006000000}"/>
            </a:ext>
          </a:extLst>
        </xdr:cNvPr>
        <xdr:cNvSpPr/>
      </xdr:nvSpPr>
      <xdr:spPr>
        <a:xfrm>
          <a:off x="15440025" y="12830175"/>
          <a:ext cx="352425" cy="5924550"/>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342900</xdr:colOff>
      <xdr:row>8</xdr:row>
      <xdr:rowOff>152400</xdr:rowOff>
    </xdr:from>
    <xdr:to>
      <xdr:col>36</xdr:col>
      <xdr:colOff>38101</xdr:colOff>
      <xdr:row>17</xdr:row>
      <xdr:rowOff>209550</xdr:rowOff>
    </xdr:to>
    <xdr:sp macro="" textlink="">
      <xdr:nvSpPr>
        <xdr:cNvPr id="17" name="線吹き出し 2 (枠付き) 16">
          <a:extLst>
            <a:ext uri="{FF2B5EF4-FFF2-40B4-BE49-F238E27FC236}">
              <a16:creationId xmlns:a16="http://schemas.microsoft.com/office/drawing/2014/main" id="{00000000-0008-0000-0700-000003000000}"/>
            </a:ext>
          </a:extLst>
        </xdr:cNvPr>
        <xdr:cNvSpPr/>
      </xdr:nvSpPr>
      <xdr:spPr>
        <a:xfrm>
          <a:off x="14363700" y="3467100"/>
          <a:ext cx="2085976" cy="2114550"/>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②は、（２）のア～カの合計と数が合わない場合、黄色で表示されます。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③は、（２）で就職者に数が計上されると黄色になります。就職した者のうち、就職希望者数を記入してください。なお、就職希望者が（２）の就職者より少ない場合も黄色になります。</a:t>
          </a:r>
        </a:p>
      </xdr:txBody>
    </xdr:sp>
    <xdr:clientData/>
  </xdr:twoCellAnchor>
  <xdr:twoCellAnchor>
    <xdr:from>
      <xdr:col>33</xdr:col>
      <xdr:colOff>276225</xdr:colOff>
      <xdr:row>31</xdr:row>
      <xdr:rowOff>161925</xdr:rowOff>
    </xdr:from>
    <xdr:to>
      <xdr:col>43</xdr:col>
      <xdr:colOff>152400</xdr:colOff>
      <xdr:row>34</xdr:row>
      <xdr:rowOff>180975</xdr:rowOff>
    </xdr:to>
    <xdr:sp macro="" textlink="">
      <xdr:nvSpPr>
        <xdr:cNvPr id="31" name="線吹き出し 2 (枠付き) 30">
          <a:extLst>
            <a:ext uri="{FF2B5EF4-FFF2-40B4-BE49-F238E27FC236}">
              <a16:creationId xmlns:a16="http://schemas.microsoft.com/office/drawing/2014/main" id="{00000000-0008-0000-0700-00000F000000}"/>
            </a:ext>
          </a:extLst>
        </xdr:cNvPr>
        <xdr:cNvSpPr/>
      </xdr:nvSpPr>
      <xdr:spPr>
        <a:xfrm>
          <a:off x="16811625" y="8734425"/>
          <a:ext cx="3181350" cy="742950"/>
        </a:xfrm>
        <a:prstGeom prst="borderCallout2">
          <a:avLst>
            <a:gd name="adj1" fmla="val 92245"/>
            <a:gd name="adj2" fmla="val -158"/>
            <a:gd name="adj3" fmla="val 103245"/>
            <a:gd name="adj4" fmla="val -43"/>
            <a:gd name="adj5" fmla="val 145270"/>
            <a:gd name="adj6" fmla="val -3254"/>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twoCellAnchor>
    <xdr:from>
      <xdr:col>24</xdr:col>
      <xdr:colOff>76200</xdr:colOff>
      <xdr:row>5</xdr:row>
      <xdr:rowOff>76200</xdr:rowOff>
    </xdr:from>
    <xdr:to>
      <xdr:col>25</xdr:col>
      <xdr:colOff>1924050</xdr:colOff>
      <xdr:row>6</xdr:row>
      <xdr:rowOff>828675</xdr:rowOff>
    </xdr:to>
    <xdr:sp macro="" textlink="">
      <xdr:nvSpPr>
        <xdr:cNvPr id="32" name="テキスト ボックス 31">
          <a:extLst>
            <a:ext uri="{FF2B5EF4-FFF2-40B4-BE49-F238E27FC236}">
              <a16:creationId xmlns:a16="http://schemas.microsoft.com/office/drawing/2014/main" id="{00000000-0008-0000-0600-000010000000}"/>
            </a:ext>
          </a:extLst>
        </xdr:cNvPr>
        <xdr:cNvSpPr txBox="1"/>
      </xdr:nvSpPr>
      <xdr:spPr>
        <a:xfrm>
          <a:off x="11382375" y="781050"/>
          <a:ext cx="2657475" cy="9239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開学年度を回答している場合、このシートは回答不要です。</a:t>
          </a:r>
          <a:endPar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34</xdr:col>
      <xdr:colOff>0</xdr:colOff>
      <xdr:row>1</xdr:row>
      <xdr:rowOff>0</xdr:rowOff>
    </xdr:from>
    <xdr:ext cx="375039" cy="1568450"/>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12582525" y="190500"/>
          <a:ext cx="375039" cy="1568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62</xdr:col>
      <xdr:colOff>31751</xdr:colOff>
      <xdr:row>8</xdr:row>
      <xdr:rowOff>31750</xdr:rowOff>
    </xdr:from>
    <xdr:to>
      <xdr:col>62</xdr:col>
      <xdr:colOff>328084</xdr:colOff>
      <xdr:row>43</xdr:row>
      <xdr:rowOff>190500</xdr:rowOff>
    </xdr:to>
    <xdr:sp macro="" textlink="">
      <xdr:nvSpPr>
        <xdr:cNvPr id="115" name="正方形/長方形 114">
          <a:extLst>
            <a:ext uri="{FF2B5EF4-FFF2-40B4-BE49-F238E27FC236}">
              <a16:creationId xmlns:a16="http://schemas.microsoft.com/office/drawing/2014/main" id="{00000000-0008-0000-0800-000003000000}"/>
            </a:ext>
          </a:extLst>
        </xdr:cNvPr>
        <xdr:cNvSpPr/>
      </xdr:nvSpPr>
      <xdr:spPr>
        <a:xfrm>
          <a:off x="23263226" y="4337050"/>
          <a:ext cx="296333" cy="815975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21166</xdr:colOff>
      <xdr:row>8</xdr:row>
      <xdr:rowOff>30691</xdr:rowOff>
    </xdr:from>
    <xdr:to>
      <xdr:col>66</xdr:col>
      <xdr:colOff>317500</xdr:colOff>
      <xdr:row>44</xdr:row>
      <xdr:rowOff>21167</xdr:rowOff>
    </xdr:to>
    <xdr:sp macro="" textlink="">
      <xdr:nvSpPr>
        <xdr:cNvPr id="116" name="正方形/長方形 115">
          <a:extLst>
            <a:ext uri="{FF2B5EF4-FFF2-40B4-BE49-F238E27FC236}">
              <a16:creationId xmlns:a16="http://schemas.microsoft.com/office/drawing/2014/main" id="{00000000-0008-0000-0800-000004000000}"/>
            </a:ext>
          </a:extLst>
        </xdr:cNvPr>
        <xdr:cNvSpPr/>
      </xdr:nvSpPr>
      <xdr:spPr>
        <a:xfrm>
          <a:off x="24662341" y="4335991"/>
          <a:ext cx="296334" cy="8220076"/>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128626</xdr:colOff>
      <xdr:row>4</xdr:row>
      <xdr:rowOff>560294</xdr:rowOff>
    </xdr:from>
    <xdr:to>
      <xdr:col>44</xdr:col>
      <xdr:colOff>65942</xdr:colOff>
      <xdr:row>4</xdr:row>
      <xdr:rowOff>1061103</xdr:rowOff>
    </xdr:to>
    <xdr:sp macro="" textlink="">
      <xdr:nvSpPr>
        <xdr:cNvPr id="118" name="線吹き出し 2 (枠付き) 117">
          <a:extLst>
            <a:ext uri="{FF2B5EF4-FFF2-40B4-BE49-F238E27FC236}">
              <a16:creationId xmlns:a16="http://schemas.microsoft.com/office/drawing/2014/main" id="{00000000-0008-0000-0800-000006000000}"/>
            </a:ext>
          </a:extLst>
        </xdr:cNvPr>
        <xdr:cNvSpPr/>
      </xdr:nvSpPr>
      <xdr:spPr>
        <a:xfrm>
          <a:off x="13373979" y="2465294"/>
          <a:ext cx="3579228" cy="500809"/>
        </a:xfrm>
        <a:prstGeom prst="borderCallout2">
          <a:avLst>
            <a:gd name="adj1" fmla="val 100478"/>
            <a:gd name="adj2" fmla="val 62092"/>
            <a:gd name="adj3" fmla="val 100232"/>
            <a:gd name="adj4" fmla="val 62602"/>
            <a:gd name="adj5" fmla="val 229945"/>
            <a:gd name="adj6" fmla="val 8193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下の学科（専攻）別で入力した障害学生数、</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支援障害学生数、合理的配慮提供学生数</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の合計が表示されます。</a:t>
          </a:r>
        </a:p>
      </xdr:txBody>
    </xdr:sp>
    <xdr:clientData/>
  </xdr:twoCellAnchor>
  <xdr:twoCellAnchor>
    <xdr:from>
      <xdr:col>40</xdr:col>
      <xdr:colOff>1488017</xdr:colOff>
      <xdr:row>5</xdr:row>
      <xdr:rowOff>10584</xdr:rowOff>
    </xdr:from>
    <xdr:to>
      <xdr:col>67</xdr:col>
      <xdr:colOff>423335</xdr:colOff>
      <xdr:row>8</xdr:row>
      <xdr:rowOff>11206</xdr:rowOff>
    </xdr:to>
    <xdr:sp macro="" textlink="">
      <xdr:nvSpPr>
        <xdr:cNvPr id="120" name="正方形/長方形 119">
          <a:extLst>
            <a:ext uri="{FF2B5EF4-FFF2-40B4-BE49-F238E27FC236}">
              <a16:creationId xmlns:a16="http://schemas.microsoft.com/office/drawing/2014/main" id="{00000000-0008-0000-0800-000008000000}"/>
            </a:ext>
          </a:extLst>
        </xdr:cNvPr>
        <xdr:cNvSpPr/>
      </xdr:nvSpPr>
      <xdr:spPr>
        <a:xfrm>
          <a:off x="15842752" y="3630084"/>
          <a:ext cx="9457642" cy="67297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1185335</xdr:colOff>
      <xdr:row>8</xdr:row>
      <xdr:rowOff>50799</xdr:rowOff>
    </xdr:from>
    <xdr:to>
      <xdr:col>41</xdr:col>
      <xdr:colOff>238121</xdr:colOff>
      <xdr:row>43</xdr:row>
      <xdr:rowOff>190501</xdr:rowOff>
    </xdr:to>
    <xdr:sp macro="" textlink="">
      <xdr:nvSpPr>
        <xdr:cNvPr id="122" name="右中かっこ 121">
          <a:extLst>
            <a:ext uri="{FF2B5EF4-FFF2-40B4-BE49-F238E27FC236}">
              <a16:creationId xmlns:a16="http://schemas.microsoft.com/office/drawing/2014/main" id="{00000000-0008-0000-0800-00000A000000}"/>
            </a:ext>
          </a:extLst>
        </xdr:cNvPr>
        <xdr:cNvSpPr/>
      </xdr:nvSpPr>
      <xdr:spPr>
        <a:xfrm>
          <a:off x="15663335" y="4356099"/>
          <a:ext cx="548211" cy="8140702"/>
        </a:xfrm>
        <a:prstGeom prst="rightBrace">
          <a:avLst>
            <a:gd name="adj1" fmla="val 8333"/>
            <a:gd name="adj2" fmla="val 3127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22227</xdr:colOff>
      <xdr:row>17</xdr:row>
      <xdr:rowOff>9526</xdr:rowOff>
    </xdr:from>
    <xdr:to>
      <xdr:col>50</xdr:col>
      <xdr:colOff>248710</xdr:colOff>
      <xdr:row>22</xdr:row>
      <xdr:rowOff>160868</xdr:rowOff>
    </xdr:to>
    <xdr:sp macro="" textlink="">
      <xdr:nvSpPr>
        <xdr:cNvPr id="123" name="テキスト ボックス 122">
          <a:extLst>
            <a:ext uri="{FF2B5EF4-FFF2-40B4-BE49-F238E27FC236}">
              <a16:creationId xmlns:a16="http://schemas.microsoft.com/office/drawing/2014/main" id="{00000000-0008-0000-0800-00000B000000}"/>
            </a:ext>
          </a:extLst>
        </xdr:cNvPr>
        <xdr:cNvSpPr txBox="1"/>
      </xdr:nvSpPr>
      <xdr:spPr>
        <a:xfrm>
          <a:off x="16348077" y="6372226"/>
          <a:ext cx="3045883" cy="129434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障害学生数、支援障害学生数及び合理的配慮提供学生数は、学科（専攻）別に記入してください。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44</xdr:col>
      <xdr:colOff>193675</xdr:colOff>
      <xdr:row>9</xdr:row>
      <xdr:rowOff>42332</xdr:rowOff>
    </xdr:from>
    <xdr:to>
      <xdr:col>52</xdr:col>
      <xdr:colOff>275168</xdr:colOff>
      <xdr:row>15</xdr:row>
      <xdr:rowOff>222250</xdr:rowOff>
    </xdr:to>
    <xdr:sp macro="" textlink="">
      <xdr:nvSpPr>
        <xdr:cNvPr id="124" name="線吹き出し 2 (枠付き) 123">
          <a:extLst>
            <a:ext uri="{FF2B5EF4-FFF2-40B4-BE49-F238E27FC236}">
              <a16:creationId xmlns:a16="http://schemas.microsoft.com/office/drawing/2014/main" id="{00000000-0008-0000-0800-00000C000000}"/>
            </a:ext>
          </a:extLst>
        </xdr:cNvPr>
        <xdr:cNvSpPr/>
      </xdr:nvSpPr>
      <xdr:spPr>
        <a:xfrm>
          <a:off x="17081500" y="4576232"/>
          <a:ext cx="2900893" cy="1551518"/>
        </a:xfrm>
        <a:prstGeom prst="borderCallout2">
          <a:avLst>
            <a:gd name="adj1" fmla="val -9718"/>
            <a:gd name="adj2" fmla="val -30682"/>
            <a:gd name="adj3" fmla="val 33786"/>
            <a:gd name="adj4" fmla="val 241"/>
            <a:gd name="adj5" fmla="val 9567"/>
            <a:gd name="adj6" fmla="val -30708"/>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障害学生数のうち、大学等が修学のための支援を提供する対象としている学生の数を支援障害学生数の欄に記入してください。支援障害学生数が障害学生数より多いと黄色になります。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あわせて、支援障害学生の内数として、学生からの申出に基づいて大学等が合理的配慮を提供する対象としている学生数を記入してください。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10584</xdr:colOff>
      <xdr:row>9</xdr:row>
      <xdr:rowOff>42335</xdr:rowOff>
    </xdr:from>
    <xdr:to>
      <xdr:col>41</xdr:col>
      <xdr:colOff>338668</xdr:colOff>
      <xdr:row>11</xdr:row>
      <xdr:rowOff>10584</xdr:rowOff>
    </xdr:to>
    <xdr:sp macro="" textlink="">
      <xdr:nvSpPr>
        <xdr:cNvPr id="125" name="正方形/長方形 124">
          <a:extLst>
            <a:ext uri="{FF2B5EF4-FFF2-40B4-BE49-F238E27FC236}">
              <a16:creationId xmlns:a16="http://schemas.microsoft.com/office/drawing/2014/main" id="{00000000-0008-0000-0800-00000D000000}"/>
            </a:ext>
          </a:extLst>
        </xdr:cNvPr>
        <xdr:cNvSpPr/>
      </xdr:nvSpPr>
      <xdr:spPr>
        <a:xfrm>
          <a:off x="15841134" y="4576235"/>
          <a:ext cx="328084" cy="425449"/>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10583</xdr:colOff>
      <xdr:row>8</xdr:row>
      <xdr:rowOff>21168</xdr:rowOff>
    </xdr:from>
    <xdr:to>
      <xdr:col>42</xdr:col>
      <xdr:colOff>0</xdr:colOff>
      <xdr:row>9</xdr:row>
      <xdr:rowOff>31751</xdr:rowOff>
    </xdr:to>
    <xdr:sp macro="" textlink="">
      <xdr:nvSpPr>
        <xdr:cNvPr id="126" name="正方形/長方形 125">
          <a:extLst>
            <a:ext uri="{FF2B5EF4-FFF2-40B4-BE49-F238E27FC236}">
              <a16:creationId xmlns:a16="http://schemas.microsoft.com/office/drawing/2014/main" id="{00000000-0008-0000-0800-000010000000}"/>
            </a:ext>
          </a:extLst>
        </xdr:cNvPr>
        <xdr:cNvSpPr/>
      </xdr:nvSpPr>
      <xdr:spPr>
        <a:xfrm>
          <a:off x="15841133" y="4326468"/>
          <a:ext cx="341842" cy="239183"/>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62</xdr:col>
      <xdr:colOff>34927</xdr:colOff>
      <xdr:row>5</xdr:row>
      <xdr:rowOff>21166</xdr:rowOff>
    </xdr:from>
    <xdr:to>
      <xdr:col>62</xdr:col>
      <xdr:colOff>328085</xdr:colOff>
      <xdr:row>8</xdr:row>
      <xdr:rowOff>0</xdr:rowOff>
    </xdr:to>
    <xdr:sp macro="" textlink="">
      <xdr:nvSpPr>
        <xdr:cNvPr id="127" name="正方形/長方形 126">
          <a:extLst>
            <a:ext uri="{FF2B5EF4-FFF2-40B4-BE49-F238E27FC236}">
              <a16:creationId xmlns:a16="http://schemas.microsoft.com/office/drawing/2014/main" id="{00000000-0008-0000-0800-00004E000000}"/>
            </a:ext>
          </a:extLst>
        </xdr:cNvPr>
        <xdr:cNvSpPr/>
      </xdr:nvSpPr>
      <xdr:spPr>
        <a:xfrm>
          <a:off x="23266402" y="3640666"/>
          <a:ext cx="293158" cy="664634"/>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9527</xdr:colOff>
      <xdr:row>5</xdr:row>
      <xdr:rowOff>32808</xdr:rowOff>
    </xdr:from>
    <xdr:to>
      <xdr:col>66</xdr:col>
      <xdr:colOff>328085</xdr:colOff>
      <xdr:row>7</xdr:row>
      <xdr:rowOff>211666</xdr:rowOff>
    </xdr:to>
    <xdr:sp macro="" textlink="">
      <xdr:nvSpPr>
        <xdr:cNvPr id="128" name="正方形/長方形 127">
          <a:extLst>
            <a:ext uri="{FF2B5EF4-FFF2-40B4-BE49-F238E27FC236}">
              <a16:creationId xmlns:a16="http://schemas.microsoft.com/office/drawing/2014/main" id="{00000000-0008-0000-0800-00004F000000}"/>
            </a:ext>
          </a:extLst>
        </xdr:cNvPr>
        <xdr:cNvSpPr/>
      </xdr:nvSpPr>
      <xdr:spPr>
        <a:xfrm>
          <a:off x="24650702" y="3652308"/>
          <a:ext cx="318558" cy="636058"/>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67</xdr:col>
      <xdr:colOff>26459</xdr:colOff>
      <xdr:row>5</xdr:row>
      <xdr:rowOff>31749</xdr:rowOff>
    </xdr:from>
    <xdr:to>
      <xdr:col>67</xdr:col>
      <xdr:colOff>422275</xdr:colOff>
      <xdr:row>5</xdr:row>
      <xdr:rowOff>212724</xdr:rowOff>
    </xdr:to>
    <xdr:sp macro="" textlink="">
      <xdr:nvSpPr>
        <xdr:cNvPr id="129" name="正方形/長方形 128">
          <a:extLst>
            <a:ext uri="{FF2B5EF4-FFF2-40B4-BE49-F238E27FC236}">
              <a16:creationId xmlns:a16="http://schemas.microsoft.com/office/drawing/2014/main" id="{00000000-0008-0000-0800-00005C000000}"/>
            </a:ext>
          </a:extLst>
        </xdr:cNvPr>
        <xdr:cNvSpPr/>
      </xdr:nvSpPr>
      <xdr:spPr>
        <a:xfrm>
          <a:off x="25020059" y="3651249"/>
          <a:ext cx="395816" cy="180975"/>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59</xdr:col>
      <xdr:colOff>38101</xdr:colOff>
      <xdr:row>3</xdr:row>
      <xdr:rowOff>476250</xdr:rowOff>
    </xdr:from>
    <xdr:to>
      <xdr:col>67</xdr:col>
      <xdr:colOff>269877</xdr:colOff>
      <xdr:row>4</xdr:row>
      <xdr:rowOff>271096</xdr:rowOff>
    </xdr:to>
    <xdr:sp macro="" textlink="">
      <xdr:nvSpPr>
        <xdr:cNvPr id="130" name="線吹き出し 2 (枠付き) 129">
          <a:extLst>
            <a:ext uri="{FF2B5EF4-FFF2-40B4-BE49-F238E27FC236}">
              <a16:creationId xmlns:a16="http://schemas.microsoft.com/office/drawing/2014/main" id="{00000000-0008-0000-0800-00005D000000}"/>
            </a:ext>
          </a:extLst>
        </xdr:cNvPr>
        <xdr:cNvSpPr/>
      </xdr:nvSpPr>
      <xdr:spPr>
        <a:xfrm>
          <a:off x="22172736" y="1392115"/>
          <a:ext cx="3045314" cy="783981"/>
        </a:xfrm>
        <a:prstGeom prst="borderCallout2">
          <a:avLst>
            <a:gd name="adj1" fmla="val 107374"/>
            <a:gd name="adj2" fmla="val 83075"/>
            <a:gd name="adj3" fmla="val 102010"/>
            <a:gd name="adj4" fmla="val 82592"/>
            <a:gd name="adj5" fmla="val 298851"/>
            <a:gd name="adj6" fmla="val 9614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シート「１．学校基本情報」で入力した「全体の学生数」のうち、学部（通学課程）の人数より大きいと、セルが黄色になります。</a:t>
          </a:r>
        </a:p>
      </xdr:txBody>
    </xdr:sp>
    <xdr:clientData/>
  </xdr:twoCellAnchor>
  <xdr:twoCellAnchor>
    <xdr:from>
      <xdr:col>42</xdr:col>
      <xdr:colOff>310094</xdr:colOff>
      <xdr:row>0</xdr:row>
      <xdr:rowOff>185211</xdr:rowOff>
    </xdr:from>
    <xdr:to>
      <xdr:col>55</xdr:col>
      <xdr:colOff>334435</xdr:colOff>
      <xdr:row>2</xdr:row>
      <xdr:rowOff>40218</xdr:rowOff>
    </xdr:to>
    <xdr:sp macro="" textlink="">
      <xdr:nvSpPr>
        <xdr:cNvPr id="131" name="テキスト ボックス 130">
          <a:extLst>
            <a:ext uri="{FF2B5EF4-FFF2-40B4-BE49-F238E27FC236}">
              <a16:creationId xmlns:a16="http://schemas.microsoft.com/office/drawing/2014/main" id="{00000000-0008-0000-0800-00006E000000}"/>
            </a:ext>
          </a:extLst>
        </xdr:cNvPr>
        <xdr:cNvSpPr txBox="1"/>
      </xdr:nvSpPr>
      <xdr:spPr>
        <a:xfrm>
          <a:off x="16474019" y="185211"/>
          <a:ext cx="4605866" cy="388407"/>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年度に障害のある学生が在籍している場合にご回答ください。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58</xdr:col>
      <xdr:colOff>99483</xdr:colOff>
      <xdr:row>32</xdr:row>
      <xdr:rowOff>21167</xdr:rowOff>
    </xdr:from>
    <xdr:to>
      <xdr:col>65</xdr:col>
      <xdr:colOff>319618</xdr:colOff>
      <xdr:row>35</xdr:row>
      <xdr:rowOff>169334</xdr:rowOff>
    </xdr:to>
    <xdr:cxnSp macro="">
      <xdr:nvCxnSpPr>
        <xdr:cNvPr id="132" name="直線矢印コネクタ 131">
          <a:extLst>
            <a:ext uri="{FF2B5EF4-FFF2-40B4-BE49-F238E27FC236}">
              <a16:creationId xmlns:a16="http://schemas.microsoft.com/office/drawing/2014/main" id="{00000000-0008-0000-0900-000084000000}"/>
            </a:ext>
          </a:extLst>
        </xdr:cNvPr>
        <xdr:cNvCxnSpPr>
          <a:endCxn id="133" idx="0"/>
        </xdr:cNvCxnSpPr>
      </xdr:nvCxnSpPr>
      <xdr:spPr>
        <a:xfrm flipH="1">
          <a:off x="22064133" y="9812867"/>
          <a:ext cx="2687110" cy="833967"/>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20108</xdr:colOff>
      <xdr:row>35</xdr:row>
      <xdr:rowOff>169334</xdr:rowOff>
    </xdr:from>
    <xdr:to>
      <xdr:col>61</xdr:col>
      <xdr:colOff>178858</xdr:colOff>
      <xdr:row>40</xdr:row>
      <xdr:rowOff>127001</xdr:rowOff>
    </xdr:to>
    <xdr:sp macro="" textlink="">
      <xdr:nvSpPr>
        <xdr:cNvPr id="133" name="正方形/長方形 132">
          <a:extLst>
            <a:ext uri="{FF2B5EF4-FFF2-40B4-BE49-F238E27FC236}">
              <a16:creationId xmlns:a16="http://schemas.microsoft.com/office/drawing/2014/main" id="{00000000-0008-0000-0900-000085000000}"/>
            </a:ext>
          </a:extLst>
        </xdr:cNvPr>
        <xdr:cNvSpPr/>
      </xdr:nvSpPr>
      <xdr:spPr>
        <a:xfrm>
          <a:off x="20927483" y="10646834"/>
          <a:ext cx="2273300" cy="1100667"/>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．その他の障害の内訳」に、学科（専攻）別に各診断名と障害学生数、支援障害学生数、合理的配慮提供学生数を記入すると、白地に戻ります。</a:t>
          </a:r>
          <a:r>
            <a:rPr kumimoji="1" lang="ja-JP" altLang="ja-JP" sz="1100">
              <a:solidFill>
                <a:schemeClr val="lt1"/>
              </a:solidFill>
              <a:effectLst/>
              <a:latin typeface="+mn-lt"/>
              <a:ea typeface="+mn-ea"/>
              <a:cs typeface="+mn-cs"/>
            </a:rPr>
            <a:t>の欄に計上するとセルが</a:t>
          </a:r>
          <a:r>
            <a:rPr kumimoji="1" lang="ja-JP" altLang="ja-JP" sz="1100" b="0" i="0" baseline="0">
              <a:solidFill>
                <a:schemeClr val="lt1"/>
              </a:solidFill>
              <a:effectLst/>
              <a:latin typeface="+mn-lt"/>
              <a:ea typeface="+mn-ea"/>
              <a:cs typeface="+mn-cs"/>
            </a:rPr>
            <a:t>黄色</a:t>
          </a:r>
          <a:r>
            <a:rPr kumimoji="1" lang="ja-JP" altLang="ja-JP" sz="1100">
              <a:solidFill>
                <a:schemeClr val="lt1"/>
              </a:solidFill>
              <a:effectLst/>
              <a:latin typeface="+mn-lt"/>
              <a:ea typeface="+mn-ea"/>
              <a:cs typeface="+mn-cs"/>
            </a:rPr>
            <a:t>くなります。別シート「</a:t>
          </a:r>
          <a:r>
            <a:rPr kumimoji="1" lang="en-US" altLang="ja-JP" sz="1100">
              <a:solidFill>
                <a:schemeClr val="lt1"/>
              </a:solidFill>
              <a:effectLst/>
              <a:latin typeface="+mn-lt"/>
              <a:ea typeface="+mn-ea"/>
              <a:cs typeface="+mn-cs"/>
            </a:rPr>
            <a:t>10</a:t>
          </a:r>
          <a:r>
            <a:rPr kumimoji="1" lang="ja-JP" altLang="ja-JP" sz="1100">
              <a:solidFill>
                <a:schemeClr val="lt1"/>
              </a:solidFill>
              <a:effectLst/>
              <a:latin typeface="+mn-lt"/>
              <a:ea typeface="+mn-ea"/>
              <a:cs typeface="+mn-cs"/>
            </a:rPr>
            <a:t>．その他の障害の内訳」に、学科（専攻）別に各診断名と障害学生数、支援障害学生数、合理的配慮提供学生数を記入すると、白地に戻ります。</a:t>
          </a:r>
          <a:endParaRPr lang="ja-JP" altLang="ja-JP">
            <a:effectLst/>
          </a:endParaRPr>
        </a:p>
        <a:p>
          <a:pPr algn="l"/>
          <a:endParaRPr kumimoji="1" lang="ja-JP" altLang="en-US" sz="1100"/>
        </a:p>
      </xdr:txBody>
    </xdr:sp>
    <xdr:clientData/>
  </xdr:twoCellAnchor>
  <xdr:twoCellAnchor>
    <xdr:from>
      <xdr:col>54</xdr:col>
      <xdr:colOff>47624</xdr:colOff>
      <xdr:row>28</xdr:row>
      <xdr:rowOff>137584</xdr:rowOff>
    </xdr:from>
    <xdr:to>
      <xdr:col>60</xdr:col>
      <xdr:colOff>206374</xdr:colOff>
      <xdr:row>33</xdr:row>
      <xdr:rowOff>218016</xdr:rowOff>
    </xdr:to>
    <xdr:sp macro="" textlink="">
      <xdr:nvSpPr>
        <xdr:cNvPr id="134" name="正方形/長方形 133">
          <a:extLst>
            <a:ext uri="{FF2B5EF4-FFF2-40B4-BE49-F238E27FC236}">
              <a16:creationId xmlns:a16="http://schemas.microsoft.com/office/drawing/2014/main" id="{00000000-0008-0000-0900-000086000000}"/>
            </a:ext>
          </a:extLst>
        </xdr:cNvPr>
        <xdr:cNvSpPr/>
      </xdr:nvSpPr>
      <xdr:spPr>
        <a:xfrm>
          <a:off x="20602574" y="9014884"/>
          <a:ext cx="2273300"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別シート「９．精神障害（その他の精神障害）の内訳」に、学科（専攻）別に各診断名と障害学生数、支援障害学生数、合理的配慮提供学生数を記入すると、白地に戻ります。</a:t>
          </a:r>
          <a:endParaRPr lang="ja-JP" altLang="ja-JP">
            <a:solidFill>
              <a:srgbClr val="FF0000"/>
            </a:solidFill>
            <a:effectLst/>
          </a:endParaRPr>
        </a:p>
      </xdr:txBody>
    </xdr:sp>
    <xdr:clientData/>
  </xdr:twoCellAnchor>
  <xdr:twoCellAnchor>
    <xdr:from>
      <xdr:col>60</xdr:col>
      <xdr:colOff>206374</xdr:colOff>
      <xdr:row>29</xdr:row>
      <xdr:rowOff>19050</xdr:rowOff>
    </xdr:from>
    <xdr:to>
      <xdr:col>62</xdr:col>
      <xdr:colOff>114300</xdr:colOff>
      <xdr:row>31</xdr:row>
      <xdr:rowOff>63500</xdr:rowOff>
    </xdr:to>
    <xdr:cxnSp macro="">
      <xdr:nvCxnSpPr>
        <xdr:cNvPr id="135" name="直線矢印コネクタ 134">
          <a:extLst>
            <a:ext uri="{FF2B5EF4-FFF2-40B4-BE49-F238E27FC236}">
              <a16:creationId xmlns:a16="http://schemas.microsoft.com/office/drawing/2014/main" id="{00000000-0008-0000-0900-000087000000}"/>
            </a:ext>
          </a:extLst>
        </xdr:cNvPr>
        <xdr:cNvCxnSpPr>
          <a:endCxn id="134" idx="3"/>
        </xdr:cNvCxnSpPr>
      </xdr:nvCxnSpPr>
      <xdr:spPr>
        <a:xfrm flipH="1">
          <a:off x="22875874" y="9124950"/>
          <a:ext cx="612776" cy="50165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352424</xdr:colOff>
      <xdr:row>44</xdr:row>
      <xdr:rowOff>161925</xdr:rowOff>
    </xdr:from>
    <xdr:to>
      <xdr:col>46</xdr:col>
      <xdr:colOff>41324</xdr:colOff>
      <xdr:row>47</xdr:row>
      <xdr:rowOff>219075</xdr:rowOff>
    </xdr:to>
    <xdr:sp macro="" textlink="">
      <xdr:nvSpPr>
        <xdr:cNvPr id="138" name="テキスト ボックス 137">
          <a:extLst>
            <a:ext uri="{FF2B5EF4-FFF2-40B4-BE49-F238E27FC236}">
              <a16:creationId xmlns:a16="http://schemas.microsoft.com/office/drawing/2014/main" id="{00000000-0008-0000-0800-00006E000000}"/>
            </a:ext>
          </a:extLst>
        </xdr:cNvPr>
        <xdr:cNvSpPr txBox="1"/>
      </xdr:nvSpPr>
      <xdr:spPr>
        <a:xfrm>
          <a:off x="12934949" y="12696825"/>
          <a:ext cx="4680000" cy="6381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（１）学部（通学課程）の学科（専攻）別障害学生数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（５）専攻科の学科（専攻）別障害学生数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」まで、注意事項は同様なので省略します。</a:t>
          </a:r>
          <a:endParaRPr lang="ja-JP" altLang="ja-JP" sz="12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54</xdr:col>
      <xdr:colOff>0</xdr:colOff>
      <xdr:row>4</xdr:row>
      <xdr:rowOff>333375</xdr:rowOff>
    </xdr:from>
    <xdr:to>
      <xdr:col>62</xdr:col>
      <xdr:colOff>90768</xdr:colOff>
      <xdr:row>4</xdr:row>
      <xdr:rowOff>1247775</xdr:rowOff>
    </xdr:to>
    <xdr:sp macro="" textlink="">
      <xdr:nvSpPr>
        <xdr:cNvPr id="24" name="線吹き出し 2 (枠付き) 23">
          <a:extLst>
            <a:ext uri="{FF2B5EF4-FFF2-40B4-BE49-F238E27FC236}">
              <a16:creationId xmlns:a16="http://schemas.microsoft.com/office/drawing/2014/main" id="{00000000-0008-0000-0400-000006000000}"/>
            </a:ext>
          </a:extLst>
        </xdr:cNvPr>
        <xdr:cNvSpPr/>
      </xdr:nvSpPr>
      <xdr:spPr>
        <a:xfrm>
          <a:off x="20393025" y="2238375"/>
          <a:ext cx="2910168" cy="914400"/>
        </a:xfrm>
        <a:prstGeom prst="borderCallout2">
          <a:avLst>
            <a:gd name="adj1" fmla="val 100872"/>
            <a:gd name="adj2" fmla="val 60508"/>
            <a:gd name="adj3" fmla="val 136795"/>
            <a:gd name="adj4" fmla="val 73966"/>
            <a:gd name="adj5" fmla="val 172587"/>
            <a:gd name="adj6" fmla="val 87392"/>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「支援障害学生数」に記入があるのに、シート４の表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にいずれの支援の選択もない場合は、当該障害種のセルが黄色になります。シート４の表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でいずれかの支援が選択されると白地に戻ります。</a:t>
          </a:r>
        </a:p>
      </xdr:txBody>
    </xdr:sp>
    <xdr:clientData/>
  </xdr:twoCellAnchor>
  <xdr:twoCellAnchor>
    <xdr:from>
      <xdr:col>45</xdr:col>
      <xdr:colOff>102578</xdr:colOff>
      <xdr:row>4</xdr:row>
      <xdr:rowOff>51288</xdr:rowOff>
    </xdr:from>
    <xdr:to>
      <xdr:col>53</xdr:col>
      <xdr:colOff>303251</xdr:colOff>
      <xdr:row>4</xdr:row>
      <xdr:rowOff>974480</xdr:rowOff>
    </xdr:to>
    <xdr:sp macro="" textlink="">
      <xdr:nvSpPr>
        <xdr:cNvPr id="25" name="線吹き出し 2 (枠付き) 24">
          <a:extLst>
            <a:ext uri="{FF2B5EF4-FFF2-40B4-BE49-F238E27FC236}">
              <a16:creationId xmlns:a16="http://schemas.microsoft.com/office/drawing/2014/main" id="{00000000-0008-0000-0400-000006000000}"/>
            </a:ext>
          </a:extLst>
        </xdr:cNvPr>
        <xdr:cNvSpPr/>
      </xdr:nvSpPr>
      <xdr:spPr>
        <a:xfrm>
          <a:off x="17313520" y="1956288"/>
          <a:ext cx="3014212" cy="923192"/>
        </a:xfrm>
        <a:prstGeom prst="borderCallout2">
          <a:avLst>
            <a:gd name="adj1" fmla="val 98491"/>
            <a:gd name="adj2" fmla="val 63182"/>
            <a:gd name="adj3" fmla="val 142091"/>
            <a:gd name="adj4" fmla="val 67098"/>
            <a:gd name="adj5" fmla="val 199088"/>
            <a:gd name="adj6" fmla="val 73425"/>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「支援障害学生数」に記入がないのに、シート４の表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でいずれかの支援が選択されている場合は、当該障害種のセルが黄色になります。いずれかの課程で、支援障害学生数が記入されると白地に戻ります。</a:t>
          </a:r>
        </a:p>
      </xdr:txBody>
    </xdr:sp>
    <xdr:clientData/>
  </xdr:twoCellAnchor>
  <xdr:twoCellAnchor>
    <xdr:from>
      <xdr:col>51</xdr:col>
      <xdr:colOff>14653</xdr:colOff>
      <xdr:row>6</xdr:row>
      <xdr:rowOff>1</xdr:rowOff>
    </xdr:from>
    <xdr:to>
      <xdr:col>51</xdr:col>
      <xdr:colOff>342737</xdr:colOff>
      <xdr:row>7</xdr:row>
      <xdr:rowOff>14655</xdr:rowOff>
    </xdr:to>
    <xdr:sp macro="" textlink="">
      <xdr:nvSpPr>
        <xdr:cNvPr id="26" name="正方形/長方形 25">
          <a:extLst>
            <a:ext uri="{FF2B5EF4-FFF2-40B4-BE49-F238E27FC236}">
              <a16:creationId xmlns:a16="http://schemas.microsoft.com/office/drawing/2014/main" id="{00000000-0008-0000-0800-00000D000000}"/>
            </a:ext>
          </a:extLst>
        </xdr:cNvPr>
        <xdr:cNvSpPr/>
      </xdr:nvSpPr>
      <xdr:spPr>
        <a:xfrm>
          <a:off x="19335749" y="3846636"/>
          <a:ext cx="328084" cy="241788"/>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14654</xdr:colOff>
      <xdr:row>6</xdr:row>
      <xdr:rowOff>0</xdr:rowOff>
    </xdr:from>
    <xdr:to>
      <xdr:col>61</xdr:col>
      <xdr:colOff>342738</xdr:colOff>
      <xdr:row>7</xdr:row>
      <xdr:rowOff>14654</xdr:rowOff>
    </xdr:to>
    <xdr:sp macro="" textlink="">
      <xdr:nvSpPr>
        <xdr:cNvPr id="27" name="正方形/長方形 26">
          <a:extLst>
            <a:ext uri="{FF2B5EF4-FFF2-40B4-BE49-F238E27FC236}">
              <a16:creationId xmlns:a16="http://schemas.microsoft.com/office/drawing/2014/main" id="{00000000-0008-0000-0800-00000D000000}"/>
            </a:ext>
          </a:extLst>
        </xdr:cNvPr>
        <xdr:cNvSpPr/>
      </xdr:nvSpPr>
      <xdr:spPr>
        <a:xfrm>
          <a:off x="22852673" y="3846635"/>
          <a:ext cx="328084" cy="241788"/>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219074</xdr:colOff>
      <xdr:row>9</xdr:row>
      <xdr:rowOff>118534</xdr:rowOff>
    </xdr:from>
    <xdr:to>
      <xdr:col>67</xdr:col>
      <xdr:colOff>419100</xdr:colOff>
      <xdr:row>14</xdr:row>
      <xdr:rowOff>198966</xdr:rowOff>
    </xdr:to>
    <xdr:sp macro="" textlink="">
      <xdr:nvSpPr>
        <xdr:cNvPr id="3" name="正方形/長方形 2">
          <a:extLst>
            <a:ext uri="{FF2B5EF4-FFF2-40B4-BE49-F238E27FC236}">
              <a16:creationId xmlns:a16="http://schemas.microsoft.com/office/drawing/2014/main" id="{5ECA320B-7D98-4A71-8A06-24F528580638}"/>
            </a:ext>
          </a:extLst>
        </xdr:cNvPr>
        <xdr:cNvSpPr/>
      </xdr:nvSpPr>
      <xdr:spPr>
        <a:xfrm>
          <a:off x="23240999" y="4652434"/>
          <a:ext cx="2314576"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304800</xdr:colOff>
      <xdr:row>7</xdr:row>
      <xdr:rowOff>9525</xdr:rowOff>
    </xdr:from>
    <xdr:to>
      <xdr:col>66</xdr:col>
      <xdr:colOff>238125</xdr:colOff>
      <xdr:row>9</xdr:row>
      <xdr:rowOff>142875</xdr:rowOff>
    </xdr:to>
    <xdr:cxnSp macro="">
      <xdr:nvCxnSpPr>
        <xdr:cNvPr id="4" name="直線矢印コネクタ 3">
          <a:extLst>
            <a:ext uri="{FF2B5EF4-FFF2-40B4-BE49-F238E27FC236}">
              <a16:creationId xmlns:a16="http://schemas.microsoft.com/office/drawing/2014/main" id="{38D8CE2E-6BD2-421D-8AFC-7B31BF306986}"/>
            </a:ext>
          </a:extLst>
        </xdr:cNvPr>
        <xdr:cNvCxnSpPr/>
      </xdr:nvCxnSpPr>
      <xdr:spPr>
        <a:xfrm flipH="1">
          <a:off x="24736425" y="4086225"/>
          <a:ext cx="285750" cy="59055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295275</xdr:colOff>
      <xdr:row>7</xdr:row>
      <xdr:rowOff>38100</xdr:rowOff>
    </xdr:from>
    <xdr:to>
      <xdr:col>63</xdr:col>
      <xdr:colOff>209550</xdr:colOff>
      <xdr:row>9</xdr:row>
      <xdr:rowOff>114300</xdr:rowOff>
    </xdr:to>
    <xdr:cxnSp macro="">
      <xdr:nvCxnSpPr>
        <xdr:cNvPr id="9" name="直線矢印コネクタ 8">
          <a:extLst>
            <a:ext uri="{FF2B5EF4-FFF2-40B4-BE49-F238E27FC236}">
              <a16:creationId xmlns:a16="http://schemas.microsoft.com/office/drawing/2014/main" id="{3A984292-3F2C-45C1-8437-F744F9DEE771}"/>
            </a:ext>
          </a:extLst>
        </xdr:cNvPr>
        <xdr:cNvCxnSpPr/>
      </xdr:nvCxnSpPr>
      <xdr:spPr>
        <a:xfrm>
          <a:off x="23669625" y="4114800"/>
          <a:ext cx="266700" cy="53340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1466850</xdr:colOff>
      <xdr:row>23</xdr:row>
      <xdr:rowOff>210612</xdr:rowOff>
    </xdr:from>
    <xdr:to>
      <xdr:col>67</xdr:col>
      <xdr:colOff>19050</xdr:colOff>
      <xdr:row>25</xdr:row>
      <xdr:rowOff>219079</xdr:rowOff>
    </xdr:to>
    <xdr:sp macro="" textlink="">
      <xdr:nvSpPr>
        <xdr:cNvPr id="12" name="正方形/長方形 11">
          <a:extLst>
            <a:ext uri="{FF2B5EF4-FFF2-40B4-BE49-F238E27FC236}">
              <a16:creationId xmlns:a16="http://schemas.microsoft.com/office/drawing/2014/main" id="{71C8E0F9-706F-481D-9C76-1312D3BE3218}"/>
            </a:ext>
          </a:extLst>
        </xdr:cNvPr>
        <xdr:cNvSpPr/>
      </xdr:nvSpPr>
      <xdr:spPr>
        <a:xfrm rot="5400000">
          <a:off x="20317354" y="3572408"/>
          <a:ext cx="465667" cy="9210675"/>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66674</xdr:colOff>
      <xdr:row>27</xdr:row>
      <xdr:rowOff>13759</xdr:rowOff>
    </xdr:from>
    <xdr:to>
      <xdr:col>48</xdr:col>
      <xdr:colOff>225424</xdr:colOff>
      <xdr:row>32</xdr:row>
      <xdr:rowOff>94191</xdr:rowOff>
    </xdr:to>
    <xdr:sp macro="" textlink="">
      <xdr:nvSpPr>
        <xdr:cNvPr id="13" name="正方形/長方形 12">
          <a:extLst>
            <a:ext uri="{FF2B5EF4-FFF2-40B4-BE49-F238E27FC236}">
              <a16:creationId xmlns:a16="http://schemas.microsoft.com/office/drawing/2014/main" id="{C6A504FF-545A-46EB-A587-5F16ED5B7D7D}"/>
            </a:ext>
          </a:extLst>
        </xdr:cNvPr>
        <xdr:cNvSpPr/>
      </xdr:nvSpPr>
      <xdr:spPr>
        <a:xfrm>
          <a:off x="16392524" y="8662459"/>
          <a:ext cx="2273300"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48</xdr:col>
      <xdr:colOff>225424</xdr:colOff>
      <xdr:row>24</xdr:row>
      <xdr:rowOff>200025</xdr:rowOff>
    </xdr:from>
    <xdr:to>
      <xdr:col>50</xdr:col>
      <xdr:colOff>114300</xdr:colOff>
      <xdr:row>29</xdr:row>
      <xdr:rowOff>168275</xdr:rowOff>
    </xdr:to>
    <xdr:cxnSp macro="">
      <xdr:nvCxnSpPr>
        <xdr:cNvPr id="14" name="直線矢印コネクタ 13">
          <a:extLst>
            <a:ext uri="{FF2B5EF4-FFF2-40B4-BE49-F238E27FC236}">
              <a16:creationId xmlns:a16="http://schemas.microsoft.com/office/drawing/2014/main" id="{BF03F16E-2AFF-4BDE-9482-E6DC951E0123}"/>
            </a:ext>
          </a:extLst>
        </xdr:cNvPr>
        <xdr:cNvCxnSpPr>
          <a:endCxn id="13" idx="3"/>
        </xdr:cNvCxnSpPr>
      </xdr:nvCxnSpPr>
      <xdr:spPr>
        <a:xfrm flipH="1">
          <a:off x="18665824" y="8162925"/>
          <a:ext cx="593726" cy="111125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8</xdr:col>
      <xdr:colOff>265953</xdr:colOff>
      <xdr:row>0</xdr:row>
      <xdr:rowOff>171450</xdr:rowOff>
    </xdr:from>
    <xdr:ext cx="357727" cy="1314450"/>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9019428" y="17145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12</xdr:col>
      <xdr:colOff>114300</xdr:colOff>
      <xdr:row>2</xdr:row>
      <xdr:rowOff>1133474</xdr:rowOff>
    </xdr:from>
    <xdr:to>
      <xdr:col>15</xdr:col>
      <xdr:colOff>781050</xdr:colOff>
      <xdr:row>3</xdr:row>
      <xdr:rowOff>95249</xdr:rowOff>
    </xdr:to>
    <xdr:sp macro="" textlink="">
      <xdr:nvSpPr>
        <xdr:cNvPr id="15" name="線吹き出し 2 (枠付き) 14">
          <a:extLst>
            <a:ext uri="{FF2B5EF4-FFF2-40B4-BE49-F238E27FC236}">
              <a16:creationId xmlns:a16="http://schemas.microsoft.com/office/drawing/2014/main" id="{00000000-0008-0000-0900-000002000000}"/>
            </a:ext>
          </a:extLst>
        </xdr:cNvPr>
        <xdr:cNvSpPr/>
      </xdr:nvSpPr>
      <xdr:spPr>
        <a:xfrm>
          <a:off x="17011650" y="1600199"/>
          <a:ext cx="3924300" cy="1266825"/>
        </a:xfrm>
        <a:prstGeom prst="borderCallout2">
          <a:avLst>
            <a:gd name="adj1" fmla="val 96848"/>
            <a:gd name="adj2" fmla="val 12551"/>
            <a:gd name="adj3" fmla="val 97408"/>
            <a:gd name="adj4" fmla="val 12443"/>
            <a:gd name="adj5" fmla="val 142838"/>
            <a:gd name="adj6" fmla="val 1934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を入力してください。診断名、障害学生数に記入があって、この欄が空欄だと黄色になります。</a:t>
          </a:r>
        </a:p>
      </xdr:txBody>
    </xdr:sp>
    <xdr:clientData/>
  </xdr:twoCellAnchor>
  <xdr:twoCellAnchor>
    <xdr:from>
      <xdr:col>12</xdr:col>
      <xdr:colOff>283508</xdr:colOff>
      <xdr:row>9</xdr:row>
      <xdr:rowOff>149598</xdr:rowOff>
    </xdr:from>
    <xdr:to>
      <xdr:col>14</xdr:col>
      <xdr:colOff>769284</xdr:colOff>
      <xdr:row>16</xdr:row>
      <xdr:rowOff>121023</xdr:rowOff>
    </xdr:to>
    <xdr:sp macro="" textlink="">
      <xdr:nvSpPr>
        <xdr:cNvPr id="16" name="線吹き出し 2 (枠付き) 15">
          <a:extLst>
            <a:ext uri="{FF2B5EF4-FFF2-40B4-BE49-F238E27FC236}">
              <a16:creationId xmlns:a16="http://schemas.microsoft.com/office/drawing/2014/main" id="{00000000-0008-0000-0900-000003000000}"/>
            </a:ext>
          </a:extLst>
        </xdr:cNvPr>
        <xdr:cNvSpPr/>
      </xdr:nvSpPr>
      <xdr:spPr>
        <a:xfrm>
          <a:off x="17181979" y="4206127"/>
          <a:ext cx="2323540" cy="1383367"/>
        </a:xfrm>
        <a:prstGeom prst="borderCallout2">
          <a:avLst>
            <a:gd name="adj1" fmla="val 45513"/>
            <a:gd name="adj2" fmla="val 100679"/>
            <a:gd name="adj3" fmla="val 43736"/>
            <a:gd name="adj4" fmla="val 100873"/>
            <a:gd name="adj5" fmla="val -84553"/>
            <a:gd name="adj6" fmla="val 10754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15</xdr:col>
      <xdr:colOff>304800</xdr:colOff>
      <xdr:row>17</xdr:row>
      <xdr:rowOff>57150</xdr:rowOff>
    </xdr:from>
    <xdr:to>
      <xdr:col>15</xdr:col>
      <xdr:colOff>2457451</xdr:colOff>
      <xdr:row>20</xdr:row>
      <xdr:rowOff>76200</xdr:rowOff>
    </xdr:to>
    <xdr:sp macro="" textlink="">
      <xdr:nvSpPr>
        <xdr:cNvPr id="17" name="線吹き出し 2 (枠付き) 16">
          <a:extLst>
            <a:ext uri="{FF2B5EF4-FFF2-40B4-BE49-F238E27FC236}">
              <a16:creationId xmlns:a16="http://schemas.microsoft.com/office/drawing/2014/main" id="{00000000-0008-0000-0900-000005000000}"/>
            </a:ext>
          </a:extLst>
        </xdr:cNvPr>
        <xdr:cNvSpPr/>
      </xdr:nvSpPr>
      <xdr:spPr>
        <a:xfrm>
          <a:off x="20793075" y="5705475"/>
          <a:ext cx="2152651" cy="619125"/>
        </a:xfrm>
        <a:prstGeom prst="borderCallout2">
          <a:avLst>
            <a:gd name="adj1" fmla="val 35676"/>
            <a:gd name="adj2" fmla="val 100796"/>
            <a:gd name="adj3" fmla="val 2994"/>
            <a:gd name="adj4" fmla="val 102317"/>
            <a:gd name="adj5" fmla="val -326769"/>
            <a:gd name="adj6" fmla="val 1174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18</xdr:col>
      <xdr:colOff>257175</xdr:colOff>
      <xdr:row>2</xdr:row>
      <xdr:rowOff>809624</xdr:rowOff>
    </xdr:from>
    <xdr:to>
      <xdr:col>21</xdr:col>
      <xdr:colOff>352426</xdr:colOff>
      <xdr:row>2</xdr:row>
      <xdr:rowOff>1562100</xdr:rowOff>
    </xdr:to>
    <xdr:sp macro="" textlink="">
      <xdr:nvSpPr>
        <xdr:cNvPr id="18" name="線吹き出し 2 (枠付き) 17">
          <a:extLst>
            <a:ext uri="{FF2B5EF4-FFF2-40B4-BE49-F238E27FC236}">
              <a16:creationId xmlns:a16="http://schemas.microsoft.com/office/drawing/2014/main" id="{00000000-0008-0000-0900-000006000000}"/>
            </a:ext>
          </a:extLst>
        </xdr:cNvPr>
        <xdr:cNvSpPr/>
      </xdr:nvSpPr>
      <xdr:spPr>
        <a:xfrm>
          <a:off x="24393525" y="1276349"/>
          <a:ext cx="2628901" cy="752476"/>
        </a:xfrm>
        <a:prstGeom prst="borderCallout2">
          <a:avLst>
            <a:gd name="adj1" fmla="val 101295"/>
            <a:gd name="adj2" fmla="val 15326"/>
            <a:gd name="adj3" fmla="val 101498"/>
            <a:gd name="adj4" fmla="val 14159"/>
            <a:gd name="adj5" fmla="val 176558"/>
            <a:gd name="adj6" fmla="val -1272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16</xdr:col>
      <xdr:colOff>323850</xdr:colOff>
      <xdr:row>10</xdr:row>
      <xdr:rowOff>114300</xdr:rowOff>
    </xdr:from>
    <xdr:to>
      <xdr:col>19</xdr:col>
      <xdr:colOff>1095375</xdr:colOff>
      <xdr:row>14</xdr:row>
      <xdr:rowOff>114300</xdr:rowOff>
    </xdr:to>
    <xdr:sp macro="" textlink="">
      <xdr:nvSpPr>
        <xdr:cNvPr id="19" name="線吹き出し 2 (枠付き) 18">
          <a:extLst>
            <a:ext uri="{FF2B5EF4-FFF2-40B4-BE49-F238E27FC236}">
              <a16:creationId xmlns:a16="http://schemas.microsoft.com/office/drawing/2014/main" id="{00000000-0008-0000-0900-000007000000}"/>
            </a:ext>
          </a:extLst>
        </xdr:cNvPr>
        <xdr:cNvSpPr/>
      </xdr:nvSpPr>
      <xdr:spPr>
        <a:xfrm>
          <a:off x="23040975" y="4762500"/>
          <a:ext cx="2438400" cy="800100"/>
        </a:xfrm>
        <a:prstGeom prst="borderCallout2">
          <a:avLst>
            <a:gd name="adj1" fmla="val 932"/>
            <a:gd name="adj2" fmla="val 92828"/>
            <a:gd name="adj3" fmla="val -33256"/>
            <a:gd name="adj4" fmla="val 95088"/>
            <a:gd name="adj5" fmla="val -144883"/>
            <a:gd name="adj6" fmla="val 10251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現況をプルダウンリストから選択してください。学科（専攻）、診断名に記入があって、この欄が空欄だと黄色になります。</a:t>
          </a:r>
        </a:p>
      </xdr:txBody>
    </xdr:sp>
    <xdr:clientData/>
  </xdr:twoCellAnchor>
  <xdr:twoCellAnchor>
    <xdr:from>
      <xdr:col>12</xdr:col>
      <xdr:colOff>114300</xdr:colOff>
      <xdr:row>0</xdr:row>
      <xdr:rowOff>190498</xdr:rowOff>
    </xdr:from>
    <xdr:to>
      <xdr:col>15</xdr:col>
      <xdr:colOff>2105025</xdr:colOff>
      <xdr:row>2</xdr:row>
      <xdr:rowOff>790574</xdr:rowOff>
    </xdr:to>
    <xdr:sp macro="" textlink="">
      <xdr:nvSpPr>
        <xdr:cNvPr id="20" name="テキスト ボックス 19">
          <a:extLst>
            <a:ext uri="{FF2B5EF4-FFF2-40B4-BE49-F238E27FC236}">
              <a16:creationId xmlns:a16="http://schemas.microsoft.com/office/drawing/2014/main" id="{00000000-0008-0000-0900-000008000000}"/>
            </a:ext>
          </a:extLst>
        </xdr:cNvPr>
        <xdr:cNvSpPr txBox="1"/>
      </xdr:nvSpPr>
      <xdr:spPr>
        <a:xfrm>
          <a:off x="15001875" y="190498"/>
          <a:ext cx="5248275" cy="106680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「８．障害学生数～合理的配慮提供学生数」で、「精神障害」の「その他の精神障害」に計上した場合にご記入ください。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「その他の精神障害」以外の小区分（統合失調症等、神経症性障害等など）に計上したものは記入不要です。</a:t>
          </a:r>
        </a:p>
      </xdr:txBody>
    </xdr:sp>
    <xdr:clientData/>
  </xdr:twoCellAnchor>
  <xdr:twoCellAnchor>
    <xdr:from>
      <xdr:col>10</xdr:col>
      <xdr:colOff>1466851</xdr:colOff>
      <xdr:row>2</xdr:row>
      <xdr:rowOff>1152526</xdr:rowOff>
    </xdr:from>
    <xdr:to>
      <xdr:col>10</xdr:col>
      <xdr:colOff>5495925</xdr:colOff>
      <xdr:row>2</xdr:row>
      <xdr:rowOff>1876426</xdr:rowOff>
    </xdr:to>
    <xdr:sp macro="" textlink="">
      <xdr:nvSpPr>
        <xdr:cNvPr id="21" name="テキスト ボックス 20">
          <a:extLst>
            <a:ext uri="{FF2B5EF4-FFF2-40B4-BE49-F238E27FC236}">
              <a16:creationId xmlns:a16="http://schemas.microsoft.com/office/drawing/2014/main" id="{00000000-0008-0000-0900-00000C000000}"/>
            </a:ext>
          </a:extLst>
        </xdr:cNvPr>
        <xdr:cNvSpPr txBox="1"/>
      </xdr:nvSpPr>
      <xdr:spPr>
        <a:xfrm>
          <a:off x="12620626" y="1619251"/>
          <a:ext cx="4029074" cy="72390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2828925</xdr:colOff>
      <xdr:row>2</xdr:row>
      <xdr:rowOff>1885950</xdr:rowOff>
    </xdr:from>
    <xdr:to>
      <xdr:col>10</xdr:col>
      <xdr:colOff>3009901</xdr:colOff>
      <xdr:row>4</xdr:row>
      <xdr:rowOff>285750</xdr:rowOff>
    </xdr:to>
    <xdr:cxnSp macro="">
      <xdr:nvCxnSpPr>
        <xdr:cNvPr id="22" name="直線矢印コネクタ 21">
          <a:extLst>
            <a:ext uri="{FF2B5EF4-FFF2-40B4-BE49-F238E27FC236}">
              <a16:creationId xmlns:a16="http://schemas.microsoft.com/office/drawing/2014/main" id="{00000000-0008-0000-0900-00000D000000}"/>
            </a:ext>
          </a:extLst>
        </xdr:cNvPr>
        <xdr:cNvCxnSpPr/>
      </xdr:nvCxnSpPr>
      <xdr:spPr>
        <a:xfrm flipH="1">
          <a:off x="13335000" y="2352675"/>
          <a:ext cx="180976"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15</xdr:col>
      <xdr:colOff>1200150</xdr:colOff>
      <xdr:row>2</xdr:row>
      <xdr:rowOff>838199</xdr:rowOff>
    </xdr:from>
    <xdr:to>
      <xdr:col>17</xdr:col>
      <xdr:colOff>400050</xdr:colOff>
      <xdr:row>2</xdr:row>
      <xdr:rowOff>2085974</xdr:rowOff>
    </xdr:to>
    <xdr:sp macro="" textlink="">
      <xdr:nvSpPr>
        <xdr:cNvPr id="23" name="正方形/長方形 22">
          <a:extLst>
            <a:ext uri="{FF2B5EF4-FFF2-40B4-BE49-F238E27FC236}">
              <a16:creationId xmlns:a16="http://schemas.microsoft.com/office/drawing/2014/main" id="{00000000-0008-0000-0B00-000017000000}"/>
            </a:ext>
          </a:extLst>
        </xdr:cNvPr>
        <xdr:cNvSpPr/>
      </xdr:nvSpPr>
      <xdr:spPr>
        <a:xfrm>
          <a:off x="21355050" y="1304924"/>
          <a:ext cx="2305050" cy="1247775"/>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ja-JP" altLang="en-US" sz="1200"/>
        </a:p>
      </xdr:txBody>
    </xdr:sp>
    <xdr:clientData/>
  </xdr:twoCellAnchor>
  <xdr:twoCellAnchor>
    <xdr:from>
      <xdr:col>15</xdr:col>
      <xdr:colOff>1714500</xdr:colOff>
      <xdr:row>2</xdr:row>
      <xdr:rowOff>2085974</xdr:rowOff>
    </xdr:from>
    <xdr:to>
      <xdr:col>15</xdr:col>
      <xdr:colOff>2352675</xdr:colOff>
      <xdr:row>4</xdr:row>
      <xdr:rowOff>228600</xdr:rowOff>
    </xdr:to>
    <xdr:cxnSp macro="">
      <xdr:nvCxnSpPr>
        <xdr:cNvPr id="24" name="直線矢印コネクタ 23">
          <a:extLst>
            <a:ext uri="{FF2B5EF4-FFF2-40B4-BE49-F238E27FC236}">
              <a16:creationId xmlns:a16="http://schemas.microsoft.com/office/drawing/2014/main" id="{00000000-0008-0000-0B00-000018000000}"/>
            </a:ext>
          </a:extLst>
        </xdr:cNvPr>
        <xdr:cNvCxnSpPr>
          <a:endCxn id="23" idx="2"/>
        </xdr:cNvCxnSpPr>
      </xdr:nvCxnSpPr>
      <xdr:spPr>
        <a:xfrm flipV="1">
          <a:off x="21869400" y="2552699"/>
          <a:ext cx="638175" cy="638176"/>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638175</xdr:colOff>
      <xdr:row>0</xdr:row>
      <xdr:rowOff>104775</xdr:rowOff>
    </xdr:from>
    <xdr:to>
      <xdr:col>12</xdr:col>
      <xdr:colOff>28574</xdr:colOff>
      <xdr:row>2</xdr:row>
      <xdr:rowOff>1076324</xdr:rowOff>
    </xdr:to>
    <xdr:sp macro="" textlink="">
      <xdr:nvSpPr>
        <xdr:cNvPr id="28" name="テキスト ボックス 27">
          <a:extLst>
            <a:ext uri="{FF2B5EF4-FFF2-40B4-BE49-F238E27FC236}">
              <a16:creationId xmlns:a16="http://schemas.microsoft.com/office/drawing/2014/main" id="{00000000-0008-0000-0900-000009000000}"/>
            </a:ext>
          </a:extLst>
        </xdr:cNvPr>
        <xdr:cNvSpPr txBox="1"/>
      </xdr:nvSpPr>
      <xdr:spPr>
        <a:xfrm>
          <a:off x="9391650" y="104775"/>
          <a:ext cx="5524499" cy="1438274"/>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ただし、「診断名リスト」に載っている「診断名」の文言と厳密に一致しない場合は照合することができず、障害区分として誤りでなくても、</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14</xdr:col>
      <xdr:colOff>1190625</xdr:colOff>
      <xdr:row>9</xdr:row>
      <xdr:rowOff>168089</xdr:rowOff>
    </xdr:from>
    <xdr:to>
      <xdr:col>15</xdr:col>
      <xdr:colOff>2457449</xdr:colOff>
      <xdr:row>16</xdr:row>
      <xdr:rowOff>135030</xdr:rowOff>
    </xdr:to>
    <xdr:sp macro="" textlink="">
      <xdr:nvSpPr>
        <xdr:cNvPr id="25" name="線吹き出し 2 (枠付き) 24">
          <a:extLst>
            <a:ext uri="{FF2B5EF4-FFF2-40B4-BE49-F238E27FC236}">
              <a16:creationId xmlns:a16="http://schemas.microsoft.com/office/drawing/2014/main" id="{00000000-0008-0000-0900-000005000000}"/>
            </a:ext>
          </a:extLst>
        </xdr:cNvPr>
        <xdr:cNvSpPr/>
      </xdr:nvSpPr>
      <xdr:spPr>
        <a:xfrm>
          <a:off x="19926300" y="4616264"/>
          <a:ext cx="2686049" cy="1367116"/>
        </a:xfrm>
        <a:prstGeom prst="borderCallout2">
          <a:avLst>
            <a:gd name="adj1" fmla="val -2496"/>
            <a:gd name="adj2" fmla="val 50595"/>
            <a:gd name="adj3" fmla="val -29877"/>
            <a:gd name="adj4" fmla="val 50714"/>
            <a:gd name="adj5" fmla="val -65768"/>
            <a:gd name="adj6" fmla="val 5193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1114425</xdr:colOff>
      <xdr:row>7</xdr:row>
      <xdr:rowOff>104775</xdr:rowOff>
    </xdr:from>
    <xdr:to>
      <xdr:col>15</xdr:col>
      <xdr:colOff>1590675</xdr:colOff>
      <xdr:row>9</xdr:row>
      <xdr:rowOff>168089</xdr:rowOff>
    </xdr:to>
    <xdr:cxnSp macro="">
      <xdr:nvCxnSpPr>
        <xdr:cNvPr id="26" name="直線矢印コネクタ 25">
          <a:extLst>
            <a:ext uri="{FF2B5EF4-FFF2-40B4-BE49-F238E27FC236}">
              <a16:creationId xmlns:a16="http://schemas.microsoft.com/office/drawing/2014/main" id="{00000000-0008-0000-0B00-00001A000000}"/>
            </a:ext>
          </a:extLst>
        </xdr:cNvPr>
        <xdr:cNvCxnSpPr>
          <a:endCxn id="25" idx="3"/>
        </xdr:cNvCxnSpPr>
      </xdr:nvCxnSpPr>
      <xdr:spPr>
        <a:xfrm flipH="1">
          <a:off x="21269325" y="4152900"/>
          <a:ext cx="476250" cy="463364"/>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2</xdr:row>
      <xdr:rowOff>1123949</xdr:rowOff>
    </xdr:from>
    <xdr:to>
      <xdr:col>10</xdr:col>
      <xdr:colOff>1085850</xdr:colOff>
      <xdr:row>3</xdr:row>
      <xdr:rowOff>19050</xdr:rowOff>
    </xdr:to>
    <xdr:sp macro="" textlink="">
      <xdr:nvSpPr>
        <xdr:cNvPr id="27" name="線吹き出し 2 (枠付き) 26">
          <a:extLst>
            <a:ext uri="{FF2B5EF4-FFF2-40B4-BE49-F238E27FC236}">
              <a16:creationId xmlns:a16="http://schemas.microsoft.com/office/drawing/2014/main" id="{00000000-0008-0000-0900-000005000000}"/>
            </a:ext>
          </a:extLst>
        </xdr:cNvPr>
        <xdr:cNvSpPr/>
      </xdr:nvSpPr>
      <xdr:spPr>
        <a:xfrm>
          <a:off x="9124950" y="1590674"/>
          <a:ext cx="3324225" cy="1200151"/>
        </a:xfrm>
        <a:prstGeom prst="borderCallout2">
          <a:avLst>
            <a:gd name="adj1" fmla="val 99954"/>
            <a:gd name="adj2" fmla="val 36381"/>
            <a:gd name="adj3" fmla="val 123274"/>
            <a:gd name="adj4" fmla="val 31913"/>
            <a:gd name="adj5" fmla="val 189920"/>
            <a:gd name="adj6" fmla="val 17791"/>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U1176"/>
  <sheetViews>
    <sheetView workbookViewId="0"/>
  </sheetViews>
  <sheetFormatPr defaultColWidth="9" defaultRowHeight="15.75" x14ac:dyDescent="0.15"/>
  <cols>
    <col min="1" max="1" width="30.5" style="1" bestFit="1" customWidth="1"/>
    <col min="2" max="2" width="14.875" style="1" bestFit="1" customWidth="1"/>
    <col min="3" max="4" width="9" style="7"/>
    <col min="5" max="5" width="10.5" style="8" bestFit="1" customWidth="1"/>
    <col min="6" max="65" width="9" style="7"/>
    <col min="66" max="66" width="4.625" style="7" customWidth="1"/>
    <col min="67" max="76" width="9" style="7"/>
    <col min="77" max="77" width="4.625" style="7" customWidth="1"/>
    <col min="78" max="98" width="9" style="7"/>
    <col min="99" max="99" width="4.625" style="7" customWidth="1"/>
    <col min="100" max="145" width="9" style="7"/>
    <col min="146" max="146" width="4.625" style="7" customWidth="1"/>
    <col min="147" max="16384" width="9" style="7"/>
  </cols>
  <sheetData>
    <row r="1" spans="1:177" x14ac:dyDescent="0.15">
      <c r="A1" s="1" t="s">
        <v>1062</v>
      </c>
      <c r="B1" s="1" t="s">
        <v>1056</v>
      </c>
      <c r="C1" s="9" t="s">
        <v>4659</v>
      </c>
      <c r="D1" s="1"/>
      <c r="E1" s="2" t="s">
        <v>163</v>
      </c>
      <c r="F1" s="3" t="s">
        <v>162</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7" x14ac:dyDescent="0.15">
      <c r="A2" s="4" t="s">
        <v>4660</v>
      </c>
      <c r="B2" s="4" t="s">
        <v>198</v>
      </c>
      <c r="C2" s="4"/>
      <c r="D2" s="4"/>
      <c r="E2" s="6" t="s">
        <v>996</v>
      </c>
      <c r="F2" s="7" t="s">
        <v>36</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x14ac:dyDescent="0.15">
      <c r="A3" s="4" t="s">
        <v>4661</v>
      </c>
      <c r="B3" s="4" t="s">
        <v>199</v>
      </c>
      <c r="C3" s="4"/>
      <c r="D3" s="4"/>
      <c r="E3" s="6" t="s">
        <v>997</v>
      </c>
      <c r="F3" s="7" t="s">
        <v>38</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x14ac:dyDescent="0.15">
      <c r="A4" s="4" t="s">
        <v>4662</v>
      </c>
      <c r="B4" s="4" t="s">
        <v>200</v>
      </c>
      <c r="C4" s="4"/>
      <c r="D4" s="4"/>
      <c r="E4" s="6" t="s">
        <v>998</v>
      </c>
      <c r="F4" s="7" t="s">
        <v>39</v>
      </c>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x14ac:dyDescent="0.15">
      <c r="A5" s="4" t="s">
        <v>4663</v>
      </c>
      <c r="B5" s="4" t="s">
        <v>201</v>
      </c>
      <c r="C5" s="4"/>
      <c r="D5" s="4"/>
      <c r="E5" s="6" t="s">
        <v>999</v>
      </c>
      <c r="F5" s="4" t="s">
        <v>993</v>
      </c>
      <c r="G5" s="10" t="s">
        <v>992</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x14ac:dyDescent="0.15">
      <c r="A6" s="4" t="s">
        <v>4664</v>
      </c>
      <c r="B6" s="4" t="s">
        <v>202</v>
      </c>
      <c r="C6" s="4"/>
      <c r="D6" s="4"/>
      <c r="E6" s="6" t="s">
        <v>1000</v>
      </c>
      <c r="F6" s="4" t="s">
        <v>995</v>
      </c>
      <c r="G6" s="10" t="s">
        <v>994</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row>
    <row r="7" spans="1:177" x14ac:dyDescent="0.15">
      <c r="A7" s="4" t="s">
        <v>4665</v>
      </c>
      <c r="B7" s="4" t="s">
        <v>203</v>
      </c>
      <c r="C7" s="4"/>
      <c r="D7" s="4"/>
      <c r="E7" s="6" t="s">
        <v>1001</v>
      </c>
      <c r="F7" s="7" t="s">
        <v>42</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row>
    <row r="8" spans="1:177" x14ac:dyDescent="0.15">
      <c r="A8" s="4" t="s">
        <v>4666</v>
      </c>
      <c r="B8" s="4" t="s">
        <v>204</v>
      </c>
      <c r="C8" s="4"/>
      <c r="D8" s="4"/>
      <c r="E8" s="6" t="s">
        <v>1002</v>
      </c>
      <c r="F8" s="7" t="s">
        <v>43</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row>
    <row r="9" spans="1:177" x14ac:dyDescent="0.15">
      <c r="A9" s="4" t="s">
        <v>4667</v>
      </c>
      <c r="B9" s="4" t="s">
        <v>205</v>
      </c>
      <c r="C9" s="4"/>
      <c r="D9" s="4"/>
      <c r="E9" s="6" t="s">
        <v>1003</v>
      </c>
      <c r="F9" s="7" t="s">
        <v>44</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row>
    <row r="10" spans="1:177" x14ac:dyDescent="0.15">
      <c r="A10" s="4" t="s">
        <v>4668</v>
      </c>
      <c r="B10" s="4" t="s">
        <v>206</v>
      </c>
      <c r="C10" s="4"/>
      <c r="D10" s="4"/>
      <c r="E10" s="6" t="s">
        <v>1004</v>
      </c>
      <c r="F10" s="7" t="s">
        <v>45</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row>
    <row r="11" spans="1:177" x14ac:dyDescent="0.15">
      <c r="A11" s="4" t="s">
        <v>4669</v>
      </c>
      <c r="B11" s="4" t="s">
        <v>207</v>
      </c>
      <c r="C11" s="4"/>
      <c r="D11" s="4"/>
      <c r="E11" s="6" t="s">
        <v>1005</v>
      </c>
      <c r="F11" s="7" t="s">
        <v>46</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row>
    <row r="12" spans="1:177" x14ac:dyDescent="0.15">
      <c r="A12" s="4" t="s">
        <v>4670</v>
      </c>
      <c r="B12" s="4" t="s">
        <v>208</v>
      </c>
      <c r="C12" s="4"/>
      <c r="D12" s="4"/>
      <c r="E12" s="6" t="s">
        <v>1006</v>
      </c>
      <c r="F12" s="7" t="s">
        <v>48</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row>
    <row r="13" spans="1:177" x14ac:dyDescent="0.15">
      <c r="A13" s="4" t="s">
        <v>4671</v>
      </c>
      <c r="B13" s="4" t="s">
        <v>209</v>
      </c>
      <c r="C13" s="4"/>
      <c r="D13" s="4"/>
      <c r="E13" s="6" t="s">
        <v>1007</v>
      </c>
      <c r="F13" s="7" t="s">
        <v>51</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row>
    <row r="14" spans="1:177" x14ac:dyDescent="0.15">
      <c r="A14" s="4" t="s">
        <v>4672</v>
      </c>
      <c r="B14" s="4" t="s">
        <v>210</v>
      </c>
      <c r="C14" s="4"/>
      <c r="D14" s="4"/>
      <c r="E14" s="6" t="s">
        <v>1008</v>
      </c>
      <c r="F14" s="7" t="s">
        <v>53</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row>
    <row r="15" spans="1:177" x14ac:dyDescent="0.15">
      <c r="A15" s="4" t="s">
        <v>4673</v>
      </c>
      <c r="B15" s="4" t="s">
        <v>1057</v>
      </c>
      <c r="C15" s="4"/>
      <c r="D15" s="4"/>
      <c r="E15" s="6" t="s">
        <v>1009</v>
      </c>
      <c r="F15" s="7" t="s">
        <v>55</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row>
    <row r="16" spans="1:177" x14ac:dyDescent="0.15">
      <c r="A16" s="4" t="s">
        <v>4674</v>
      </c>
      <c r="B16" s="4" t="s">
        <v>211</v>
      </c>
      <c r="C16" s="4"/>
      <c r="D16" s="4"/>
      <c r="E16" s="6" t="s">
        <v>1010</v>
      </c>
      <c r="F16" s="7" t="s">
        <v>56</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row>
    <row r="17" spans="1:177" x14ac:dyDescent="0.15">
      <c r="A17" s="4" t="s">
        <v>4675</v>
      </c>
      <c r="B17" s="4" t="s">
        <v>212</v>
      </c>
      <c r="C17" s="4"/>
      <c r="D17" s="4"/>
      <c r="E17" s="6" t="s">
        <v>1011</v>
      </c>
      <c r="F17" s="7" t="s">
        <v>58</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row>
    <row r="18" spans="1:177" x14ac:dyDescent="0.15">
      <c r="A18" s="4" t="s">
        <v>4676</v>
      </c>
      <c r="B18" s="4" t="s">
        <v>213</v>
      </c>
      <c r="C18" s="4"/>
      <c r="D18" s="4"/>
      <c r="E18" s="6" t="s">
        <v>1012</v>
      </c>
      <c r="F18" s="7" t="s">
        <v>59</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row>
    <row r="19" spans="1:177" x14ac:dyDescent="0.15">
      <c r="A19" s="4" t="s">
        <v>4677</v>
      </c>
      <c r="B19" s="4" t="s">
        <v>214</v>
      </c>
      <c r="C19" s="4"/>
      <c r="D19" s="4"/>
      <c r="E19" s="6" t="s">
        <v>1013</v>
      </c>
      <c r="F19" s="7" t="s">
        <v>60</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row>
    <row r="20" spans="1:177" x14ac:dyDescent="0.15">
      <c r="A20" s="4" t="s">
        <v>4678</v>
      </c>
      <c r="B20" s="4" t="s">
        <v>215</v>
      </c>
      <c r="C20" s="4"/>
      <c r="D20" s="4"/>
      <c r="E20" s="6" t="s">
        <v>1014</v>
      </c>
      <c r="F20" s="7" t="s">
        <v>61</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row>
    <row r="21" spans="1:177" x14ac:dyDescent="0.15">
      <c r="A21" s="4" t="s">
        <v>4679</v>
      </c>
      <c r="B21" s="4" t="s">
        <v>216</v>
      </c>
      <c r="C21" s="4"/>
      <c r="D21" s="4"/>
      <c r="E21" s="6" t="s">
        <v>1015</v>
      </c>
      <c r="F21" s="7" t="s">
        <v>62</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row>
    <row r="22" spans="1:177" x14ac:dyDescent="0.15">
      <c r="A22" s="4" t="s">
        <v>4680</v>
      </c>
      <c r="B22" s="4" t="s">
        <v>217</v>
      </c>
      <c r="C22" s="4"/>
      <c r="D22" s="4"/>
      <c r="E22" s="6" t="s">
        <v>1016</v>
      </c>
      <c r="F22" s="7" t="s">
        <v>65</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row>
    <row r="23" spans="1:177" x14ac:dyDescent="0.15">
      <c r="A23" s="4" t="s">
        <v>4681</v>
      </c>
      <c r="B23" s="4" t="s">
        <v>218</v>
      </c>
      <c r="C23" s="4"/>
      <c r="D23" s="4"/>
      <c r="E23" s="6" t="s">
        <v>1017</v>
      </c>
      <c r="F23" s="7" t="s">
        <v>68</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row>
    <row r="24" spans="1:177" x14ac:dyDescent="0.15">
      <c r="A24" s="4" t="s">
        <v>4682</v>
      </c>
      <c r="B24" s="4" t="s">
        <v>219</v>
      </c>
      <c r="C24" s="4"/>
      <c r="D24" s="4"/>
      <c r="E24" s="6" t="s">
        <v>1018</v>
      </c>
      <c r="F24" s="7" t="s">
        <v>69</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row>
    <row r="25" spans="1:177" x14ac:dyDescent="0.15">
      <c r="A25" s="4" t="s">
        <v>4683</v>
      </c>
      <c r="B25" s="4" t="s">
        <v>220</v>
      </c>
      <c r="C25" s="4"/>
      <c r="D25" s="4"/>
      <c r="E25" s="6" t="s">
        <v>1019</v>
      </c>
      <c r="F25" s="7" t="s">
        <v>73</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row>
    <row r="26" spans="1:177" x14ac:dyDescent="0.15">
      <c r="A26" s="4" t="s">
        <v>4684</v>
      </c>
      <c r="B26" s="4" t="s">
        <v>221</v>
      </c>
      <c r="C26" s="4"/>
      <c r="D26" s="4"/>
      <c r="E26" s="6" t="s">
        <v>1020</v>
      </c>
      <c r="F26" s="7" t="s">
        <v>74</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row>
    <row r="27" spans="1:177" x14ac:dyDescent="0.15">
      <c r="A27" s="4" t="s">
        <v>4685</v>
      </c>
      <c r="B27" s="4" t="s">
        <v>222</v>
      </c>
      <c r="C27" s="4"/>
      <c r="D27" s="4"/>
      <c r="E27" s="6" t="s">
        <v>1021</v>
      </c>
      <c r="F27" s="7" t="s">
        <v>76</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row>
    <row r="28" spans="1:177" x14ac:dyDescent="0.15">
      <c r="A28" s="4" t="s">
        <v>4686</v>
      </c>
      <c r="B28" s="4" t="s">
        <v>223</v>
      </c>
      <c r="C28" s="4"/>
      <c r="D28" s="4"/>
      <c r="E28" s="6" t="s">
        <v>1022</v>
      </c>
      <c r="F28" s="7" t="s">
        <v>77</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row>
    <row r="29" spans="1:177" x14ac:dyDescent="0.15">
      <c r="A29" s="4" t="s">
        <v>4687</v>
      </c>
      <c r="B29" s="4" t="s">
        <v>224</v>
      </c>
      <c r="C29" s="4"/>
      <c r="D29" s="4"/>
      <c r="E29" s="6" t="s">
        <v>1023</v>
      </c>
      <c r="F29" s="7" t="s">
        <v>78</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row>
    <row r="30" spans="1:177" x14ac:dyDescent="0.15">
      <c r="A30" s="4" t="s">
        <v>4688</v>
      </c>
      <c r="B30" s="4" t="s">
        <v>225</v>
      </c>
      <c r="C30" s="4"/>
      <c r="D30" s="4"/>
      <c r="E30" s="6" t="s">
        <v>1024</v>
      </c>
      <c r="F30" s="7" t="s">
        <v>79</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row>
    <row r="31" spans="1:177" x14ac:dyDescent="0.15">
      <c r="A31" s="4" t="s">
        <v>4689</v>
      </c>
      <c r="B31" s="4" t="s">
        <v>226</v>
      </c>
      <c r="C31" s="4"/>
      <c r="D31" s="4"/>
      <c r="E31" s="6" t="s">
        <v>1025</v>
      </c>
      <c r="F31" s="7" t="s">
        <v>80</v>
      </c>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row>
    <row r="32" spans="1:177" x14ac:dyDescent="0.15">
      <c r="A32" s="4" t="s">
        <v>4690</v>
      </c>
      <c r="B32" s="4" t="s">
        <v>227</v>
      </c>
      <c r="C32" s="4"/>
      <c r="D32" s="4"/>
      <c r="E32" s="6" t="s">
        <v>1026</v>
      </c>
      <c r="F32" s="7" t="s">
        <v>81</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row>
    <row r="33" spans="1:177" x14ac:dyDescent="0.15">
      <c r="A33" s="4" t="s">
        <v>4691</v>
      </c>
      <c r="B33" s="4" t="s">
        <v>228</v>
      </c>
      <c r="C33" s="4"/>
      <c r="D33" s="4"/>
      <c r="E33" s="6" t="s">
        <v>1027</v>
      </c>
      <c r="F33" s="7" t="s">
        <v>82</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row>
    <row r="34" spans="1:177" x14ac:dyDescent="0.15">
      <c r="A34" s="4" t="s">
        <v>4692</v>
      </c>
      <c r="B34" s="4" t="s">
        <v>229</v>
      </c>
      <c r="C34" s="4"/>
      <c r="D34" s="4"/>
      <c r="E34" s="6" t="s">
        <v>1028</v>
      </c>
      <c r="F34" s="7" t="s">
        <v>83</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row>
    <row r="35" spans="1:177" x14ac:dyDescent="0.15">
      <c r="A35" s="4" t="s">
        <v>4693</v>
      </c>
      <c r="B35" s="4" t="s">
        <v>230</v>
      </c>
      <c r="C35" s="4"/>
      <c r="D35" s="4"/>
      <c r="E35" s="6" t="s">
        <v>1029</v>
      </c>
      <c r="F35" s="7" t="s">
        <v>84</v>
      </c>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row>
    <row r="36" spans="1:177" x14ac:dyDescent="0.15">
      <c r="A36" s="4" t="s">
        <v>4694</v>
      </c>
      <c r="B36" s="4" t="s">
        <v>231</v>
      </c>
      <c r="C36" s="4"/>
      <c r="D36" s="4"/>
      <c r="E36" s="6" t="s">
        <v>1030</v>
      </c>
      <c r="F36" s="7" t="s">
        <v>85</v>
      </c>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row>
    <row r="37" spans="1:177" x14ac:dyDescent="0.15">
      <c r="A37" s="4" t="s">
        <v>4695</v>
      </c>
      <c r="B37" s="4" t="s">
        <v>232</v>
      </c>
      <c r="C37" s="4"/>
      <c r="D37" s="4"/>
      <c r="E37" s="6" t="s">
        <v>1031</v>
      </c>
      <c r="F37" s="7" t="s">
        <v>86</v>
      </c>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row>
    <row r="38" spans="1:177" x14ac:dyDescent="0.15">
      <c r="A38" s="4" t="s">
        <v>4696</v>
      </c>
      <c r="B38" s="4" t="s">
        <v>233</v>
      </c>
      <c r="C38" s="4"/>
      <c r="D38" s="4"/>
      <c r="E38" s="6" t="s">
        <v>1032</v>
      </c>
      <c r="F38" s="7" t="s">
        <v>87</v>
      </c>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row>
    <row r="39" spans="1:177" x14ac:dyDescent="0.15">
      <c r="A39" s="4" t="s">
        <v>4697</v>
      </c>
      <c r="B39" s="4" t="s">
        <v>3590</v>
      </c>
      <c r="C39" s="4"/>
      <c r="D39" s="4"/>
      <c r="E39" s="6" t="s">
        <v>1033</v>
      </c>
      <c r="F39" s="7" t="s">
        <v>88</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row>
    <row r="40" spans="1:177" x14ac:dyDescent="0.15">
      <c r="A40" s="4" t="s">
        <v>4698</v>
      </c>
      <c r="B40" s="4" t="s">
        <v>234</v>
      </c>
      <c r="C40" s="4"/>
      <c r="D40" s="4"/>
      <c r="E40" s="6" t="s">
        <v>1034</v>
      </c>
      <c r="F40" s="7" t="s">
        <v>89</v>
      </c>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row>
    <row r="41" spans="1:177" x14ac:dyDescent="0.15">
      <c r="A41" s="4" t="s">
        <v>4699</v>
      </c>
      <c r="B41" s="4" t="s">
        <v>235</v>
      </c>
      <c r="C41" s="4"/>
      <c r="D41" s="4"/>
      <c r="E41" s="6" t="s">
        <v>1035</v>
      </c>
      <c r="F41" s="7" t="s">
        <v>90</v>
      </c>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row>
    <row r="42" spans="1:177" x14ac:dyDescent="0.15">
      <c r="A42" s="4" t="s">
        <v>4700</v>
      </c>
      <c r="B42" s="4" t="s">
        <v>236</v>
      </c>
      <c r="C42" s="4"/>
      <c r="D42" s="4"/>
      <c r="E42" s="6" t="s">
        <v>1036</v>
      </c>
      <c r="F42" s="7" t="s">
        <v>91</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row>
    <row r="43" spans="1:177" x14ac:dyDescent="0.15">
      <c r="A43" s="4" t="s">
        <v>4701</v>
      </c>
      <c r="B43" s="4" t="s">
        <v>237</v>
      </c>
      <c r="C43" s="4"/>
      <c r="D43" s="4"/>
      <c r="E43" s="6" t="s">
        <v>1037</v>
      </c>
      <c r="F43" s="7" t="s">
        <v>92</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row>
    <row r="44" spans="1:177" x14ac:dyDescent="0.15">
      <c r="A44" s="4" t="s">
        <v>4702</v>
      </c>
      <c r="B44" s="4" t="s">
        <v>238</v>
      </c>
      <c r="C44" s="4"/>
      <c r="D44" s="4"/>
      <c r="E44" s="6" t="s">
        <v>1038</v>
      </c>
      <c r="F44" s="7" t="s">
        <v>93</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row>
    <row r="45" spans="1:177" x14ac:dyDescent="0.15">
      <c r="A45" s="4" t="s">
        <v>4703</v>
      </c>
      <c r="B45" s="4" t="s">
        <v>239</v>
      </c>
      <c r="C45" s="4"/>
      <c r="D45" s="4"/>
      <c r="E45" s="6" t="s">
        <v>1039</v>
      </c>
      <c r="F45" s="7" t="s">
        <v>94</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row>
    <row r="46" spans="1:177" x14ac:dyDescent="0.15">
      <c r="A46" s="4" t="s">
        <v>4704</v>
      </c>
      <c r="B46" s="4" t="s">
        <v>240</v>
      </c>
      <c r="C46" s="4"/>
      <c r="D46" s="4"/>
      <c r="E46" s="6" t="s">
        <v>1040</v>
      </c>
      <c r="F46" s="7" t="s">
        <v>95</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row>
    <row r="47" spans="1:177" x14ac:dyDescent="0.15">
      <c r="A47" s="4" t="s">
        <v>4705</v>
      </c>
      <c r="B47" s="4" t="s">
        <v>241</v>
      </c>
      <c r="C47" s="4"/>
      <c r="D47" s="4"/>
      <c r="E47" s="6" t="s">
        <v>1041</v>
      </c>
      <c r="F47" s="7" t="s">
        <v>96</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row>
    <row r="48" spans="1:177" x14ac:dyDescent="0.15">
      <c r="A48" s="4" t="s">
        <v>4706</v>
      </c>
      <c r="B48" s="4" t="s">
        <v>242</v>
      </c>
      <c r="C48" s="4"/>
      <c r="D48" s="4"/>
      <c r="E48" s="6" t="s">
        <v>1042</v>
      </c>
      <c r="F48" s="7" t="s">
        <v>97</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row>
    <row r="49" spans="1:177" x14ac:dyDescent="0.15">
      <c r="A49" s="4" t="s">
        <v>4707</v>
      </c>
      <c r="B49" s="4" t="s">
        <v>243</v>
      </c>
      <c r="C49" s="4"/>
      <c r="D49" s="4"/>
      <c r="E49" s="4"/>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row>
    <row r="50" spans="1:177" x14ac:dyDescent="0.15">
      <c r="A50" s="4" t="s">
        <v>4708</v>
      </c>
      <c r="B50" s="4" t="s">
        <v>244</v>
      </c>
      <c r="C50" s="4"/>
      <c r="D50" s="4"/>
      <c r="E50" s="4"/>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row>
    <row r="51" spans="1:177" x14ac:dyDescent="0.15">
      <c r="A51" s="4" t="s">
        <v>4709</v>
      </c>
      <c r="B51" s="4" t="s">
        <v>245</v>
      </c>
      <c r="C51" s="4"/>
      <c r="D51" s="4"/>
      <c r="E51" s="4"/>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row>
    <row r="52" spans="1:177" x14ac:dyDescent="0.15">
      <c r="A52" s="4" t="s">
        <v>4710</v>
      </c>
      <c r="B52" s="4" t="s">
        <v>246</v>
      </c>
      <c r="C52" s="4"/>
      <c r="D52" s="4"/>
      <c r="E52" s="4"/>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row>
    <row r="53" spans="1:177" x14ac:dyDescent="0.15">
      <c r="A53" s="4" t="s">
        <v>4711</v>
      </c>
      <c r="B53" s="4" t="s">
        <v>247</v>
      </c>
      <c r="C53" s="4"/>
      <c r="D53" s="4"/>
      <c r="E53" s="4"/>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row>
    <row r="54" spans="1:177" x14ac:dyDescent="0.15">
      <c r="A54" s="4" t="s">
        <v>4712</v>
      </c>
      <c r="B54" s="4" t="s">
        <v>248</v>
      </c>
      <c r="C54" s="4"/>
      <c r="D54" s="4"/>
      <c r="E54" s="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row>
    <row r="55" spans="1:177" x14ac:dyDescent="0.15">
      <c r="A55" s="4" t="s">
        <v>4713</v>
      </c>
      <c r="B55" s="4" t="s">
        <v>249</v>
      </c>
      <c r="C55" s="4"/>
      <c r="D55" s="4"/>
      <c r="E55" s="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row>
    <row r="56" spans="1:177" x14ac:dyDescent="0.15">
      <c r="A56" s="4" t="s">
        <v>4714</v>
      </c>
      <c r="B56" s="4" t="s">
        <v>250</v>
      </c>
      <c r="C56" s="4"/>
      <c r="D56" s="4"/>
      <c r="E56" s="4"/>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row>
    <row r="57" spans="1:177" x14ac:dyDescent="0.15">
      <c r="A57" s="4" t="s">
        <v>4715</v>
      </c>
      <c r="B57" s="4" t="s">
        <v>251</v>
      </c>
      <c r="C57" s="4"/>
      <c r="D57" s="4"/>
      <c r="E57" s="4"/>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row>
    <row r="58" spans="1:177" x14ac:dyDescent="0.15">
      <c r="A58" s="4" t="s">
        <v>4716</v>
      </c>
      <c r="B58" s="4" t="s">
        <v>252</v>
      </c>
      <c r="C58" s="4"/>
      <c r="D58" s="4"/>
      <c r="E58" s="4"/>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row>
    <row r="59" spans="1:177" x14ac:dyDescent="0.15">
      <c r="A59" s="4" t="s">
        <v>4717</v>
      </c>
      <c r="B59" s="4" t="s">
        <v>253</v>
      </c>
      <c r="C59" s="4"/>
      <c r="D59" s="4"/>
      <c r="E59" s="4"/>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row>
    <row r="60" spans="1:177" x14ac:dyDescent="0.15">
      <c r="A60" s="4" t="s">
        <v>4718</v>
      </c>
      <c r="B60" s="4" t="s">
        <v>254</v>
      </c>
      <c r="C60" s="4"/>
      <c r="D60" s="4"/>
      <c r="E60" s="4"/>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row>
    <row r="61" spans="1:177" x14ac:dyDescent="0.15">
      <c r="A61" s="4" t="s">
        <v>4719</v>
      </c>
      <c r="B61" s="4" t="s">
        <v>255</v>
      </c>
      <c r="C61" s="4"/>
      <c r="D61" s="4"/>
      <c r="E61" s="4"/>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row>
    <row r="62" spans="1:177" x14ac:dyDescent="0.15">
      <c r="A62" s="4" t="s">
        <v>4720</v>
      </c>
      <c r="B62" s="4" t="s">
        <v>256</v>
      </c>
      <c r="C62" s="4"/>
      <c r="D62" s="4"/>
      <c r="E62" s="4"/>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row>
    <row r="63" spans="1:177" x14ac:dyDescent="0.15">
      <c r="A63" s="4" t="s">
        <v>4721</v>
      </c>
      <c r="B63" s="4" t="s">
        <v>257</v>
      </c>
      <c r="C63" s="4"/>
      <c r="D63" s="4"/>
      <c r="E63" s="4"/>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row>
    <row r="64" spans="1:177" x14ac:dyDescent="0.15">
      <c r="A64" s="4" t="s">
        <v>4722</v>
      </c>
      <c r="B64" s="4" t="s">
        <v>258</v>
      </c>
      <c r="C64" s="4"/>
      <c r="D64" s="4"/>
      <c r="E64" s="4"/>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row>
    <row r="65" spans="1:177" x14ac:dyDescent="0.15">
      <c r="A65" s="4" t="s">
        <v>4723</v>
      </c>
      <c r="B65" s="4" t="s">
        <v>259</v>
      </c>
      <c r="C65" s="4"/>
      <c r="D65" s="4"/>
      <c r="E65" s="4"/>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row>
    <row r="66" spans="1:177" x14ac:dyDescent="0.15">
      <c r="A66" s="4" t="s">
        <v>4724</v>
      </c>
      <c r="B66" s="4" t="s">
        <v>260</v>
      </c>
      <c r="C66" s="4"/>
      <c r="D66" s="4"/>
      <c r="E66" s="4"/>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row>
    <row r="67" spans="1:177" x14ac:dyDescent="0.15">
      <c r="A67" s="4" t="s">
        <v>4725</v>
      </c>
      <c r="B67" s="4" t="s">
        <v>261</v>
      </c>
      <c r="C67" s="4"/>
      <c r="D67" s="4"/>
      <c r="E67" s="4"/>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row>
    <row r="68" spans="1:177" x14ac:dyDescent="0.15">
      <c r="A68" s="4" t="s">
        <v>4726</v>
      </c>
      <c r="B68" s="4" t="s">
        <v>262</v>
      </c>
      <c r="C68" s="4"/>
      <c r="D68" s="4"/>
      <c r="E68" s="4"/>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row>
    <row r="69" spans="1:177" x14ac:dyDescent="0.15">
      <c r="A69" s="4" t="s">
        <v>4727</v>
      </c>
      <c r="B69" s="4" t="s">
        <v>263</v>
      </c>
      <c r="C69" s="4"/>
      <c r="D69" s="4"/>
      <c r="E69" s="4"/>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row>
    <row r="70" spans="1:177" x14ac:dyDescent="0.15">
      <c r="A70" s="4" t="s">
        <v>4728</v>
      </c>
      <c r="B70" s="4" t="s">
        <v>3591</v>
      </c>
      <c r="C70" s="4"/>
      <c r="D70" s="4"/>
      <c r="E70" s="4"/>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row>
    <row r="71" spans="1:177" x14ac:dyDescent="0.15">
      <c r="A71" s="4" t="s">
        <v>4729</v>
      </c>
      <c r="B71" s="4" t="s">
        <v>264</v>
      </c>
      <c r="C71" s="4"/>
      <c r="D71" s="4"/>
      <c r="E71" s="4"/>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row>
    <row r="72" spans="1:177" x14ac:dyDescent="0.15">
      <c r="A72" s="4" t="s">
        <v>4730</v>
      </c>
      <c r="B72" s="4" t="s">
        <v>265</v>
      </c>
      <c r="C72" s="4"/>
      <c r="D72" s="4"/>
      <c r="E72" s="4"/>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row>
    <row r="73" spans="1:177" x14ac:dyDescent="0.15">
      <c r="A73" s="4" t="s">
        <v>4731</v>
      </c>
      <c r="B73" s="4" t="s">
        <v>266</v>
      </c>
      <c r="C73" s="4"/>
      <c r="D73" s="4"/>
      <c r="E73" s="4"/>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row>
    <row r="74" spans="1:177" x14ac:dyDescent="0.15">
      <c r="A74" s="4" t="s">
        <v>4732</v>
      </c>
      <c r="B74" s="4" t="s">
        <v>267</v>
      </c>
      <c r="C74" s="4"/>
      <c r="D74" s="4"/>
      <c r="E74" s="4"/>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row>
    <row r="75" spans="1:177" x14ac:dyDescent="0.15">
      <c r="A75" s="4" t="s">
        <v>4733</v>
      </c>
      <c r="B75" s="4" t="s">
        <v>268</v>
      </c>
      <c r="C75" s="4"/>
      <c r="D75" s="4"/>
      <c r="E75" s="4"/>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row>
    <row r="76" spans="1:177" x14ac:dyDescent="0.15">
      <c r="A76" s="4" t="s">
        <v>4734</v>
      </c>
      <c r="B76" s="4" t="s">
        <v>269</v>
      </c>
      <c r="C76" s="4"/>
      <c r="D76" s="4"/>
      <c r="E76" s="4"/>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row>
    <row r="77" spans="1:177" x14ac:dyDescent="0.15">
      <c r="A77" s="4" t="s">
        <v>4735</v>
      </c>
      <c r="B77" s="4" t="s">
        <v>270</v>
      </c>
      <c r="C77" s="4"/>
      <c r="D77" s="4"/>
      <c r="E77" s="4"/>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row>
    <row r="78" spans="1:177" x14ac:dyDescent="0.15">
      <c r="A78" s="4" t="s">
        <v>4736</v>
      </c>
      <c r="B78" s="4" t="s">
        <v>271</v>
      </c>
      <c r="C78" s="4"/>
      <c r="D78" s="4"/>
      <c r="E78" s="4"/>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row>
    <row r="79" spans="1:177" x14ac:dyDescent="0.15">
      <c r="A79" s="4" t="s">
        <v>4737</v>
      </c>
      <c r="B79" s="4" t="s">
        <v>5493</v>
      </c>
      <c r="C79" s="4"/>
      <c r="D79" s="4"/>
      <c r="E79" s="4"/>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row>
    <row r="80" spans="1:177" x14ac:dyDescent="0.15">
      <c r="A80" s="4" t="s">
        <v>4738</v>
      </c>
      <c r="B80" s="4" t="s">
        <v>272</v>
      </c>
      <c r="C80" s="4"/>
      <c r="D80" s="4"/>
      <c r="E80" s="4"/>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row>
    <row r="81" spans="1:177" x14ac:dyDescent="0.15">
      <c r="A81" s="4" t="s">
        <v>4739</v>
      </c>
      <c r="B81" s="4" t="s">
        <v>273</v>
      </c>
      <c r="C81" s="4"/>
      <c r="D81" s="4"/>
      <c r="E81" s="4"/>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row>
    <row r="82" spans="1:177" x14ac:dyDescent="0.15">
      <c r="A82" s="4" t="s">
        <v>4740</v>
      </c>
      <c r="B82" s="4" t="s">
        <v>3592</v>
      </c>
      <c r="C82" s="4"/>
      <c r="D82" s="4"/>
      <c r="E82" s="4"/>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row>
    <row r="83" spans="1:177" x14ac:dyDescent="0.15">
      <c r="A83" s="4" t="s">
        <v>4741</v>
      </c>
      <c r="B83" s="4" t="s">
        <v>274</v>
      </c>
      <c r="C83" s="4"/>
      <c r="D83" s="4"/>
      <c r="E83" s="4"/>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row>
    <row r="84" spans="1:177" x14ac:dyDescent="0.15">
      <c r="A84" s="4" t="s">
        <v>4742</v>
      </c>
      <c r="B84" s="4" t="s">
        <v>275</v>
      </c>
      <c r="C84" s="4"/>
      <c r="D84" s="4"/>
      <c r="E84" s="4"/>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row>
    <row r="85" spans="1:177" x14ac:dyDescent="0.15">
      <c r="A85" s="4" t="s">
        <v>4743</v>
      </c>
      <c r="B85" s="4" t="s">
        <v>1058</v>
      </c>
      <c r="C85" s="4"/>
      <c r="D85" s="4"/>
      <c r="E85" s="4"/>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row>
    <row r="86" spans="1:177" x14ac:dyDescent="0.15">
      <c r="A86" s="4" t="s">
        <v>4744</v>
      </c>
      <c r="B86" s="4" t="s">
        <v>276</v>
      </c>
      <c r="C86" s="4"/>
      <c r="D86" s="4"/>
      <c r="E86" s="4"/>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row>
    <row r="87" spans="1:177" x14ac:dyDescent="0.15">
      <c r="A87" s="4" t="s">
        <v>4745</v>
      </c>
      <c r="B87" s="4" t="s">
        <v>277</v>
      </c>
      <c r="C87" s="4"/>
      <c r="D87" s="4"/>
      <c r="E87" s="4"/>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row>
    <row r="88" spans="1:177" x14ac:dyDescent="0.15">
      <c r="A88" s="4" t="s">
        <v>4746</v>
      </c>
      <c r="B88" s="4" t="s">
        <v>278</v>
      </c>
      <c r="C88" s="4"/>
      <c r="D88" s="4"/>
      <c r="E88" s="4"/>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row>
    <row r="89" spans="1:177" x14ac:dyDescent="0.15">
      <c r="A89" s="4" t="s">
        <v>4747</v>
      </c>
      <c r="B89" s="4" t="s">
        <v>279</v>
      </c>
      <c r="C89" s="4"/>
      <c r="D89" s="4"/>
      <c r="E89" s="4"/>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row>
    <row r="90" spans="1:177" x14ac:dyDescent="0.15">
      <c r="A90" s="4" t="s">
        <v>4748</v>
      </c>
      <c r="B90" s="4" t="s">
        <v>280</v>
      </c>
      <c r="C90" s="4"/>
      <c r="D90" s="4"/>
      <c r="E90" s="4"/>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row>
    <row r="91" spans="1:177" x14ac:dyDescent="0.15">
      <c r="A91" s="4" t="s">
        <v>4749</v>
      </c>
      <c r="B91" s="4" t="s">
        <v>281</v>
      </c>
      <c r="C91" s="4"/>
      <c r="D91" s="4"/>
      <c r="E91" s="4"/>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row>
    <row r="92" spans="1:177" x14ac:dyDescent="0.15">
      <c r="A92" s="4" t="s">
        <v>4750</v>
      </c>
      <c r="B92" s="4" t="s">
        <v>282</v>
      </c>
      <c r="C92" s="4"/>
      <c r="D92" s="4"/>
      <c r="E92" s="4"/>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row>
    <row r="93" spans="1:177" x14ac:dyDescent="0.15">
      <c r="A93" s="4" t="s">
        <v>4751</v>
      </c>
      <c r="B93" s="4" t="s">
        <v>283</v>
      </c>
      <c r="C93" s="4"/>
      <c r="D93" s="4"/>
      <c r="E93" s="4"/>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row>
    <row r="94" spans="1:177" x14ac:dyDescent="0.15">
      <c r="A94" s="4" t="s">
        <v>4752</v>
      </c>
      <c r="B94" s="4" t="s">
        <v>284</v>
      </c>
      <c r="C94" s="4"/>
      <c r="D94" s="4"/>
      <c r="E94" s="4"/>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row>
    <row r="95" spans="1:177" x14ac:dyDescent="0.15">
      <c r="A95" s="4" t="s">
        <v>4753</v>
      </c>
      <c r="B95" s="4" t="s">
        <v>285</v>
      </c>
      <c r="C95" s="4"/>
      <c r="D95" s="4"/>
      <c r="E95" s="4"/>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row>
    <row r="96" spans="1:177" x14ac:dyDescent="0.15">
      <c r="A96" s="4" t="s">
        <v>4754</v>
      </c>
      <c r="B96" s="4" t="s">
        <v>286</v>
      </c>
      <c r="C96" s="4"/>
      <c r="D96" s="4"/>
      <c r="E96" s="4"/>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row>
    <row r="97" spans="1:177" x14ac:dyDescent="0.15">
      <c r="A97" s="4" t="s">
        <v>4755</v>
      </c>
      <c r="B97" s="4" t="s">
        <v>287</v>
      </c>
      <c r="C97" s="4"/>
      <c r="D97" s="4"/>
      <c r="E97" s="4"/>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row>
    <row r="98" spans="1:177" x14ac:dyDescent="0.15">
      <c r="A98" s="4" t="s">
        <v>4756</v>
      </c>
      <c r="B98" s="4" t="s">
        <v>288</v>
      </c>
      <c r="C98" s="4"/>
      <c r="D98" s="4"/>
      <c r="E98" s="4"/>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row>
    <row r="99" spans="1:177" x14ac:dyDescent="0.15">
      <c r="A99" s="4" t="s">
        <v>4757</v>
      </c>
      <c r="B99" s="4" t="s">
        <v>289</v>
      </c>
      <c r="C99" s="4"/>
      <c r="D99" s="4"/>
      <c r="E99" s="4"/>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row>
    <row r="100" spans="1:177" x14ac:dyDescent="0.15">
      <c r="A100" s="4" t="s">
        <v>4758</v>
      </c>
      <c r="B100" s="4" t="s">
        <v>290</v>
      </c>
      <c r="C100" s="4"/>
      <c r="D100" s="4"/>
      <c r="E100" s="4"/>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row>
    <row r="101" spans="1:177" x14ac:dyDescent="0.15">
      <c r="A101" s="4" t="s">
        <v>4759</v>
      </c>
      <c r="B101" s="4" t="s">
        <v>291</v>
      </c>
      <c r="C101" s="4"/>
      <c r="D101" s="4"/>
      <c r="E101" s="4"/>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row>
    <row r="102" spans="1:177" x14ac:dyDescent="0.15">
      <c r="A102" s="4" t="s">
        <v>4760</v>
      </c>
      <c r="B102" s="4" t="s">
        <v>292</v>
      </c>
      <c r="C102" s="4"/>
      <c r="D102" s="4"/>
      <c r="E102" s="4"/>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row>
    <row r="103" spans="1:177" x14ac:dyDescent="0.15">
      <c r="A103" s="4" t="s">
        <v>4761</v>
      </c>
      <c r="B103" s="4" t="s">
        <v>293</v>
      </c>
      <c r="C103" s="4"/>
      <c r="D103" s="4"/>
      <c r="E103" s="4"/>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row>
    <row r="104" spans="1:177" x14ac:dyDescent="0.15">
      <c r="A104" s="4" t="s">
        <v>4762</v>
      </c>
      <c r="B104" s="4" t="s">
        <v>1043</v>
      </c>
      <c r="C104" s="4"/>
      <c r="D104" s="4"/>
      <c r="E104" s="4"/>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row>
    <row r="105" spans="1:177" x14ac:dyDescent="0.15">
      <c r="A105" s="4" t="s">
        <v>4763</v>
      </c>
      <c r="B105" s="4" t="s">
        <v>294</v>
      </c>
      <c r="C105" s="4"/>
      <c r="D105" s="4"/>
      <c r="E105" s="4"/>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row>
    <row r="106" spans="1:177" x14ac:dyDescent="0.15">
      <c r="A106" s="4" t="s">
        <v>4764</v>
      </c>
      <c r="B106" s="4" t="s">
        <v>295</v>
      </c>
      <c r="C106" s="4"/>
      <c r="D106" s="4"/>
      <c r="E106" s="4"/>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row>
    <row r="107" spans="1:177" x14ac:dyDescent="0.15">
      <c r="A107" s="4" t="s">
        <v>4765</v>
      </c>
      <c r="B107" s="4" t="s">
        <v>296</v>
      </c>
      <c r="C107" s="4"/>
      <c r="D107" s="4"/>
      <c r="E107" s="4"/>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row>
    <row r="108" spans="1:177" x14ac:dyDescent="0.15">
      <c r="A108" s="4" t="s">
        <v>4766</v>
      </c>
      <c r="B108" s="4" t="s">
        <v>297</v>
      </c>
      <c r="C108" s="4"/>
      <c r="D108" s="4"/>
      <c r="E108" s="4"/>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row>
    <row r="109" spans="1:177" x14ac:dyDescent="0.15">
      <c r="A109" s="4" t="s">
        <v>4767</v>
      </c>
      <c r="B109" s="4" t="s">
        <v>298</v>
      </c>
      <c r="C109" s="4"/>
      <c r="D109" s="4"/>
      <c r="E109" s="4"/>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row>
    <row r="110" spans="1:177" x14ac:dyDescent="0.15">
      <c r="A110" s="4" t="s">
        <v>4768</v>
      </c>
      <c r="B110" s="4" t="s">
        <v>299</v>
      </c>
      <c r="C110" s="4"/>
      <c r="D110" s="4"/>
      <c r="E110" s="4"/>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row>
    <row r="111" spans="1:177" x14ac:dyDescent="0.15">
      <c r="A111" s="4" t="s">
        <v>4769</v>
      </c>
      <c r="B111" s="4" t="s">
        <v>300</v>
      </c>
      <c r="C111" s="4"/>
      <c r="D111" s="4"/>
      <c r="E111" s="4"/>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row>
    <row r="112" spans="1:177" x14ac:dyDescent="0.15">
      <c r="A112" s="4" t="s">
        <v>4770</v>
      </c>
      <c r="B112" s="4" t="s">
        <v>301</v>
      </c>
      <c r="C112" s="4"/>
      <c r="D112" s="4"/>
      <c r="E112" s="4"/>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row>
    <row r="113" spans="1:177" x14ac:dyDescent="0.15">
      <c r="A113" s="4" t="s">
        <v>4771</v>
      </c>
      <c r="B113" s="4" t="s">
        <v>302</v>
      </c>
      <c r="C113" s="4"/>
      <c r="D113" s="4"/>
      <c r="E113" s="4"/>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row>
    <row r="114" spans="1:177" x14ac:dyDescent="0.15">
      <c r="A114" s="4" t="s">
        <v>4772</v>
      </c>
      <c r="B114" s="4" t="s">
        <v>303</v>
      </c>
      <c r="C114" s="4"/>
      <c r="D114" s="4"/>
      <c r="E114" s="4"/>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row>
    <row r="115" spans="1:177" x14ac:dyDescent="0.15">
      <c r="A115" s="4" t="s">
        <v>4773</v>
      </c>
      <c r="B115" s="4" t="s">
        <v>304</v>
      </c>
      <c r="C115" s="4"/>
      <c r="D115" s="4"/>
      <c r="E115" s="4"/>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row>
    <row r="116" spans="1:177" x14ac:dyDescent="0.15">
      <c r="A116" s="4" t="s">
        <v>4774</v>
      </c>
      <c r="B116" s="4" t="s">
        <v>305</v>
      </c>
      <c r="C116" s="4"/>
      <c r="D116" s="4"/>
      <c r="E116" s="4"/>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row>
    <row r="117" spans="1:177" x14ac:dyDescent="0.15">
      <c r="A117" s="4" t="s">
        <v>4775</v>
      </c>
      <c r="B117" s="4" t="s">
        <v>306</v>
      </c>
      <c r="C117" s="4"/>
      <c r="D117" s="4"/>
      <c r="E117" s="4"/>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row>
    <row r="118" spans="1:177" x14ac:dyDescent="0.15">
      <c r="A118" s="4" t="s">
        <v>4776</v>
      </c>
      <c r="B118" s="4" t="s">
        <v>307</v>
      </c>
      <c r="C118" s="4"/>
      <c r="D118" s="4"/>
      <c r="E118" s="4"/>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row>
    <row r="119" spans="1:177" x14ac:dyDescent="0.15">
      <c r="A119" s="4" t="s">
        <v>4777</v>
      </c>
      <c r="B119" s="4" t="s">
        <v>308</v>
      </c>
      <c r="C119" s="4"/>
      <c r="D119" s="4"/>
      <c r="E119" s="4"/>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row>
    <row r="120" spans="1:177" x14ac:dyDescent="0.15">
      <c r="A120" s="4" t="s">
        <v>4778</v>
      </c>
      <c r="B120" s="4" t="s">
        <v>309</v>
      </c>
      <c r="C120" s="4"/>
      <c r="D120" s="4"/>
      <c r="E120" s="4"/>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row>
    <row r="121" spans="1:177" x14ac:dyDescent="0.15">
      <c r="A121" s="4" t="s">
        <v>4779</v>
      </c>
      <c r="B121" s="4" t="s">
        <v>310</v>
      </c>
      <c r="C121" s="4"/>
      <c r="D121" s="4"/>
      <c r="E121" s="4"/>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row>
    <row r="122" spans="1:177" x14ac:dyDescent="0.15">
      <c r="A122" s="4" t="s">
        <v>4780</v>
      </c>
      <c r="B122" s="4" t="s">
        <v>311</v>
      </c>
      <c r="C122" s="4"/>
      <c r="D122" s="4"/>
      <c r="E122" s="4"/>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row>
    <row r="123" spans="1:177" x14ac:dyDescent="0.15">
      <c r="A123" s="4" t="s">
        <v>4781</v>
      </c>
      <c r="B123" s="4" t="s">
        <v>312</v>
      </c>
      <c r="C123" s="4"/>
      <c r="D123" s="4"/>
      <c r="E123" s="4"/>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row>
    <row r="124" spans="1:177" x14ac:dyDescent="0.15">
      <c r="A124" s="4" t="s">
        <v>4782</v>
      </c>
      <c r="B124" s="4" t="s">
        <v>313</v>
      </c>
      <c r="C124" s="4"/>
      <c r="D124" s="4"/>
      <c r="E124" s="4"/>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row>
    <row r="125" spans="1:177" x14ac:dyDescent="0.15">
      <c r="A125" s="4" t="s">
        <v>4783</v>
      </c>
      <c r="B125" s="4" t="s">
        <v>314</v>
      </c>
      <c r="C125" s="4"/>
      <c r="D125" s="4"/>
      <c r="E125" s="4"/>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row>
    <row r="126" spans="1:177" x14ac:dyDescent="0.15">
      <c r="A126" s="4" t="s">
        <v>4784</v>
      </c>
      <c r="B126" s="4" t="s">
        <v>315</v>
      </c>
      <c r="C126" s="4"/>
      <c r="D126" s="4"/>
      <c r="E126" s="4"/>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row>
    <row r="127" spans="1:177" x14ac:dyDescent="0.15">
      <c r="A127" s="4" t="s">
        <v>4785</v>
      </c>
      <c r="B127" s="4" t="s">
        <v>316</v>
      </c>
      <c r="C127" s="4"/>
      <c r="D127" s="4"/>
      <c r="E127" s="4"/>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row>
    <row r="128" spans="1:177" x14ac:dyDescent="0.15">
      <c r="A128" s="4" t="s">
        <v>4786</v>
      </c>
      <c r="B128" s="4" t="s">
        <v>3593</v>
      </c>
      <c r="C128" s="4"/>
      <c r="D128" s="4"/>
      <c r="E128" s="4"/>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row>
    <row r="129" spans="1:177" x14ac:dyDescent="0.15">
      <c r="A129" s="4" t="s">
        <v>4787</v>
      </c>
      <c r="B129" s="4" t="s">
        <v>317</v>
      </c>
      <c r="C129" s="4"/>
      <c r="D129" s="4"/>
      <c r="E129" s="4"/>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row>
    <row r="130" spans="1:177" x14ac:dyDescent="0.15">
      <c r="A130" s="4" t="s">
        <v>4788</v>
      </c>
      <c r="B130" s="4" t="s">
        <v>318</v>
      </c>
      <c r="C130" s="4"/>
      <c r="D130" s="4"/>
      <c r="E130" s="4"/>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row>
    <row r="131" spans="1:177" x14ac:dyDescent="0.15">
      <c r="A131" s="4" t="s">
        <v>4789</v>
      </c>
      <c r="B131" s="4" t="s">
        <v>319</v>
      </c>
      <c r="C131" s="4"/>
      <c r="D131" s="4"/>
      <c r="E131" s="4"/>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row>
    <row r="132" spans="1:177" x14ac:dyDescent="0.15">
      <c r="A132" s="4" t="s">
        <v>4790</v>
      </c>
      <c r="B132" s="4" t="s">
        <v>320</v>
      </c>
      <c r="C132" s="4"/>
      <c r="D132" s="4"/>
      <c r="E132" s="4"/>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row>
    <row r="133" spans="1:177" x14ac:dyDescent="0.15">
      <c r="A133" s="4" t="s">
        <v>4791</v>
      </c>
      <c r="B133" s="4" t="s">
        <v>321</v>
      </c>
      <c r="C133" s="4"/>
      <c r="D133" s="4"/>
      <c r="E133" s="4"/>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row>
    <row r="134" spans="1:177" x14ac:dyDescent="0.15">
      <c r="A134" s="4" t="s">
        <v>4792</v>
      </c>
      <c r="B134" s="4" t="s">
        <v>322</v>
      </c>
      <c r="C134" s="4"/>
      <c r="D134" s="4"/>
      <c r="E134" s="4"/>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row>
    <row r="135" spans="1:177" x14ac:dyDescent="0.15">
      <c r="A135" s="4" t="s">
        <v>4793</v>
      </c>
      <c r="B135" s="4" t="s">
        <v>323</v>
      </c>
      <c r="C135" s="4"/>
      <c r="D135" s="4"/>
      <c r="E135" s="4"/>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row>
    <row r="136" spans="1:177" x14ac:dyDescent="0.15">
      <c r="A136" s="4" t="s">
        <v>4794</v>
      </c>
      <c r="B136" s="4" t="s">
        <v>324</v>
      </c>
      <c r="C136" s="4"/>
      <c r="D136" s="4"/>
      <c r="E136" s="4"/>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row>
    <row r="137" spans="1:177" x14ac:dyDescent="0.25">
      <c r="A137" s="5" t="s">
        <v>4795</v>
      </c>
      <c r="B137" s="5" t="s">
        <v>325</v>
      </c>
      <c r="C137" s="5"/>
      <c r="D137" s="5"/>
      <c r="E137" s="5"/>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row>
    <row r="138" spans="1:177" x14ac:dyDescent="0.15">
      <c r="A138" s="4" t="s">
        <v>4796</v>
      </c>
      <c r="B138" s="4" t="s">
        <v>326</v>
      </c>
      <c r="C138" s="4"/>
      <c r="D138" s="4"/>
      <c r="E138" s="4"/>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row>
    <row r="139" spans="1:177" x14ac:dyDescent="0.15">
      <c r="A139" s="4" t="s">
        <v>4797</v>
      </c>
      <c r="B139" s="4" t="s">
        <v>327</v>
      </c>
      <c r="C139" s="4"/>
      <c r="D139" s="4"/>
      <c r="E139" s="4"/>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row>
    <row r="140" spans="1:177" x14ac:dyDescent="0.15">
      <c r="A140" s="4" t="s">
        <v>4798</v>
      </c>
      <c r="B140" s="4" t="s">
        <v>328</v>
      </c>
      <c r="C140" s="4"/>
      <c r="D140" s="4"/>
      <c r="E140" s="4"/>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row>
    <row r="141" spans="1:177" x14ac:dyDescent="0.15">
      <c r="A141" s="4" t="s">
        <v>4799</v>
      </c>
      <c r="B141" s="4" t="s">
        <v>329</v>
      </c>
      <c r="C141" s="4"/>
      <c r="D141" s="4"/>
      <c r="E141" s="4"/>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row>
    <row r="142" spans="1:177" x14ac:dyDescent="0.15">
      <c r="A142" s="4" t="s">
        <v>4800</v>
      </c>
      <c r="B142" s="4" t="s">
        <v>330</v>
      </c>
      <c r="C142" s="4"/>
      <c r="D142" s="4"/>
      <c r="E142" s="4"/>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row>
    <row r="143" spans="1:177" x14ac:dyDescent="0.15">
      <c r="A143" s="4" t="s">
        <v>4801</v>
      </c>
      <c r="B143" s="4" t="s">
        <v>331</v>
      </c>
      <c r="C143" s="4"/>
      <c r="D143" s="4"/>
      <c r="E143" s="4"/>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row>
    <row r="144" spans="1:177" x14ac:dyDescent="0.15">
      <c r="A144" s="4" t="s">
        <v>4802</v>
      </c>
      <c r="B144" s="4" t="s">
        <v>332</v>
      </c>
      <c r="C144" s="4"/>
      <c r="D144" s="4"/>
      <c r="E144" s="4"/>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row>
    <row r="145" spans="1:177" x14ac:dyDescent="0.15">
      <c r="A145" s="4" t="s">
        <v>4803</v>
      </c>
      <c r="B145" s="4" t="s">
        <v>333</v>
      </c>
      <c r="C145" s="4"/>
      <c r="D145" s="4"/>
      <c r="E145" s="4"/>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row>
    <row r="146" spans="1:177" x14ac:dyDescent="0.15">
      <c r="A146" s="4" t="s">
        <v>4804</v>
      </c>
      <c r="B146" s="4" t="s">
        <v>334</v>
      </c>
      <c r="C146" s="4"/>
      <c r="D146" s="4"/>
      <c r="E146" s="4"/>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row>
    <row r="147" spans="1:177" x14ac:dyDescent="0.15">
      <c r="A147" s="4" t="s">
        <v>4805</v>
      </c>
      <c r="B147" s="4" t="s">
        <v>335</v>
      </c>
      <c r="C147" s="4"/>
      <c r="D147" s="4"/>
      <c r="E147" s="4"/>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row>
    <row r="148" spans="1:177" x14ac:dyDescent="0.15">
      <c r="A148" s="4" t="s">
        <v>4806</v>
      </c>
      <c r="B148" s="4" t="s">
        <v>336</v>
      </c>
      <c r="C148" s="4"/>
      <c r="D148" s="4"/>
      <c r="E148" s="4"/>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row>
    <row r="149" spans="1:177" x14ac:dyDescent="0.15">
      <c r="A149" s="4" t="s">
        <v>4807</v>
      </c>
      <c r="B149" s="4" t="s">
        <v>337</v>
      </c>
      <c r="C149" s="4"/>
      <c r="D149" s="4"/>
      <c r="E149" s="4"/>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row>
    <row r="150" spans="1:177" x14ac:dyDescent="0.15">
      <c r="A150" s="4" t="s">
        <v>4808</v>
      </c>
      <c r="B150" s="4" t="s">
        <v>338</v>
      </c>
      <c r="C150" s="4"/>
      <c r="D150" s="4"/>
      <c r="E150" s="4"/>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row>
    <row r="151" spans="1:177" x14ac:dyDescent="0.15">
      <c r="A151" s="4" t="s">
        <v>4809</v>
      </c>
      <c r="B151" s="4" t="s">
        <v>339</v>
      </c>
      <c r="C151" s="4"/>
      <c r="D151" s="4"/>
      <c r="E151" s="4"/>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row>
    <row r="152" spans="1:177" x14ac:dyDescent="0.15">
      <c r="A152" s="4" t="s">
        <v>4810</v>
      </c>
      <c r="B152" s="4" t="s">
        <v>340</v>
      </c>
      <c r="C152" s="4"/>
      <c r="D152" s="4"/>
      <c r="E152" s="4"/>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row>
    <row r="153" spans="1:177" x14ac:dyDescent="0.15">
      <c r="A153" s="4" t="s">
        <v>4811</v>
      </c>
      <c r="B153" s="4" t="s">
        <v>341</v>
      </c>
      <c r="C153" s="4"/>
      <c r="D153" s="4"/>
      <c r="E153" s="4"/>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row>
    <row r="154" spans="1:177" x14ac:dyDescent="0.15">
      <c r="A154" s="4" t="s">
        <v>4812</v>
      </c>
      <c r="B154" s="4" t="s">
        <v>342</v>
      </c>
      <c r="C154" s="4"/>
      <c r="D154" s="4"/>
      <c r="E154" s="4"/>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row>
    <row r="155" spans="1:177" x14ac:dyDescent="0.15">
      <c r="A155" s="4" t="s">
        <v>4813</v>
      </c>
      <c r="B155" s="4" t="s">
        <v>3594</v>
      </c>
      <c r="C155" s="4"/>
      <c r="D155" s="4"/>
      <c r="E155" s="4"/>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row>
    <row r="156" spans="1:177" x14ac:dyDescent="0.15">
      <c r="A156" s="4" t="s">
        <v>4814</v>
      </c>
      <c r="B156" s="4" t="s">
        <v>4315</v>
      </c>
      <c r="C156" s="4"/>
      <c r="D156" s="4"/>
      <c r="E156" s="4"/>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row>
    <row r="157" spans="1:177" x14ac:dyDescent="0.15">
      <c r="A157" s="4" t="s">
        <v>4815</v>
      </c>
      <c r="B157" s="4" t="s">
        <v>343</v>
      </c>
      <c r="C157" s="4"/>
      <c r="D157" s="4"/>
      <c r="E157" s="4"/>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row>
    <row r="158" spans="1:177" x14ac:dyDescent="0.15">
      <c r="A158" s="4" t="s">
        <v>4816</v>
      </c>
      <c r="B158" s="4" t="s">
        <v>344</v>
      </c>
      <c r="C158" s="4"/>
      <c r="D158" s="4"/>
      <c r="E158" s="4"/>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row>
    <row r="159" spans="1:177" x14ac:dyDescent="0.15">
      <c r="A159" s="4" t="s">
        <v>4817</v>
      </c>
      <c r="B159" s="4" t="s">
        <v>345</v>
      </c>
      <c r="C159" s="4"/>
      <c r="D159" s="4"/>
      <c r="E159" s="4"/>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row>
    <row r="160" spans="1:177" x14ac:dyDescent="0.15">
      <c r="A160" s="4" t="s">
        <v>4818</v>
      </c>
      <c r="B160" s="4" t="s">
        <v>346</v>
      </c>
      <c r="C160" s="4"/>
      <c r="D160" s="4"/>
      <c r="E160" s="4"/>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row>
    <row r="161" spans="1:177" x14ac:dyDescent="0.15">
      <c r="A161" s="4" t="s">
        <v>4819</v>
      </c>
      <c r="B161" s="4" t="s">
        <v>347</v>
      </c>
      <c r="C161" s="4"/>
      <c r="D161" s="4"/>
      <c r="E161" s="4"/>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row>
    <row r="162" spans="1:177" x14ac:dyDescent="0.15">
      <c r="A162" s="4" t="s">
        <v>4820</v>
      </c>
      <c r="B162" s="4" t="s">
        <v>348</v>
      </c>
      <c r="C162" s="4"/>
      <c r="D162" s="4"/>
      <c r="E162" s="4"/>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row>
    <row r="163" spans="1:177" x14ac:dyDescent="0.15">
      <c r="A163" s="4" t="s">
        <v>4821</v>
      </c>
      <c r="B163" s="4" t="s">
        <v>349</v>
      </c>
      <c r="C163" s="4"/>
      <c r="D163" s="4"/>
      <c r="E163" s="4"/>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row>
    <row r="164" spans="1:177" x14ac:dyDescent="0.15">
      <c r="A164" s="4" t="s">
        <v>4822</v>
      </c>
      <c r="B164" s="4" t="s">
        <v>350</v>
      </c>
      <c r="C164" s="4"/>
      <c r="D164" s="4"/>
      <c r="E164" s="4"/>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row>
    <row r="165" spans="1:177" x14ac:dyDescent="0.15">
      <c r="A165" s="4" t="s">
        <v>4823</v>
      </c>
      <c r="B165" s="4" t="s">
        <v>351</v>
      </c>
      <c r="C165" s="4"/>
      <c r="D165" s="4"/>
      <c r="E165" s="4"/>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row>
    <row r="166" spans="1:177" x14ac:dyDescent="0.15">
      <c r="A166" s="4" t="s">
        <v>4824</v>
      </c>
      <c r="B166" s="4" t="s">
        <v>352</v>
      </c>
      <c r="C166" s="4"/>
      <c r="D166" s="4"/>
      <c r="E166" s="4"/>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row>
    <row r="167" spans="1:177" x14ac:dyDescent="0.15">
      <c r="A167" s="4" t="s">
        <v>4825</v>
      </c>
      <c r="B167" s="4" t="s">
        <v>353</v>
      </c>
      <c r="C167" s="4"/>
      <c r="D167" s="4"/>
      <c r="E167" s="4"/>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row>
    <row r="168" spans="1:177" x14ac:dyDescent="0.15">
      <c r="A168" s="4" t="s">
        <v>4826</v>
      </c>
      <c r="B168" s="4" t="s">
        <v>354</v>
      </c>
      <c r="C168" s="4"/>
      <c r="D168" s="4"/>
      <c r="E168" s="4"/>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row>
    <row r="169" spans="1:177" x14ac:dyDescent="0.15">
      <c r="A169" s="4" t="s">
        <v>4827</v>
      </c>
      <c r="B169" s="4" t="s">
        <v>355</v>
      </c>
      <c r="C169" s="4"/>
      <c r="D169" s="4"/>
      <c r="E169" s="4"/>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row>
    <row r="170" spans="1:177" x14ac:dyDescent="0.15">
      <c r="A170" s="4" t="s">
        <v>4828</v>
      </c>
      <c r="B170" s="4" t="s">
        <v>356</v>
      </c>
      <c r="C170" s="4"/>
      <c r="D170" s="4"/>
      <c r="E170" s="4"/>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row>
    <row r="171" spans="1:177" x14ac:dyDescent="0.15">
      <c r="A171" s="4" t="s">
        <v>4829</v>
      </c>
      <c r="B171" s="4" t="s">
        <v>357</v>
      </c>
      <c r="C171" s="4"/>
      <c r="D171" s="4"/>
      <c r="E171" s="4"/>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row>
    <row r="172" spans="1:177" x14ac:dyDescent="0.15">
      <c r="A172" s="4" t="s">
        <v>4830</v>
      </c>
      <c r="B172" s="4" t="s">
        <v>358</v>
      </c>
      <c r="C172" s="4"/>
      <c r="D172" s="4"/>
      <c r="E172" s="4"/>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row>
    <row r="173" spans="1:177" x14ac:dyDescent="0.15">
      <c r="A173" s="4" t="s">
        <v>4831</v>
      </c>
      <c r="B173" s="4" t="s">
        <v>359</v>
      </c>
      <c r="C173" s="4"/>
      <c r="D173" s="4"/>
      <c r="E173" s="4"/>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row>
    <row r="174" spans="1:177" x14ac:dyDescent="0.15">
      <c r="A174" s="4" t="s">
        <v>4832</v>
      </c>
      <c r="B174" s="4" t="s">
        <v>360</v>
      </c>
      <c r="C174" s="4"/>
      <c r="D174" s="4"/>
      <c r="E174" s="4"/>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row>
    <row r="175" spans="1:177" x14ac:dyDescent="0.15">
      <c r="A175" s="4" t="s">
        <v>4833</v>
      </c>
      <c r="B175" s="4" t="s">
        <v>361</v>
      </c>
      <c r="C175" s="4"/>
      <c r="D175" s="4"/>
      <c r="E175" s="4"/>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row>
    <row r="176" spans="1:177" x14ac:dyDescent="0.15">
      <c r="A176" s="4" t="s">
        <v>4834</v>
      </c>
      <c r="B176" s="4" t="s">
        <v>362</v>
      </c>
      <c r="C176" s="4"/>
      <c r="D176" s="4"/>
      <c r="E176" s="4"/>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row>
    <row r="177" spans="1:177" x14ac:dyDescent="0.15">
      <c r="A177" s="4" t="s">
        <v>4835</v>
      </c>
      <c r="B177" s="4" t="s">
        <v>363</v>
      </c>
      <c r="C177" s="4"/>
      <c r="D177" s="4"/>
      <c r="E177" s="4"/>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row>
    <row r="178" spans="1:177" x14ac:dyDescent="0.15">
      <c r="A178" s="4" t="s">
        <v>4836</v>
      </c>
      <c r="B178" s="4" t="s">
        <v>364</v>
      </c>
      <c r="C178" s="4"/>
      <c r="D178" s="4"/>
      <c r="E178" s="4"/>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row>
    <row r="179" spans="1:177" x14ac:dyDescent="0.15">
      <c r="A179" s="4" t="s">
        <v>4837</v>
      </c>
      <c r="B179" s="4" t="s">
        <v>365</v>
      </c>
      <c r="C179" s="4"/>
      <c r="D179" s="4"/>
      <c r="E179" s="4"/>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row>
    <row r="180" spans="1:177" x14ac:dyDescent="0.15">
      <c r="A180" s="4" t="s">
        <v>4838</v>
      </c>
      <c r="B180" s="4" t="s">
        <v>366</v>
      </c>
      <c r="C180" s="4"/>
      <c r="D180" s="4"/>
      <c r="E180" s="4"/>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row>
    <row r="181" spans="1:177" x14ac:dyDescent="0.15">
      <c r="A181" s="4" t="s">
        <v>4839</v>
      </c>
      <c r="B181" s="4" t="s">
        <v>367</v>
      </c>
      <c r="C181" s="4"/>
      <c r="D181" s="4"/>
      <c r="E181" s="4"/>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row>
    <row r="182" spans="1:177" x14ac:dyDescent="0.15">
      <c r="A182" s="4" t="s">
        <v>4840</v>
      </c>
      <c r="B182" s="4" t="s">
        <v>368</v>
      </c>
      <c r="C182" s="4"/>
      <c r="D182" s="4"/>
      <c r="E182" s="4"/>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row>
    <row r="183" spans="1:177" x14ac:dyDescent="0.15">
      <c r="A183" s="4" t="s">
        <v>4841</v>
      </c>
      <c r="B183" s="4" t="s">
        <v>369</v>
      </c>
      <c r="C183" s="4"/>
      <c r="D183" s="4"/>
      <c r="E183" s="4"/>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row>
    <row r="184" spans="1:177" x14ac:dyDescent="0.15">
      <c r="A184" s="4" t="s">
        <v>4842</v>
      </c>
      <c r="B184" s="4" t="s">
        <v>370</v>
      </c>
      <c r="C184" s="4"/>
      <c r="D184" s="4"/>
      <c r="E184" s="4"/>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row>
    <row r="185" spans="1:177" x14ac:dyDescent="0.15">
      <c r="A185" s="4" t="s">
        <v>4843</v>
      </c>
      <c r="B185" s="4" t="s">
        <v>371</v>
      </c>
      <c r="C185" s="4"/>
      <c r="D185" s="4"/>
      <c r="E185" s="4"/>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row>
    <row r="186" spans="1:177" x14ac:dyDescent="0.15">
      <c r="A186" s="4" t="s">
        <v>4844</v>
      </c>
      <c r="B186" s="4" t="s">
        <v>372</v>
      </c>
      <c r="C186" s="4"/>
      <c r="D186" s="4"/>
      <c r="E186" s="4"/>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row>
    <row r="187" spans="1:177" x14ac:dyDescent="0.15">
      <c r="A187" s="4" t="s">
        <v>4845</v>
      </c>
      <c r="B187" s="4" t="s">
        <v>373</v>
      </c>
      <c r="C187" s="4"/>
      <c r="D187" s="4"/>
      <c r="E187" s="4"/>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row>
    <row r="188" spans="1:177" x14ac:dyDescent="0.15">
      <c r="A188" s="4" t="s">
        <v>4846</v>
      </c>
      <c r="B188" s="4" t="s">
        <v>374</v>
      </c>
      <c r="C188" s="4"/>
      <c r="D188" s="4"/>
      <c r="E188" s="4"/>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row>
    <row r="189" spans="1:177" x14ac:dyDescent="0.15">
      <c r="A189" s="4" t="s">
        <v>4847</v>
      </c>
      <c r="B189" s="4" t="s">
        <v>375</v>
      </c>
      <c r="C189" s="4"/>
      <c r="D189" s="4"/>
      <c r="E189" s="4"/>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row>
    <row r="190" spans="1:177" x14ac:dyDescent="0.15">
      <c r="A190" s="4" t="s">
        <v>4848</v>
      </c>
      <c r="B190" s="4" t="s">
        <v>376</v>
      </c>
      <c r="C190" s="4"/>
      <c r="D190" s="4"/>
      <c r="E190" s="4"/>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row>
    <row r="191" spans="1:177" x14ac:dyDescent="0.15">
      <c r="A191" s="4" t="s">
        <v>4849</v>
      </c>
      <c r="B191" s="4" t="s">
        <v>377</v>
      </c>
      <c r="C191" s="4"/>
      <c r="D191" s="4"/>
      <c r="E191" s="4"/>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row>
    <row r="192" spans="1:177" x14ac:dyDescent="0.15">
      <c r="A192" s="4" t="s">
        <v>4850</v>
      </c>
      <c r="B192" s="4" t="s">
        <v>378</v>
      </c>
      <c r="C192" s="4"/>
      <c r="D192" s="4"/>
      <c r="E192" s="4"/>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row>
    <row r="193" spans="1:177" x14ac:dyDescent="0.15">
      <c r="A193" s="4" t="s">
        <v>4851</v>
      </c>
      <c r="B193" s="4" t="s">
        <v>379</v>
      </c>
      <c r="C193" s="4"/>
      <c r="D193" s="4"/>
      <c r="E193" s="4"/>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row>
    <row r="194" spans="1:177" x14ac:dyDescent="0.15">
      <c r="A194" s="4" t="s">
        <v>4852</v>
      </c>
      <c r="B194" s="4" t="s">
        <v>380</v>
      </c>
      <c r="C194" s="4"/>
      <c r="D194" s="4"/>
      <c r="E194" s="4"/>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row>
    <row r="195" spans="1:177" x14ac:dyDescent="0.15">
      <c r="A195" s="4" t="s">
        <v>4853</v>
      </c>
      <c r="B195" s="4" t="s">
        <v>4316</v>
      </c>
      <c r="C195" s="4"/>
      <c r="D195" s="4"/>
      <c r="E195" s="4"/>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row>
    <row r="196" spans="1:177" x14ac:dyDescent="0.15">
      <c r="A196" s="4" t="s">
        <v>4854</v>
      </c>
      <c r="B196" s="4" t="s">
        <v>381</v>
      </c>
      <c r="C196" s="4"/>
      <c r="D196" s="4"/>
      <c r="E196" s="4"/>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row>
    <row r="197" spans="1:177" x14ac:dyDescent="0.15">
      <c r="A197" s="4" t="s">
        <v>4855</v>
      </c>
      <c r="B197" s="4" t="s">
        <v>382</v>
      </c>
      <c r="C197" s="4"/>
      <c r="D197" s="4"/>
      <c r="E197" s="4"/>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row>
    <row r="198" spans="1:177" x14ac:dyDescent="0.15">
      <c r="A198" s="4" t="s">
        <v>4856</v>
      </c>
      <c r="B198" s="4" t="s">
        <v>383</v>
      </c>
      <c r="C198" s="4"/>
      <c r="D198" s="4"/>
      <c r="E198" s="4"/>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row>
    <row r="199" spans="1:177" x14ac:dyDescent="0.15">
      <c r="A199" s="4" t="s">
        <v>4857</v>
      </c>
      <c r="B199" s="4" t="s">
        <v>384</v>
      </c>
      <c r="C199" s="4"/>
      <c r="D199" s="4"/>
      <c r="E199" s="4"/>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row>
    <row r="200" spans="1:177" x14ac:dyDescent="0.15">
      <c r="A200" s="4" t="s">
        <v>4858</v>
      </c>
      <c r="B200" s="4" t="s">
        <v>385</v>
      </c>
      <c r="C200" s="4"/>
      <c r="D200" s="4"/>
      <c r="E200" s="4"/>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row>
    <row r="201" spans="1:177" x14ac:dyDescent="0.15">
      <c r="A201" s="4" t="s">
        <v>4859</v>
      </c>
      <c r="B201" s="4" t="s">
        <v>386</v>
      </c>
      <c r="C201" s="4"/>
      <c r="D201" s="4"/>
      <c r="E201" s="4"/>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row>
    <row r="202" spans="1:177" x14ac:dyDescent="0.15">
      <c r="A202" s="4" t="s">
        <v>4860</v>
      </c>
      <c r="B202" s="4" t="s">
        <v>387</v>
      </c>
      <c r="C202" s="4"/>
      <c r="D202" s="4"/>
      <c r="E202" s="4"/>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row>
    <row r="203" spans="1:177" x14ac:dyDescent="0.15">
      <c r="A203" s="4" t="s">
        <v>4861</v>
      </c>
      <c r="B203" s="4" t="s">
        <v>388</v>
      </c>
      <c r="C203" s="4"/>
      <c r="D203" s="4"/>
      <c r="E203" s="4"/>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row>
    <row r="204" spans="1:177" x14ac:dyDescent="0.15">
      <c r="A204" s="4" t="s">
        <v>4862</v>
      </c>
      <c r="B204" s="4" t="s">
        <v>389</v>
      </c>
      <c r="C204" s="4"/>
      <c r="D204" s="4"/>
      <c r="E204" s="4"/>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row>
    <row r="205" spans="1:177" x14ac:dyDescent="0.15">
      <c r="A205" s="4" t="s">
        <v>4863</v>
      </c>
      <c r="B205" s="4" t="s">
        <v>390</v>
      </c>
      <c r="C205" s="4"/>
      <c r="D205" s="4"/>
      <c r="E205" s="4"/>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row>
    <row r="206" spans="1:177" x14ac:dyDescent="0.15">
      <c r="A206" s="4" t="s">
        <v>4864</v>
      </c>
      <c r="B206" s="4" t="s">
        <v>391</v>
      </c>
      <c r="C206" s="4"/>
      <c r="D206" s="4"/>
      <c r="E206" s="4"/>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row>
    <row r="207" spans="1:177" x14ac:dyDescent="0.15">
      <c r="A207" s="4" t="s">
        <v>4865</v>
      </c>
      <c r="B207" s="4" t="s">
        <v>392</v>
      </c>
      <c r="C207" s="4"/>
      <c r="D207" s="4"/>
      <c r="E207" s="4"/>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row>
    <row r="208" spans="1:177" x14ac:dyDescent="0.15">
      <c r="A208" s="4" t="s">
        <v>4866</v>
      </c>
      <c r="B208" s="4" t="s">
        <v>393</v>
      </c>
      <c r="C208" s="4"/>
      <c r="D208" s="4"/>
      <c r="E208" s="4"/>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row>
    <row r="209" spans="1:177" x14ac:dyDescent="0.15">
      <c r="A209" s="4" t="s">
        <v>4867</v>
      </c>
      <c r="B209" s="4" t="s">
        <v>394</v>
      </c>
      <c r="C209" s="4"/>
      <c r="D209" s="4"/>
      <c r="E209" s="4"/>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row>
    <row r="210" spans="1:177" x14ac:dyDescent="0.15">
      <c r="A210" s="4" t="s">
        <v>4868</v>
      </c>
      <c r="B210" s="4" t="s">
        <v>395</v>
      </c>
      <c r="C210" s="4"/>
      <c r="D210" s="4"/>
      <c r="E210" s="4"/>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row>
    <row r="211" spans="1:177" x14ac:dyDescent="0.15">
      <c r="A211" s="4" t="s">
        <v>4869</v>
      </c>
      <c r="B211" s="4" t="s">
        <v>396</v>
      </c>
      <c r="C211" s="4"/>
      <c r="D211" s="4"/>
      <c r="E211" s="4"/>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row>
    <row r="212" spans="1:177" x14ac:dyDescent="0.15">
      <c r="A212" s="4" t="s">
        <v>4870</v>
      </c>
      <c r="B212" s="4" t="s">
        <v>397</v>
      </c>
      <c r="C212" s="4"/>
      <c r="D212" s="4"/>
      <c r="E212" s="4"/>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row>
    <row r="213" spans="1:177" x14ac:dyDescent="0.15">
      <c r="A213" s="4" t="s">
        <v>4871</v>
      </c>
      <c r="B213" s="4" t="s">
        <v>398</v>
      </c>
      <c r="C213" s="4"/>
      <c r="D213" s="4"/>
      <c r="E213" s="4"/>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row>
    <row r="214" spans="1:177" x14ac:dyDescent="0.15">
      <c r="A214" s="4" t="s">
        <v>4872</v>
      </c>
      <c r="B214" s="4" t="s">
        <v>399</v>
      </c>
      <c r="C214" s="4"/>
      <c r="D214" s="4"/>
      <c r="E214" s="4"/>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row>
    <row r="215" spans="1:177" x14ac:dyDescent="0.15">
      <c r="A215" s="4" t="s">
        <v>4873</v>
      </c>
      <c r="B215" s="4" t="s">
        <v>400</v>
      </c>
      <c r="C215" s="4"/>
      <c r="D215" s="4"/>
      <c r="E215" s="4"/>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row>
    <row r="216" spans="1:177" x14ac:dyDescent="0.15">
      <c r="A216" s="4" t="s">
        <v>4874</v>
      </c>
      <c r="B216" s="4" t="s">
        <v>401</v>
      </c>
      <c r="C216" s="4"/>
      <c r="D216" s="4"/>
      <c r="E216" s="4"/>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row>
    <row r="217" spans="1:177" x14ac:dyDescent="0.15">
      <c r="A217" s="4" t="s">
        <v>4875</v>
      </c>
      <c r="B217" s="4" t="s">
        <v>402</v>
      </c>
      <c r="C217" s="4"/>
      <c r="D217" s="4"/>
      <c r="E217" s="4"/>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row>
    <row r="218" spans="1:177" x14ac:dyDescent="0.15">
      <c r="A218" s="4" t="s">
        <v>4876</v>
      </c>
      <c r="B218" s="4" t="s">
        <v>403</v>
      </c>
      <c r="C218" s="4"/>
      <c r="D218" s="4"/>
      <c r="E218" s="4"/>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row>
    <row r="219" spans="1:177" x14ac:dyDescent="0.15">
      <c r="A219" s="4" t="s">
        <v>4877</v>
      </c>
      <c r="B219" s="4" t="s">
        <v>404</v>
      </c>
      <c r="C219" s="4"/>
      <c r="D219" s="4"/>
      <c r="E219" s="4"/>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row>
    <row r="220" spans="1:177" x14ac:dyDescent="0.15">
      <c r="A220" s="4" t="s">
        <v>4878</v>
      </c>
      <c r="B220" s="4" t="s">
        <v>405</v>
      </c>
      <c r="C220" s="4"/>
      <c r="D220" s="4"/>
      <c r="E220" s="4"/>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row>
    <row r="221" spans="1:177" x14ac:dyDescent="0.15">
      <c r="A221" s="4" t="s">
        <v>4879</v>
      </c>
      <c r="B221" s="4" t="s">
        <v>406</v>
      </c>
      <c r="C221" s="4"/>
      <c r="D221" s="4"/>
      <c r="E221" s="4"/>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row>
    <row r="222" spans="1:177" x14ac:dyDescent="0.15">
      <c r="A222" s="4" t="s">
        <v>4880</v>
      </c>
      <c r="B222" s="4" t="s">
        <v>407</v>
      </c>
      <c r="C222" s="4"/>
      <c r="D222" s="4"/>
      <c r="E222" s="4"/>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row>
    <row r="223" spans="1:177" x14ac:dyDescent="0.15">
      <c r="A223" s="4" t="s">
        <v>4881</v>
      </c>
      <c r="B223" s="4" t="s">
        <v>408</v>
      </c>
      <c r="C223" s="4"/>
      <c r="D223" s="4"/>
      <c r="E223" s="4"/>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row>
    <row r="224" spans="1:177" x14ac:dyDescent="0.15">
      <c r="A224" s="4" t="s">
        <v>4882</v>
      </c>
      <c r="B224" s="4" t="s">
        <v>409</v>
      </c>
      <c r="C224" s="4"/>
      <c r="D224" s="4"/>
      <c r="E224" s="4"/>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row>
    <row r="225" spans="1:177" x14ac:dyDescent="0.15">
      <c r="A225" s="4" t="s">
        <v>4883</v>
      </c>
      <c r="B225" s="4" t="s">
        <v>410</v>
      </c>
      <c r="C225" s="4"/>
      <c r="D225" s="4"/>
      <c r="E225" s="4"/>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row>
    <row r="226" spans="1:177" x14ac:dyDescent="0.15">
      <c r="A226" s="4" t="s">
        <v>4884</v>
      </c>
      <c r="B226" s="4" t="s">
        <v>411</v>
      </c>
      <c r="C226" s="4"/>
      <c r="D226" s="4"/>
      <c r="E226" s="4"/>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row>
    <row r="227" spans="1:177" x14ac:dyDescent="0.15">
      <c r="A227" s="4" t="s">
        <v>4885</v>
      </c>
      <c r="B227" s="4" t="s">
        <v>412</v>
      </c>
      <c r="C227" s="4"/>
      <c r="D227" s="4"/>
      <c r="E227" s="4"/>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row>
    <row r="228" spans="1:177" x14ac:dyDescent="0.15">
      <c r="A228" s="4" t="s">
        <v>4886</v>
      </c>
      <c r="B228" s="4" t="s">
        <v>413</v>
      </c>
      <c r="C228" s="4"/>
      <c r="D228" s="4"/>
      <c r="E228" s="4"/>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row>
    <row r="229" spans="1:177" x14ac:dyDescent="0.15">
      <c r="A229" s="4" t="s">
        <v>4887</v>
      </c>
      <c r="B229" s="4" t="s">
        <v>414</v>
      </c>
      <c r="C229" s="4"/>
      <c r="D229" s="4"/>
      <c r="E229" s="4"/>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row>
    <row r="230" spans="1:177" x14ac:dyDescent="0.15">
      <c r="A230" s="4" t="s">
        <v>4888</v>
      </c>
      <c r="B230" s="4" t="s">
        <v>415</v>
      </c>
      <c r="C230" s="4"/>
      <c r="D230" s="4"/>
      <c r="E230" s="4"/>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row>
    <row r="231" spans="1:177" x14ac:dyDescent="0.15">
      <c r="A231" s="4" t="s">
        <v>4889</v>
      </c>
      <c r="B231" s="4" t="s">
        <v>416</v>
      </c>
      <c r="C231" s="4"/>
      <c r="D231" s="4"/>
      <c r="E231" s="4"/>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row>
    <row r="232" spans="1:177" x14ac:dyDescent="0.15">
      <c r="A232" s="4" t="s">
        <v>4890</v>
      </c>
      <c r="B232" s="4" t="s">
        <v>417</v>
      </c>
      <c r="C232" s="4"/>
      <c r="D232" s="4"/>
      <c r="E232" s="4"/>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row>
    <row r="233" spans="1:177" x14ac:dyDescent="0.15">
      <c r="A233" s="4" t="s">
        <v>4891</v>
      </c>
      <c r="B233" s="4" t="s">
        <v>418</v>
      </c>
      <c r="C233" s="4"/>
      <c r="D233" s="4"/>
      <c r="E233" s="4"/>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row>
    <row r="234" spans="1:177" x14ac:dyDescent="0.15">
      <c r="A234" s="4" t="s">
        <v>4892</v>
      </c>
      <c r="B234" s="4" t="s">
        <v>419</v>
      </c>
      <c r="C234" s="4"/>
      <c r="D234" s="4"/>
      <c r="E234" s="4"/>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row>
    <row r="235" spans="1:177" x14ac:dyDescent="0.15">
      <c r="A235" s="4" t="s">
        <v>102</v>
      </c>
      <c r="B235" s="4" t="s">
        <v>420</v>
      </c>
      <c r="C235" s="4"/>
      <c r="D235" s="4"/>
      <c r="E235" s="4"/>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row>
    <row r="236" spans="1:177" x14ac:dyDescent="0.15">
      <c r="A236" s="4" t="s">
        <v>4893</v>
      </c>
      <c r="B236" s="4" t="s">
        <v>421</v>
      </c>
      <c r="C236" s="4"/>
      <c r="D236" s="4"/>
      <c r="E236" s="4"/>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row>
    <row r="237" spans="1:177" x14ac:dyDescent="0.15">
      <c r="A237" s="4" t="s">
        <v>4894</v>
      </c>
      <c r="B237" s="4" t="s">
        <v>422</v>
      </c>
      <c r="C237" s="4"/>
      <c r="D237" s="4"/>
      <c r="E237" s="4"/>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row>
    <row r="238" spans="1:177" x14ac:dyDescent="0.15">
      <c r="A238" s="4" t="s">
        <v>4895</v>
      </c>
      <c r="B238" s="4" t="s">
        <v>423</v>
      </c>
      <c r="C238" s="4"/>
      <c r="D238" s="4"/>
      <c r="E238" s="4"/>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row>
    <row r="239" spans="1:177" x14ac:dyDescent="0.15">
      <c r="A239" s="4" t="s">
        <v>4896</v>
      </c>
      <c r="B239" s="4" t="s">
        <v>424</v>
      </c>
      <c r="C239" s="4"/>
      <c r="D239" s="4"/>
      <c r="E239" s="4"/>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row>
    <row r="240" spans="1:177" x14ac:dyDescent="0.15">
      <c r="A240" s="4" t="s">
        <v>4897</v>
      </c>
      <c r="B240" s="4" t="s">
        <v>425</v>
      </c>
      <c r="C240" s="4"/>
      <c r="D240" s="4"/>
      <c r="E240" s="4"/>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row>
    <row r="241" spans="1:177" x14ac:dyDescent="0.15">
      <c r="A241" s="4" t="s">
        <v>4898</v>
      </c>
      <c r="B241" s="4" t="s">
        <v>426</v>
      </c>
      <c r="C241" s="4"/>
      <c r="D241" s="4"/>
      <c r="E241" s="4"/>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row>
    <row r="242" spans="1:177" x14ac:dyDescent="0.15">
      <c r="A242" s="4" t="s">
        <v>4899</v>
      </c>
      <c r="B242" s="4" t="s">
        <v>427</v>
      </c>
      <c r="C242" s="4"/>
      <c r="D242" s="4"/>
      <c r="E242" s="4"/>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row>
    <row r="243" spans="1:177" x14ac:dyDescent="0.15">
      <c r="A243" s="4" t="s">
        <v>4900</v>
      </c>
      <c r="B243" s="4" t="s">
        <v>428</v>
      </c>
      <c r="C243" s="4"/>
      <c r="D243" s="4"/>
      <c r="E243" s="4"/>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row>
    <row r="244" spans="1:177" x14ac:dyDescent="0.15">
      <c r="A244" s="4" t="s">
        <v>4901</v>
      </c>
      <c r="B244" s="4" t="s">
        <v>429</v>
      </c>
      <c r="C244" s="4"/>
      <c r="D244" s="4"/>
      <c r="E244" s="4"/>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row>
    <row r="245" spans="1:177" x14ac:dyDescent="0.15">
      <c r="A245" s="4" t="s">
        <v>4902</v>
      </c>
      <c r="B245" s="4" t="s">
        <v>430</v>
      </c>
      <c r="C245" s="4"/>
      <c r="D245" s="4"/>
      <c r="E245" s="4"/>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row>
    <row r="246" spans="1:177" x14ac:dyDescent="0.15">
      <c r="A246" s="4" t="s">
        <v>4903</v>
      </c>
      <c r="B246" s="4" t="s">
        <v>431</v>
      </c>
      <c r="C246" s="4"/>
      <c r="D246" s="4"/>
      <c r="E246" s="4"/>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row>
    <row r="247" spans="1:177" x14ac:dyDescent="0.15">
      <c r="A247" s="4" t="s">
        <v>4904</v>
      </c>
      <c r="B247" s="4" t="s">
        <v>432</v>
      </c>
      <c r="C247" s="4"/>
      <c r="D247" s="4"/>
      <c r="E247" s="4"/>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row>
    <row r="248" spans="1:177" x14ac:dyDescent="0.15">
      <c r="A248" s="4" t="s">
        <v>103</v>
      </c>
      <c r="B248" s="4" t="s">
        <v>433</v>
      </c>
      <c r="C248" s="4"/>
      <c r="D248" s="4"/>
      <c r="E248" s="4"/>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row>
    <row r="249" spans="1:177" x14ac:dyDescent="0.15">
      <c r="A249" s="4" t="s">
        <v>4905</v>
      </c>
      <c r="B249" s="4" t="s">
        <v>434</v>
      </c>
      <c r="C249" s="4"/>
      <c r="D249" s="4"/>
      <c r="E249" s="4"/>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row>
    <row r="250" spans="1:177" x14ac:dyDescent="0.15">
      <c r="A250" s="4" t="s">
        <v>4906</v>
      </c>
      <c r="B250" s="4" t="s">
        <v>5476</v>
      </c>
      <c r="C250" s="4"/>
      <c r="D250" s="4"/>
      <c r="E250" s="4"/>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row>
    <row r="251" spans="1:177" x14ac:dyDescent="0.15">
      <c r="A251" s="4" t="s">
        <v>4907</v>
      </c>
      <c r="B251" s="4" t="s">
        <v>435</v>
      </c>
      <c r="C251" s="4"/>
      <c r="D251" s="4"/>
      <c r="E251" s="4"/>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row>
    <row r="252" spans="1:177" x14ac:dyDescent="0.15">
      <c r="A252" s="4" t="s">
        <v>4908</v>
      </c>
      <c r="B252" s="4" t="s">
        <v>436</v>
      </c>
      <c r="C252" s="4"/>
      <c r="D252" s="4"/>
      <c r="E252" s="4"/>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row>
    <row r="253" spans="1:177" x14ac:dyDescent="0.15">
      <c r="A253" s="4" t="s">
        <v>4909</v>
      </c>
      <c r="B253" s="4" t="s">
        <v>437</v>
      </c>
      <c r="C253" s="4"/>
      <c r="D253" s="4"/>
      <c r="E253" s="4"/>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row>
    <row r="254" spans="1:177" x14ac:dyDescent="0.15">
      <c r="A254" s="4" t="s">
        <v>4910</v>
      </c>
      <c r="B254" s="4" t="s">
        <v>438</v>
      </c>
      <c r="C254" s="4"/>
      <c r="D254" s="4"/>
      <c r="E254" s="4"/>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row>
    <row r="255" spans="1:177" x14ac:dyDescent="0.15">
      <c r="A255" s="4" t="s">
        <v>4911</v>
      </c>
      <c r="B255" s="4" t="s">
        <v>439</v>
      </c>
      <c r="C255" s="4"/>
      <c r="D255" s="4"/>
      <c r="E255" s="4"/>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row>
    <row r="256" spans="1:177" x14ac:dyDescent="0.15">
      <c r="A256" s="4" t="s">
        <v>4912</v>
      </c>
      <c r="B256" s="4" t="s">
        <v>440</v>
      </c>
      <c r="C256" s="4"/>
      <c r="D256" s="4"/>
      <c r="E256" s="4"/>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row>
    <row r="257" spans="1:177" x14ac:dyDescent="0.15">
      <c r="A257" s="4" t="s">
        <v>4913</v>
      </c>
      <c r="B257" s="4" t="s">
        <v>441</v>
      </c>
      <c r="C257" s="4"/>
      <c r="D257" s="4"/>
      <c r="E257" s="4"/>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row>
    <row r="258" spans="1:177" x14ac:dyDescent="0.15">
      <c r="A258" s="4" t="s">
        <v>4914</v>
      </c>
      <c r="B258" s="4" t="s">
        <v>442</v>
      </c>
      <c r="C258" s="4"/>
      <c r="D258" s="4"/>
      <c r="E258" s="4"/>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row>
    <row r="259" spans="1:177" x14ac:dyDescent="0.15">
      <c r="A259" s="4" t="s">
        <v>4915</v>
      </c>
      <c r="B259" s="4" t="s">
        <v>443</v>
      </c>
      <c r="C259" s="4"/>
      <c r="D259" s="4"/>
      <c r="E259" s="4"/>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row>
    <row r="260" spans="1:177" x14ac:dyDescent="0.15">
      <c r="A260" s="4" t="s">
        <v>4916</v>
      </c>
      <c r="B260" s="4" t="s">
        <v>444</v>
      </c>
      <c r="C260" s="4"/>
      <c r="D260" s="4"/>
      <c r="E260" s="4"/>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row>
    <row r="261" spans="1:177" x14ac:dyDescent="0.15">
      <c r="A261" s="4" t="s">
        <v>4917</v>
      </c>
      <c r="B261" s="4" t="s">
        <v>445</v>
      </c>
      <c r="C261" s="4"/>
      <c r="D261" s="4"/>
      <c r="E261" s="4"/>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row>
    <row r="262" spans="1:177" x14ac:dyDescent="0.15">
      <c r="A262" s="4" t="s">
        <v>4918</v>
      </c>
      <c r="B262" s="4" t="s">
        <v>446</v>
      </c>
      <c r="C262" s="4"/>
      <c r="D262" s="4"/>
      <c r="E262" s="4"/>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row>
    <row r="263" spans="1:177" x14ac:dyDescent="0.15">
      <c r="A263" s="4" t="s">
        <v>4919</v>
      </c>
      <c r="B263" s="4" t="s">
        <v>447</v>
      </c>
      <c r="C263" s="4"/>
      <c r="D263" s="4"/>
      <c r="E263" s="4"/>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row>
    <row r="264" spans="1:177" x14ac:dyDescent="0.15">
      <c r="A264" s="4" t="s">
        <v>4920</v>
      </c>
      <c r="B264" s="4" t="s">
        <v>448</v>
      </c>
      <c r="C264" s="4"/>
      <c r="D264" s="4"/>
      <c r="E264" s="4"/>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row>
    <row r="265" spans="1:177" x14ac:dyDescent="0.15">
      <c r="A265" s="4" t="s">
        <v>4921</v>
      </c>
      <c r="B265" s="4" t="s">
        <v>449</v>
      </c>
      <c r="C265" s="4"/>
      <c r="D265" s="4"/>
      <c r="E265" s="4"/>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row>
    <row r="266" spans="1:177" x14ac:dyDescent="0.15">
      <c r="A266" s="4" t="s">
        <v>4922</v>
      </c>
      <c r="B266" s="4" t="s">
        <v>450</v>
      </c>
      <c r="C266" s="4"/>
      <c r="D266" s="4"/>
      <c r="E266" s="4"/>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row>
    <row r="267" spans="1:177" x14ac:dyDescent="0.15">
      <c r="A267" s="4" t="s">
        <v>4923</v>
      </c>
      <c r="B267" s="4" t="s">
        <v>451</v>
      </c>
      <c r="C267" s="4"/>
      <c r="D267" s="4"/>
      <c r="E267" s="4"/>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row>
    <row r="268" spans="1:177" x14ac:dyDescent="0.15">
      <c r="A268" s="4" t="s">
        <v>4924</v>
      </c>
      <c r="B268" s="4" t="s">
        <v>452</v>
      </c>
      <c r="C268" s="4"/>
      <c r="D268" s="4"/>
      <c r="E268" s="4"/>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row>
    <row r="269" spans="1:177" x14ac:dyDescent="0.15">
      <c r="A269" s="4" t="s">
        <v>4925</v>
      </c>
      <c r="B269" s="4" t="s">
        <v>453</v>
      </c>
      <c r="C269" s="4"/>
      <c r="D269" s="4"/>
      <c r="E269" s="4"/>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row>
    <row r="270" spans="1:177" x14ac:dyDescent="0.15">
      <c r="A270" s="4" t="s">
        <v>4926</v>
      </c>
      <c r="B270" s="4" t="s">
        <v>454</v>
      </c>
      <c r="C270" s="4"/>
      <c r="D270" s="4"/>
      <c r="E270" s="4"/>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row>
    <row r="271" spans="1:177" x14ac:dyDescent="0.15">
      <c r="A271" s="4" t="s">
        <v>4927</v>
      </c>
      <c r="B271" s="4" t="s">
        <v>455</v>
      </c>
      <c r="C271" s="4"/>
      <c r="D271" s="4"/>
      <c r="E271" s="4"/>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row>
    <row r="272" spans="1:177" x14ac:dyDescent="0.15">
      <c r="A272" s="4" t="s">
        <v>4928</v>
      </c>
      <c r="B272" s="4" t="s">
        <v>456</v>
      </c>
      <c r="C272" s="4"/>
      <c r="D272" s="4"/>
      <c r="E272" s="4"/>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row>
    <row r="273" spans="1:177" x14ac:dyDescent="0.15">
      <c r="A273" s="4" t="s">
        <v>4929</v>
      </c>
      <c r="B273" s="4" t="s">
        <v>457</v>
      </c>
      <c r="C273" s="4"/>
      <c r="D273" s="4"/>
      <c r="E273" s="4"/>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row>
    <row r="274" spans="1:177" x14ac:dyDescent="0.15">
      <c r="A274" s="4" t="s">
        <v>4930</v>
      </c>
      <c r="B274" s="4" t="s">
        <v>458</v>
      </c>
      <c r="C274" s="4"/>
      <c r="D274" s="4"/>
      <c r="E274" s="4"/>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row>
    <row r="275" spans="1:177" x14ac:dyDescent="0.15">
      <c r="A275" s="4" t="s">
        <v>4931</v>
      </c>
      <c r="B275" s="4" t="s">
        <v>459</v>
      </c>
      <c r="C275" s="4"/>
      <c r="D275" s="4"/>
      <c r="E275" s="4"/>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row>
    <row r="276" spans="1:177" x14ac:dyDescent="0.15">
      <c r="A276" s="4" t="s">
        <v>4932</v>
      </c>
      <c r="B276" s="4" t="s">
        <v>460</v>
      </c>
      <c r="C276" s="4"/>
      <c r="D276" s="4"/>
      <c r="E276" s="4"/>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row>
    <row r="277" spans="1:177" x14ac:dyDescent="0.15">
      <c r="A277" s="4" t="s">
        <v>4933</v>
      </c>
      <c r="B277" s="4" t="s">
        <v>461</v>
      </c>
      <c r="C277" s="4"/>
      <c r="D277" s="4"/>
      <c r="E277" s="4"/>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row>
    <row r="278" spans="1:177" x14ac:dyDescent="0.15">
      <c r="A278" s="4" t="s">
        <v>4934</v>
      </c>
      <c r="B278" s="4" t="s">
        <v>462</v>
      </c>
      <c r="C278" s="4"/>
      <c r="D278" s="4"/>
      <c r="E278" s="4"/>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row>
    <row r="279" spans="1:177" x14ac:dyDescent="0.15">
      <c r="A279" s="4" t="s">
        <v>4935</v>
      </c>
      <c r="B279" s="4" t="s">
        <v>463</v>
      </c>
      <c r="C279" s="4"/>
      <c r="D279" s="4"/>
      <c r="E279" s="4"/>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row>
    <row r="280" spans="1:177" x14ac:dyDescent="0.15">
      <c r="A280" s="4" t="s">
        <v>4936</v>
      </c>
      <c r="B280" s="4" t="s">
        <v>464</v>
      </c>
      <c r="C280" s="4"/>
      <c r="D280" s="4"/>
      <c r="E280" s="4"/>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row>
    <row r="281" spans="1:177" x14ac:dyDescent="0.15">
      <c r="A281" s="4" t="s">
        <v>4937</v>
      </c>
      <c r="B281" s="4" t="s">
        <v>465</v>
      </c>
      <c r="C281" s="4"/>
      <c r="D281" s="4"/>
      <c r="E281" s="4"/>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row>
    <row r="282" spans="1:177" x14ac:dyDescent="0.15">
      <c r="A282" s="4" t="s">
        <v>4938</v>
      </c>
      <c r="B282" s="4" t="s">
        <v>466</v>
      </c>
      <c r="C282" s="4"/>
      <c r="D282" s="4"/>
      <c r="E282" s="4"/>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row>
    <row r="283" spans="1:177" x14ac:dyDescent="0.15">
      <c r="A283" s="4" t="s">
        <v>4939</v>
      </c>
      <c r="B283" s="4" t="s">
        <v>467</v>
      </c>
      <c r="C283" s="4"/>
      <c r="D283" s="4"/>
      <c r="E283" s="4"/>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row>
    <row r="284" spans="1:177" x14ac:dyDescent="0.15">
      <c r="A284" s="4" t="s">
        <v>4940</v>
      </c>
      <c r="B284" s="4" t="s">
        <v>468</v>
      </c>
      <c r="C284" s="4"/>
      <c r="D284" s="4"/>
      <c r="E284" s="4"/>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row>
    <row r="285" spans="1:177" x14ac:dyDescent="0.15">
      <c r="A285" s="4" t="s">
        <v>4941</v>
      </c>
      <c r="B285" s="4" t="s">
        <v>469</v>
      </c>
      <c r="C285" s="4"/>
      <c r="D285" s="4"/>
      <c r="E285" s="4"/>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row>
    <row r="286" spans="1:177" x14ac:dyDescent="0.15">
      <c r="A286" s="4" t="s">
        <v>4942</v>
      </c>
      <c r="B286" s="4" t="s">
        <v>470</v>
      </c>
      <c r="C286" s="4"/>
      <c r="D286" s="4"/>
      <c r="E286" s="4"/>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row>
    <row r="287" spans="1:177" x14ac:dyDescent="0.15">
      <c r="A287" s="4" t="s">
        <v>4943</v>
      </c>
      <c r="B287" s="4" t="s">
        <v>471</v>
      </c>
      <c r="C287" s="4"/>
      <c r="D287" s="4"/>
      <c r="E287" s="4"/>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row>
    <row r="288" spans="1:177" x14ac:dyDescent="0.15">
      <c r="A288" s="4" t="s">
        <v>4944</v>
      </c>
      <c r="B288" s="4" t="s">
        <v>472</v>
      </c>
      <c r="C288" s="4"/>
      <c r="D288" s="4"/>
      <c r="E288" s="4"/>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row>
    <row r="289" spans="1:177" x14ac:dyDescent="0.15">
      <c r="A289" s="4" t="s">
        <v>4945</v>
      </c>
      <c r="B289" s="4" t="s">
        <v>473</v>
      </c>
      <c r="C289" s="4"/>
      <c r="D289" s="4"/>
      <c r="E289" s="4"/>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row>
    <row r="290" spans="1:177" x14ac:dyDescent="0.15">
      <c r="A290" s="4" t="s">
        <v>4946</v>
      </c>
      <c r="B290" s="4" t="s">
        <v>474</v>
      </c>
      <c r="C290" s="4"/>
      <c r="D290" s="4"/>
      <c r="E290" s="4"/>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row>
    <row r="291" spans="1:177" x14ac:dyDescent="0.15">
      <c r="A291" s="4" t="s">
        <v>4947</v>
      </c>
      <c r="B291" s="4" t="s">
        <v>475</v>
      </c>
      <c r="C291" s="4"/>
      <c r="D291" s="4"/>
      <c r="E291" s="4"/>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row>
    <row r="292" spans="1:177" x14ac:dyDescent="0.15">
      <c r="A292" s="4" t="s">
        <v>4948</v>
      </c>
      <c r="B292" s="4" t="s">
        <v>476</v>
      </c>
      <c r="C292" s="4"/>
      <c r="D292" s="4"/>
      <c r="E292" s="4"/>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row>
    <row r="293" spans="1:177" x14ac:dyDescent="0.15">
      <c r="A293" s="4" t="s">
        <v>4949</v>
      </c>
      <c r="B293" s="4" t="s">
        <v>477</v>
      </c>
      <c r="C293" s="4"/>
      <c r="D293" s="4"/>
      <c r="E293" s="4"/>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row>
    <row r="294" spans="1:177" x14ac:dyDescent="0.15">
      <c r="A294" s="4" t="s">
        <v>4950</v>
      </c>
      <c r="B294" s="4" t="s">
        <v>478</v>
      </c>
      <c r="C294" s="4"/>
      <c r="D294" s="4"/>
      <c r="E294" s="4"/>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row>
    <row r="295" spans="1:177" x14ac:dyDescent="0.15">
      <c r="A295" s="4" t="s">
        <v>4951</v>
      </c>
      <c r="B295" s="4" t="s">
        <v>479</v>
      </c>
      <c r="C295" s="4"/>
      <c r="D295" s="4"/>
      <c r="E295" s="4"/>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row>
    <row r="296" spans="1:177" x14ac:dyDescent="0.15">
      <c r="A296" s="4" t="s">
        <v>4952</v>
      </c>
      <c r="B296" s="4" t="s">
        <v>480</v>
      </c>
      <c r="C296" s="4"/>
      <c r="D296" s="4"/>
      <c r="E296" s="4"/>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row>
    <row r="297" spans="1:177" x14ac:dyDescent="0.15">
      <c r="A297" s="4" t="s">
        <v>4953</v>
      </c>
      <c r="B297" s="4" t="s">
        <v>481</v>
      </c>
      <c r="C297" s="4"/>
      <c r="D297" s="4"/>
      <c r="E297" s="4"/>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row>
    <row r="298" spans="1:177" x14ac:dyDescent="0.15">
      <c r="A298" s="4" t="s">
        <v>4954</v>
      </c>
      <c r="B298" s="4" t="s">
        <v>482</v>
      </c>
      <c r="C298" s="4"/>
      <c r="D298" s="4"/>
      <c r="E298" s="4"/>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row>
    <row r="299" spans="1:177" x14ac:dyDescent="0.15">
      <c r="A299" s="4" t="s">
        <v>4955</v>
      </c>
      <c r="B299" s="4" t="s">
        <v>483</v>
      </c>
      <c r="C299" s="4"/>
      <c r="D299" s="4"/>
      <c r="E299" s="4"/>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row>
    <row r="300" spans="1:177" x14ac:dyDescent="0.15">
      <c r="A300" s="4" t="s">
        <v>4956</v>
      </c>
      <c r="B300" s="4" t="s">
        <v>484</v>
      </c>
      <c r="C300" s="4"/>
      <c r="D300" s="4"/>
      <c r="E300" s="4"/>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row>
    <row r="301" spans="1:177" x14ac:dyDescent="0.15">
      <c r="A301" s="4" t="s">
        <v>4957</v>
      </c>
      <c r="B301" s="4" t="s">
        <v>485</v>
      </c>
      <c r="C301" s="4"/>
      <c r="D301" s="4"/>
      <c r="E301" s="4"/>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row>
    <row r="302" spans="1:177" x14ac:dyDescent="0.15">
      <c r="A302" s="4" t="s">
        <v>4958</v>
      </c>
      <c r="B302" s="4" t="s">
        <v>486</v>
      </c>
      <c r="C302" s="4"/>
      <c r="D302" s="4"/>
      <c r="E302" s="4"/>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row>
    <row r="303" spans="1:177" x14ac:dyDescent="0.15">
      <c r="A303" s="4" t="s">
        <v>4959</v>
      </c>
      <c r="B303" s="4" t="s">
        <v>487</v>
      </c>
      <c r="C303" s="4"/>
      <c r="D303" s="4"/>
      <c r="E303" s="4"/>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row>
    <row r="304" spans="1:177" x14ac:dyDescent="0.15">
      <c r="A304" s="4" t="s">
        <v>4960</v>
      </c>
      <c r="B304" s="4" t="s">
        <v>488</v>
      </c>
      <c r="C304" s="4"/>
      <c r="D304" s="4"/>
      <c r="E304" s="4"/>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row>
    <row r="305" spans="1:177" x14ac:dyDescent="0.15">
      <c r="A305" s="4" t="s">
        <v>4961</v>
      </c>
      <c r="B305" s="4" t="s">
        <v>489</v>
      </c>
      <c r="C305" s="4"/>
      <c r="D305" s="4"/>
      <c r="E305" s="4"/>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row>
    <row r="306" spans="1:177" x14ac:dyDescent="0.15">
      <c r="A306" s="4" t="s">
        <v>4962</v>
      </c>
      <c r="B306" s="4" t="s">
        <v>490</v>
      </c>
      <c r="C306" s="4"/>
      <c r="D306" s="4"/>
      <c r="E306" s="4"/>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row>
    <row r="307" spans="1:177" x14ac:dyDescent="0.15">
      <c r="A307" s="4" t="s">
        <v>4963</v>
      </c>
      <c r="B307" s="4" t="s">
        <v>491</v>
      </c>
      <c r="C307" s="4"/>
      <c r="D307" s="4"/>
      <c r="E307" s="4"/>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row>
    <row r="308" spans="1:177" x14ac:dyDescent="0.15">
      <c r="A308" s="4" t="s">
        <v>4964</v>
      </c>
      <c r="B308" s="4" t="s">
        <v>492</v>
      </c>
      <c r="C308" s="4"/>
      <c r="D308" s="4"/>
      <c r="E308" s="4"/>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row>
    <row r="309" spans="1:177" x14ac:dyDescent="0.15">
      <c r="A309" s="4" t="s">
        <v>4965</v>
      </c>
      <c r="B309" s="4" t="s">
        <v>493</v>
      </c>
      <c r="C309" s="4"/>
      <c r="D309" s="4"/>
      <c r="E309" s="4"/>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row>
    <row r="310" spans="1:177" x14ac:dyDescent="0.15">
      <c r="A310" s="4" t="s">
        <v>4966</v>
      </c>
      <c r="B310" s="4" t="s">
        <v>494</v>
      </c>
      <c r="C310" s="4"/>
      <c r="D310" s="4"/>
      <c r="E310" s="4"/>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row>
    <row r="311" spans="1:177" x14ac:dyDescent="0.15">
      <c r="A311" s="4" t="s">
        <v>4967</v>
      </c>
      <c r="B311" s="4" t="s">
        <v>495</v>
      </c>
      <c r="C311" s="4"/>
      <c r="D311" s="4"/>
      <c r="E311" s="4"/>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row>
    <row r="312" spans="1:177" x14ac:dyDescent="0.15">
      <c r="A312" s="4" t="s">
        <v>4968</v>
      </c>
      <c r="B312" s="4" t="s">
        <v>496</v>
      </c>
      <c r="C312" s="4"/>
      <c r="D312" s="4"/>
      <c r="E312" s="4"/>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row>
    <row r="313" spans="1:177" x14ac:dyDescent="0.15">
      <c r="A313" s="4" t="s">
        <v>4969</v>
      </c>
      <c r="B313" s="4" t="s">
        <v>497</v>
      </c>
      <c r="C313" s="4"/>
      <c r="D313" s="4"/>
      <c r="E313" s="4"/>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row>
    <row r="314" spans="1:177" x14ac:dyDescent="0.15">
      <c r="A314" s="4" t="s">
        <v>4970</v>
      </c>
      <c r="B314" s="4" t="s">
        <v>498</v>
      </c>
      <c r="C314" s="4"/>
      <c r="D314" s="4"/>
      <c r="E314" s="4"/>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row>
    <row r="315" spans="1:177" x14ac:dyDescent="0.15">
      <c r="A315" s="4" t="s">
        <v>4971</v>
      </c>
      <c r="B315" s="4" t="s">
        <v>499</v>
      </c>
      <c r="C315" s="4"/>
      <c r="D315" s="4"/>
      <c r="E315" s="4"/>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row>
    <row r="316" spans="1:177" x14ac:dyDescent="0.15">
      <c r="A316" s="4" t="s">
        <v>4972</v>
      </c>
      <c r="B316" s="4" t="s">
        <v>500</v>
      </c>
      <c r="C316" s="4"/>
      <c r="D316" s="4"/>
      <c r="E316" s="4"/>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row>
    <row r="317" spans="1:177" x14ac:dyDescent="0.15">
      <c r="A317" s="4" t="s">
        <v>4973</v>
      </c>
      <c r="B317" s="4" t="s">
        <v>501</v>
      </c>
      <c r="C317" s="4"/>
      <c r="D317" s="4"/>
      <c r="E317" s="4"/>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row>
    <row r="318" spans="1:177" x14ac:dyDescent="0.15">
      <c r="A318" s="4" t="s">
        <v>4974</v>
      </c>
      <c r="B318" s="4" t="s">
        <v>502</v>
      </c>
      <c r="C318" s="4"/>
      <c r="D318" s="4"/>
      <c r="E318" s="4"/>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row>
    <row r="319" spans="1:177" x14ac:dyDescent="0.15">
      <c r="A319" s="4" t="s">
        <v>4975</v>
      </c>
      <c r="B319" s="4" t="s">
        <v>503</v>
      </c>
      <c r="C319" s="4"/>
      <c r="D319" s="4"/>
      <c r="E319" s="4"/>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row>
    <row r="320" spans="1:177" x14ac:dyDescent="0.15">
      <c r="A320" s="4" t="s">
        <v>4976</v>
      </c>
      <c r="B320" s="4" t="s">
        <v>504</v>
      </c>
      <c r="C320" s="4"/>
      <c r="D320" s="4"/>
      <c r="E320" s="4"/>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row>
    <row r="321" spans="1:177" x14ac:dyDescent="0.15">
      <c r="A321" s="4" t="s">
        <v>4977</v>
      </c>
      <c r="B321" s="4" t="s">
        <v>505</v>
      </c>
      <c r="C321" s="4"/>
      <c r="D321" s="4"/>
      <c r="E321" s="4"/>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row>
    <row r="322" spans="1:177" x14ac:dyDescent="0.15">
      <c r="A322" s="4" t="s">
        <v>4978</v>
      </c>
      <c r="B322" s="4" t="s">
        <v>506</v>
      </c>
      <c r="C322" s="4"/>
      <c r="D322" s="4"/>
      <c r="E322" s="4"/>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row>
    <row r="323" spans="1:177" x14ac:dyDescent="0.15">
      <c r="A323" s="4" t="s">
        <v>4979</v>
      </c>
      <c r="B323" s="4" t="s">
        <v>507</v>
      </c>
      <c r="C323" s="4"/>
      <c r="D323" s="4"/>
      <c r="E323" s="4"/>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row>
    <row r="324" spans="1:177" x14ac:dyDescent="0.15">
      <c r="A324" s="4" t="s">
        <v>4980</v>
      </c>
      <c r="B324" s="4" t="s">
        <v>508</v>
      </c>
      <c r="C324" s="4"/>
      <c r="D324" s="4"/>
      <c r="E324" s="4"/>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row>
    <row r="325" spans="1:177" x14ac:dyDescent="0.15">
      <c r="A325" s="4" t="s">
        <v>4981</v>
      </c>
      <c r="B325" s="4" t="s">
        <v>509</v>
      </c>
      <c r="C325" s="4"/>
      <c r="D325" s="4"/>
      <c r="E325" s="4"/>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row>
    <row r="326" spans="1:177" x14ac:dyDescent="0.15">
      <c r="A326" s="4" t="s">
        <v>4982</v>
      </c>
      <c r="B326" s="4" t="s">
        <v>510</v>
      </c>
      <c r="C326" s="4"/>
      <c r="D326" s="4"/>
      <c r="E326" s="4"/>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row>
    <row r="327" spans="1:177" x14ac:dyDescent="0.15">
      <c r="A327" s="4" t="s">
        <v>4983</v>
      </c>
      <c r="B327" s="4" t="s">
        <v>511</v>
      </c>
      <c r="C327" s="4"/>
      <c r="D327" s="4"/>
      <c r="E327" s="4"/>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row>
    <row r="328" spans="1:177" x14ac:dyDescent="0.15">
      <c r="A328" s="4" t="s">
        <v>4984</v>
      </c>
      <c r="B328" s="4" t="s">
        <v>1059</v>
      </c>
      <c r="C328" s="4"/>
      <c r="D328" s="4"/>
      <c r="E328" s="4"/>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row>
    <row r="329" spans="1:177" x14ac:dyDescent="0.15">
      <c r="A329" s="4" t="s">
        <v>4985</v>
      </c>
      <c r="B329" s="4" t="s">
        <v>3595</v>
      </c>
      <c r="C329" s="4"/>
      <c r="D329" s="4"/>
      <c r="E329" s="4"/>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row>
    <row r="330" spans="1:177" x14ac:dyDescent="0.15">
      <c r="A330" s="4" t="s">
        <v>4986</v>
      </c>
      <c r="B330" s="4" t="s">
        <v>4317</v>
      </c>
      <c r="C330" s="4"/>
      <c r="D330" s="4"/>
      <c r="E330" s="4"/>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row>
    <row r="331" spans="1:177" x14ac:dyDescent="0.15">
      <c r="A331" s="4" t="s">
        <v>4987</v>
      </c>
      <c r="B331" s="4" t="s">
        <v>512</v>
      </c>
      <c r="C331" s="4"/>
      <c r="D331" s="4"/>
      <c r="E331" s="4"/>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row>
    <row r="332" spans="1:177" x14ac:dyDescent="0.15">
      <c r="A332" s="4" t="s">
        <v>4988</v>
      </c>
      <c r="B332" s="4" t="s">
        <v>513</v>
      </c>
      <c r="C332" s="4"/>
      <c r="D332" s="4"/>
      <c r="E332" s="4"/>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row>
    <row r="333" spans="1:177" x14ac:dyDescent="0.15">
      <c r="A333" s="4" t="s">
        <v>4989</v>
      </c>
      <c r="B333" s="4" t="s">
        <v>514</v>
      </c>
      <c r="C333" s="4"/>
      <c r="D333" s="4"/>
      <c r="E333" s="4"/>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row>
    <row r="334" spans="1:177" x14ac:dyDescent="0.15">
      <c r="A334" s="4" t="s">
        <v>4990</v>
      </c>
      <c r="B334" s="4" t="s">
        <v>515</v>
      </c>
      <c r="C334" s="4"/>
      <c r="D334" s="4"/>
      <c r="E334" s="4"/>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row>
    <row r="335" spans="1:177" x14ac:dyDescent="0.15">
      <c r="A335" s="4" t="s">
        <v>4991</v>
      </c>
      <c r="B335" s="4" t="s">
        <v>1044</v>
      </c>
      <c r="C335" s="4"/>
      <c r="D335" s="4"/>
      <c r="E335" s="4"/>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row>
    <row r="336" spans="1:177" x14ac:dyDescent="0.15">
      <c r="A336" s="4" t="s">
        <v>4992</v>
      </c>
      <c r="B336" s="4" t="s">
        <v>516</v>
      </c>
      <c r="C336" s="4"/>
      <c r="D336" s="4"/>
      <c r="E336" s="4"/>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row>
    <row r="337" spans="1:177" x14ac:dyDescent="0.15">
      <c r="A337" s="4" t="s">
        <v>4993</v>
      </c>
      <c r="B337" s="4" t="s">
        <v>517</v>
      </c>
      <c r="C337" s="4"/>
      <c r="D337" s="4"/>
      <c r="E337" s="4"/>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row>
    <row r="338" spans="1:177" x14ac:dyDescent="0.15">
      <c r="A338" s="4" t="s">
        <v>4994</v>
      </c>
      <c r="B338" s="4" t="s">
        <v>518</v>
      </c>
      <c r="C338" s="4"/>
      <c r="D338" s="4"/>
      <c r="E338" s="4"/>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row>
    <row r="339" spans="1:177" x14ac:dyDescent="0.15">
      <c r="A339" s="4" t="s">
        <v>4995</v>
      </c>
      <c r="B339" s="4" t="s">
        <v>519</v>
      </c>
      <c r="C339" s="4"/>
      <c r="D339" s="4"/>
      <c r="E339" s="4"/>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row>
    <row r="340" spans="1:177" x14ac:dyDescent="0.15">
      <c r="A340" s="4" t="s">
        <v>4996</v>
      </c>
      <c r="B340" s="4" t="s">
        <v>520</v>
      </c>
      <c r="C340" s="4"/>
      <c r="D340" s="4"/>
      <c r="E340" s="4"/>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row>
    <row r="341" spans="1:177" x14ac:dyDescent="0.15">
      <c r="A341" s="4" t="s">
        <v>4997</v>
      </c>
      <c r="B341" s="4" t="s">
        <v>521</v>
      </c>
      <c r="C341" s="4"/>
      <c r="D341" s="4"/>
      <c r="E341" s="4"/>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row>
    <row r="342" spans="1:177" x14ac:dyDescent="0.15">
      <c r="A342" s="4" t="s">
        <v>4998</v>
      </c>
      <c r="B342" s="4" t="s">
        <v>522</v>
      </c>
      <c r="C342" s="4"/>
      <c r="D342" s="4"/>
      <c r="E342" s="4"/>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row>
    <row r="343" spans="1:177" x14ac:dyDescent="0.15">
      <c r="A343" s="4" t="s">
        <v>4999</v>
      </c>
      <c r="B343" s="4" t="s">
        <v>523</v>
      </c>
      <c r="C343" s="4"/>
      <c r="D343" s="4"/>
      <c r="E343" s="4"/>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row>
    <row r="344" spans="1:177" x14ac:dyDescent="0.15">
      <c r="A344" s="4" t="s">
        <v>5000</v>
      </c>
      <c r="B344" s="4" t="s">
        <v>524</v>
      </c>
      <c r="C344" s="4"/>
      <c r="D344" s="4"/>
      <c r="E344" s="4"/>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row>
    <row r="345" spans="1:177" x14ac:dyDescent="0.15">
      <c r="A345" s="4" t="s">
        <v>5001</v>
      </c>
      <c r="B345" s="4" t="s">
        <v>525</v>
      </c>
      <c r="C345" s="4"/>
      <c r="D345" s="4"/>
      <c r="E345" s="4"/>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row>
    <row r="346" spans="1:177" x14ac:dyDescent="0.15">
      <c r="A346" s="4" t="s">
        <v>5002</v>
      </c>
      <c r="B346" s="4" t="s">
        <v>526</v>
      </c>
      <c r="C346" s="4"/>
      <c r="D346" s="4"/>
      <c r="E346" s="4"/>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row>
    <row r="347" spans="1:177" x14ac:dyDescent="0.15">
      <c r="A347" s="4" t="s">
        <v>5003</v>
      </c>
      <c r="B347" s="4" t="s">
        <v>527</v>
      </c>
      <c r="C347" s="4"/>
      <c r="D347" s="4"/>
      <c r="E347" s="4"/>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row>
    <row r="348" spans="1:177" x14ac:dyDescent="0.15">
      <c r="A348" s="4" t="s">
        <v>5004</v>
      </c>
      <c r="B348" s="4" t="s">
        <v>528</v>
      </c>
      <c r="C348" s="4"/>
      <c r="D348" s="4"/>
      <c r="E348" s="4"/>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row>
    <row r="349" spans="1:177" x14ac:dyDescent="0.15">
      <c r="A349" s="4" t="s">
        <v>5005</v>
      </c>
      <c r="B349" s="4" t="s">
        <v>529</v>
      </c>
      <c r="C349" s="4"/>
      <c r="D349" s="4"/>
      <c r="E349" s="4"/>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row>
    <row r="350" spans="1:177" x14ac:dyDescent="0.15">
      <c r="A350" s="4" t="s">
        <v>5006</v>
      </c>
      <c r="B350" s="4" t="s">
        <v>530</v>
      </c>
      <c r="C350" s="4"/>
      <c r="D350" s="4"/>
      <c r="E350" s="4"/>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row>
    <row r="351" spans="1:177" x14ac:dyDescent="0.15">
      <c r="A351" s="4" t="s">
        <v>5007</v>
      </c>
      <c r="B351" s="4" t="s">
        <v>531</v>
      </c>
      <c r="C351" s="4"/>
      <c r="D351" s="4"/>
      <c r="E351" s="4"/>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row>
    <row r="352" spans="1:177" x14ac:dyDescent="0.15">
      <c r="A352" s="4" t="s">
        <v>5008</v>
      </c>
      <c r="B352" s="4" t="s">
        <v>532</v>
      </c>
      <c r="C352" s="4"/>
      <c r="D352" s="4"/>
      <c r="E352" s="4"/>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row>
    <row r="353" spans="1:177" x14ac:dyDescent="0.15">
      <c r="A353" s="4" t="s">
        <v>5009</v>
      </c>
      <c r="B353" s="4" t="s">
        <v>533</v>
      </c>
      <c r="C353" s="4"/>
      <c r="D353" s="4"/>
      <c r="E353" s="4"/>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row>
    <row r="354" spans="1:177" x14ac:dyDescent="0.15">
      <c r="A354" s="4" t="s">
        <v>5010</v>
      </c>
      <c r="B354" s="4" t="s">
        <v>534</v>
      </c>
      <c r="C354" s="4"/>
      <c r="D354" s="4"/>
      <c r="E354" s="4"/>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row>
    <row r="355" spans="1:177" x14ac:dyDescent="0.15">
      <c r="A355" s="4" t="s">
        <v>5011</v>
      </c>
      <c r="B355" s="4" t="s">
        <v>535</v>
      </c>
      <c r="C355" s="4"/>
      <c r="D355" s="4"/>
      <c r="E355" s="4"/>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row>
    <row r="356" spans="1:177" x14ac:dyDescent="0.15">
      <c r="A356" s="4" t="s">
        <v>5012</v>
      </c>
      <c r="B356" s="4" t="s">
        <v>536</v>
      </c>
      <c r="C356" s="4"/>
      <c r="D356" s="4"/>
      <c r="E356" s="4"/>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row>
    <row r="357" spans="1:177" x14ac:dyDescent="0.15">
      <c r="A357" s="4" t="s">
        <v>5013</v>
      </c>
      <c r="B357" s="4" t="s">
        <v>537</v>
      </c>
      <c r="C357" s="4"/>
      <c r="D357" s="4"/>
      <c r="E357" s="4"/>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row>
    <row r="358" spans="1:177" x14ac:dyDescent="0.15">
      <c r="A358" s="4" t="s">
        <v>5014</v>
      </c>
      <c r="B358" s="4" t="s">
        <v>538</v>
      </c>
      <c r="C358" s="4"/>
      <c r="D358" s="4"/>
      <c r="E358" s="4"/>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row>
    <row r="359" spans="1:177" x14ac:dyDescent="0.15">
      <c r="A359" s="4" t="s">
        <v>5015</v>
      </c>
      <c r="B359" s="4" t="s">
        <v>539</v>
      </c>
      <c r="C359" s="4"/>
      <c r="D359" s="4"/>
      <c r="E359" s="4"/>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row>
    <row r="360" spans="1:177" x14ac:dyDescent="0.15">
      <c r="A360" s="4" t="s">
        <v>5016</v>
      </c>
      <c r="B360" s="4" t="s">
        <v>540</v>
      </c>
      <c r="C360" s="4"/>
      <c r="D360" s="4"/>
      <c r="E360" s="4"/>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row>
    <row r="361" spans="1:177" x14ac:dyDescent="0.15">
      <c r="A361" s="4" t="s">
        <v>5017</v>
      </c>
      <c r="B361" s="4" t="s">
        <v>541</v>
      </c>
      <c r="C361" s="4"/>
      <c r="D361" s="4"/>
      <c r="E361" s="4"/>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row>
    <row r="362" spans="1:177" x14ac:dyDescent="0.15">
      <c r="A362" s="4" t="s">
        <v>5018</v>
      </c>
      <c r="B362" s="4" t="s">
        <v>542</v>
      </c>
      <c r="C362" s="4"/>
      <c r="D362" s="4"/>
      <c r="E362" s="4"/>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row>
    <row r="363" spans="1:177" x14ac:dyDescent="0.15">
      <c r="A363" s="4" t="s">
        <v>5019</v>
      </c>
      <c r="B363" s="4" t="s">
        <v>1060</v>
      </c>
      <c r="C363" s="4"/>
      <c r="D363" s="4"/>
      <c r="E363" s="4"/>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row>
    <row r="364" spans="1:177" x14ac:dyDescent="0.15">
      <c r="A364" s="4" t="s">
        <v>5020</v>
      </c>
      <c r="B364" s="4" t="s">
        <v>1061</v>
      </c>
      <c r="C364" s="4"/>
      <c r="D364" s="4"/>
      <c r="E364" s="4"/>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row>
    <row r="365" spans="1:177" x14ac:dyDescent="0.15">
      <c r="A365" s="4" t="s">
        <v>5021</v>
      </c>
      <c r="B365" s="4" t="s">
        <v>4318</v>
      </c>
      <c r="C365" s="4"/>
      <c r="D365" s="4"/>
      <c r="E365" s="4"/>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row>
    <row r="366" spans="1:177" x14ac:dyDescent="0.15">
      <c r="A366" s="4" t="s">
        <v>5022</v>
      </c>
      <c r="B366" s="4" t="s">
        <v>543</v>
      </c>
      <c r="C366" s="4"/>
      <c r="D366" s="4"/>
      <c r="E366" s="4"/>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row>
    <row r="367" spans="1:177" x14ac:dyDescent="0.15">
      <c r="A367" s="4" t="s">
        <v>5023</v>
      </c>
      <c r="B367" s="4" t="s">
        <v>544</v>
      </c>
      <c r="C367" s="4"/>
      <c r="D367" s="4"/>
      <c r="E367" s="4"/>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row>
    <row r="368" spans="1:177" x14ac:dyDescent="0.15">
      <c r="A368" s="4" t="s">
        <v>5024</v>
      </c>
      <c r="B368" s="4" t="s">
        <v>545</v>
      </c>
      <c r="C368" s="4"/>
      <c r="D368" s="4"/>
      <c r="E368" s="4"/>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row>
    <row r="369" spans="1:177" x14ac:dyDescent="0.15">
      <c r="A369" s="4" t="s">
        <v>5025</v>
      </c>
      <c r="B369" s="4" t="s">
        <v>546</v>
      </c>
      <c r="C369" s="4"/>
      <c r="D369" s="4"/>
      <c r="E369" s="4"/>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row>
    <row r="370" spans="1:177" x14ac:dyDescent="0.15">
      <c r="A370" s="4" t="s">
        <v>5026</v>
      </c>
      <c r="B370" s="4" t="s">
        <v>547</v>
      </c>
      <c r="C370" s="4"/>
      <c r="D370" s="4"/>
      <c r="E370" s="4"/>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row>
    <row r="371" spans="1:177" x14ac:dyDescent="0.15">
      <c r="A371" s="4" t="s">
        <v>5027</v>
      </c>
      <c r="B371" s="4" t="s">
        <v>548</v>
      </c>
      <c r="C371" s="4"/>
      <c r="D371" s="4"/>
      <c r="E371" s="4"/>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row>
    <row r="372" spans="1:177" x14ac:dyDescent="0.15">
      <c r="A372" s="4" t="s">
        <v>5028</v>
      </c>
      <c r="B372" s="4" t="s">
        <v>549</v>
      </c>
      <c r="C372" s="4"/>
      <c r="D372" s="4"/>
      <c r="E372" s="4"/>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row>
    <row r="373" spans="1:177" x14ac:dyDescent="0.15">
      <c r="A373" s="4" t="s">
        <v>5029</v>
      </c>
      <c r="B373" s="4" t="s">
        <v>550</v>
      </c>
      <c r="C373" s="4"/>
      <c r="D373" s="4"/>
      <c r="E373" s="4"/>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row>
    <row r="374" spans="1:177" x14ac:dyDescent="0.15">
      <c r="A374" s="4" t="s">
        <v>5030</v>
      </c>
      <c r="B374" s="4" t="s">
        <v>551</v>
      </c>
      <c r="C374" s="4"/>
      <c r="D374" s="4"/>
      <c r="E374" s="4"/>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row>
    <row r="375" spans="1:177" x14ac:dyDescent="0.15">
      <c r="A375" s="4" t="s">
        <v>5031</v>
      </c>
      <c r="B375" s="4" t="s">
        <v>552</v>
      </c>
      <c r="C375" s="4"/>
      <c r="D375" s="4"/>
      <c r="E375" s="4"/>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row>
    <row r="376" spans="1:177" x14ac:dyDescent="0.15">
      <c r="A376" s="4" t="s">
        <v>5032</v>
      </c>
      <c r="B376" s="4" t="s">
        <v>553</v>
      </c>
      <c r="C376" s="4"/>
      <c r="D376" s="4"/>
      <c r="E376" s="4"/>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row>
    <row r="377" spans="1:177" x14ac:dyDescent="0.15">
      <c r="A377" s="4" t="s">
        <v>5033</v>
      </c>
      <c r="B377" s="4" t="s">
        <v>554</v>
      </c>
      <c r="C377" s="4"/>
      <c r="D377" s="4"/>
      <c r="E377" s="4"/>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row>
    <row r="378" spans="1:177" x14ac:dyDescent="0.15">
      <c r="A378" s="4" t="s">
        <v>5034</v>
      </c>
      <c r="B378" s="4" t="s">
        <v>555</v>
      </c>
      <c r="C378" s="4"/>
      <c r="D378" s="4"/>
      <c r="E378" s="4"/>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row>
    <row r="379" spans="1:177" x14ac:dyDescent="0.15">
      <c r="A379" s="4" t="s">
        <v>5035</v>
      </c>
      <c r="B379" s="4" t="s">
        <v>556</v>
      </c>
      <c r="C379" s="4"/>
      <c r="D379" s="4"/>
      <c r="E379" s="4"/>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row>
    <row r="380" spans="1:177" x14ac:dyDescent="0.15">
      <c r="A380" s="4" t="s">
        <v>5036</v>
      </c>
      <c r="B380" s="4" t="s">
        <v>557</v>
      </c>
      <c r="C380" s="4"/>
      <c r="D380" s="4"/>
      <c r="E380" s="4"/>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row>
    <row r="381" spans="1:177" x14ac:dyDescent="0.15">
      <c r="A381" s="4" t="s">
        <v>5037</v>
      </c>
      <c r="B381" s="4" t="s">
        <v>558</v>
      </c>
      <c r="C381" s="4"/>
      <c r="D381" s="4"/>
      <c r="E381" s="4"/>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row>
    <row r="382" spans="1:177" x14ac:dyDescent="0.15">
      <c r="A382" s="4" t="s">
        <v>5038</v>
      </c>
      <c r="B382" s="4" t="s">
        <v>559</v>
      </c>
      <c r="C382" s="4"/>
      <c r="D382" s="4"/>
      <c r="E382" s="4"/>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row>
    <row r="383" spans="1:177" x14ac:dyDescent="0.15">
      <c r="A383" s="4" t="s">
        <v>5039</v>
      </c>
      <c r="B383" s="4" t="s">
        <v>560</v>
      </c>
      <c r="C383" s="4"/>
      <c r="D383" s="4"/>
      <c r="E383" s="4"/>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row>
    <row r="384" spans="1:177" x14ac:dyDescent="0.15">
      <c r="A384" s="4" t="s">
        <v>5040</v>
      </c>
      <c r="B384" s="4" t="s">
        <v>561</v>
      </c>
      <c r="C384" s="4"/>
      <c r="D384" s="4"/>
      <c r="E384" s="4"/>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row>
    <row r="385" spans="1:177" x14ac:dyDescent="0.15">
      <c r="A385" s="4" t="s">
        <v>5041</v>
      </c>
      <c r="B385" s="4" t="s">
        <v>562</v>
      </c>
      <c r="C385" s="4"/>
      <c r="D385" s="4"/>
      <c r="E385" s="4"/>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row>
    <row r="386" spans="1:177" x14ac:dyDescent="0.15">
      <c r="A386" s="4" t="s">
        <v>5042</v>
      </c>
      <c r="B386" s="4" t="s">
        <v>563</v>
      </c>
      <c r="C386" s="4"/>
      <c r="D386" s="4"/>
      <c r="E386" s="4"/>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row>
    <row r="387" spans="1:177" x14ac:dyDescent="0.15">
      <c r="A387" s="4" t="s">
        <v>5043</v>
      </c>
      <c r="B387" s="4" t="s">
        <v>564</v>
      </c>
      <c r="C387" s="4"/>
      <c r="D387" s="4"/>
      <c r="E387" s="4"/>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row>
    <row r="388" spans="1:177" x14ac:dyDescent="0.15">
      <c r="A388" s="4" t="s">
        <v>5044</v>
      </c>
      <c r="B388" s="4" t="s">
        <v>565</v>
      </c>
      <c r="C388" s="4"/>
      <c r="D388" s="4"/>
      <c r="E388" s="4"/>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row>
    <row r="389" spans="1:177" x14ac:dyDescent="0.15">
      <c r="A389" s="4" t="s">
        <v>5045</v>
      </c>
      <c r="B389" s="4" t="s">
        <v>566</v>
      </c>
      <c r="C389" s="4"/>
      <c r="D389" s="4"/>
      <c r="E389" s="4"/>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row>
    <row r="390" spans="1:177" x14ac:dyDescent="0.15">
      <c r="A390" s="4" t="s">
        <v>5046</v>
      </c>
      <c r="B390" s="4" t="s">
        <v>567</v>
      </c>
      <c r="C390" s="4"/>
      <c r="D390" s="4"/>
      <c r="E390" s="4"/>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row>
    <row r="391" spans="1:177" x14ac:dyDescent="0.15">
      <c r="A391" s="4" t="s">
        <v>5047</v>
      </c>
      <c r="B391" s="4" t="s">
        <v>568</v>
      </c>
      <c r="C391" s="4"/>
      <c r="D391" s="4"/>
      <c r="E391" s="4"/>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row>
    <row r="392" spans="1:177" x14ac:dyDescent="0.15">
      <c r="A392" s="4" t="s">
        <v>5048</v>
      </c>
      <c r="B392" s="4" t="s">
        <v>569</v>
      </c>
      <c r="C392" s="4"/>
      <c r="D392" s="4"/>
      <c r="E392" s="4"/>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row>
    <row r="393" spans="1:177" x14ac:dyDescent="0.15">
      <c r="A393" s="4" t="s">
        <v>5049</v>
      </c>
      <c r="B393" s="4" t="s">
        <v>570</v>
      </c>
      <c r="C393" s="4"/>
      <c r="D393" s="4"/>
      <c r="E393" s="4"/>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row>
    <row r="394" spans="1:177" x14ac:dyDescent="0.15">
      <c r="A394" s="4" t="s">
        <v>5050</v>
      </c>
      <c r="B394" s="4" t="s">
        <v>571</v>
      </c>
      <c r="C394" s="4"/>
      <c r="D394" s="4"/>
      <c r="E394" s="4"/>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row>
    <row r="395" spans="1:177" x14ac:dyDescent="0.15">
      <c r="A395" s="4" t="s">
        <v>5051</v>
      </c>
      <c r="B395" s="4" t="s">
        <v>572</v>
      </c>
      <c r="C395" s="4"/>
      <c r="D395" s="4"/>
      <c r="E395" s="4"/>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row>
    <row r="396" spans="1:177" x14ac:dyDescent="0.15">
      <c r="A396" s="4" t="s">
        <v>5052</v>
      </c>
      <c r="B396" s="4" t="s">
        <v>573</v>
      </c>
      <c r="C396" s="4"/>
      <c r="D396" s="4"/>
      <c r="E396" s="4"/>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row>
    <row r="397" spans="1:177" x14ac:dyDescent="0.15">
      <c r="A397" s="4" t="s">
        <v>5053</v>
      </c>
      <c r="B397" s="4" t="s">
        <v>574</v>
      </c>
      <c r="C397" s="4"/>
      <c r="D397" s="4"/>
      <c r="E397" s="4"/>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row>
    <row r="398" spans="1:177" x14ac:dyDescent="0.15">
      <c r="A398" s="4" t="s">
        <v>5054</v>
      </c>
      <c r="B398" s="4" t="s">
        <v>575</v>
      </c>
      <c r="C398" s="4"/>
      <c r="D398" s="4"/>
      <c r="E398" s="4"/>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row>
    <row r="399" spans="1:177" x14ac:dyDescent="0.15">
      <c r="A399" s="4" t="s">
        <v>5055</v>
      </c>
      <c r="B399" s="4" t="s">
        <v>576</v>
      </c>
      <c r="C399" s="4"/>
      <c r="D399" s="4"/>
      <c r="E399" s="4"/>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row>
    <row r="400" spans="1:177" x14ac:dyDescent="0.15">
      <c r="A400" s="4" t="s">
        <v>5056</v>
      </c>
      <c r="B400" s="4" t="s">
        <v>577</v>
      </c>
      <c r="C400" s="4"/>
      <c r="D400" s="4"/>
      <c r="E400" s="4"/>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row>
    <row r="401" spans="1:177" x14ac:dyDescent="0.25">
      <c r="A401" s="5" t="s">
        <v>5057</v>
      </c>
      <c r="B401" s="5" t="s">
        <v>578</v>
      </c>
      <c r="C401" s="5"/>
      <c r="D401" s="5"/>
      <c r="E401" s="5"/>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row>
    <row r="402" spans="1:177" x14ac:dyDescent="0.15">
      <c r="A402" s="4" t="s">
        <v>5058</v>
      </c>
      <c r="B402" s="4" t="s">
        <v>579</v>
      </c>
      <c r="C402" s="4"/>
      <c r="D402" s="4"/>
      <c r="E402" s="4"/>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row>
    <row r="403" spans="1:177" x14ac:dyDescent="0.15">
      <c r="A403" s="4" t="s">
        <v>5059</v>
      </c>
      <c r="B403" s="4" t="s">
        <v>580</v>
      </c>
      <c r="C403" s="4"/>
      <c r="D403" s="4"/>
      <c r="E403" s="4"/>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row>
    <row r="404" spans="1:177" x14ac:dyDescent="0.15">
      <c r="A404" s="4" t="s">
        <v>5060</v>
      </c>
      <c r="B404" s="4" t="s">
        <v>581</v>
      </c>
      <c r="C404" s="4"/>
      <c r="D404" s="4"/>
      <c r="E404" s="4"/>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row>
    <row r="405" spans="1:177" x14ac:dyDescent="0.15">
      <c r="A405" s="4" t="s">
        <v>5061</v>
      </c>
      <c r="B405" s="4" t="s">
        <v>582</v>
      </c>
      <c r="C405" s="4"/>
      <c r="D405" s="4"/>
      <c r="E405" s="4"/>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row>
    <row r="406" spans="1:177" x14ac:dyDescent="0.15">
      <c r="A406" s="4" t="s">
        <v>5062</v>
      </c>
      <c r="B406" s="4" t="s">
        <v>583</v>
      </c>
      <c r="C406" s="4"/>
      <c r="D406" s="4"/>
      <c r="E406" s="4"/>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row>
    <row r="407" spans="1:177" x14ac:dyDescent="0.15">
      <c r="A407" s="4" t="s">
        <v>5063</v>
      </c>
      <c r="B407" s="4" t="s">
        <v>584</v>
      </c>
      <c r="C407" s="4"/>
      <c r="D407" s="4"/>
      <c r="E407" s="4"/>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row>
    <row r="408" spans="1:177" x14ac:dyDescent="0.15">
      <c r="A408" s="4" t="s">
        <v>5064</v>
      </c>
      <c r="B408" s="4" t="s">
        <v>585</v>
      </c>
      <c r="C408" s="4"/>
      <c r="D408" s="4"/>
      <c r="E408" s="4"/>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row>
    <row r="409" spans="1:177" x14ac:dyDescent="0.15">
      <c r="A409" s="4" t="s">
        <v>5065</v>
      </c>
      <c r="B409" s="4" t="s">
        <v>586</v>
      </c>
      <c r="C409" s="4"/>
      <c r="D409" s="4"/>
      <c r="E409" s="4"/>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row>
    <row r="410" spans="1:177" x14ac:dyDescent="0.15">
      <c r="A410" s="4" t="s">
        <v>5066</v>
      </c>
      <c r="B410" s="4" t="s">
        <v>587</v>
      </c>
      <c r="C410" s="4"/>
      <c r="D410" s="4"/>
      <c r="E410" s="4"/>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row>
    <row r="411" spans="1:177" x14ac:dyDescent="0.15">
      <c r="A411" s="4" t="s">
        <v>5067</v>
      </c>
      <c r="B411" s="4" t="s">
        <v>588</v>
      </c>
      <c r="C411" s="4"/>
      <c r="D411" s="4"/>
      <c r="E411" s="4"/>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row>
    <row r="412" spans="1:177" x14ac:dyDescent="0.15">
      <c r="A412" s="4" t="s">
        <v>5068</v>
      </c>
      <c r="B412" s="4" t="s">
        <v>589</v>
      </c>
      <c r="C412" s="4"/>
      <c r="D412" s="4"/>
      <c r="E412" s="4"/>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row>
    <row r="413" spans="1:177" x14ac:dyDescent="0.15">
      <c r="A413" s="4" t="s">
        <v>5069</v>
      </c>
      <c r="B413" s="4" t="s">
        <v>590</v>
      </c>
      <c r="C413" s="4"/>
      <c r="D413" s="4"/>
      <c r="E413" s="4"/>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row>
    <row r="414" spans="1:177" x14ac:dyDescent="0.15">
      <c r="A414" s="4" t="s">
        <v>5070</v>
      </c>
      <c r="B414" s="4" t="s">
        <v>591</v>
      </c>
      <c r="C414" s="4"/>
      <c r="D414" s="4"/>
      <c r="E414" s="4"/>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row>
    <row r="415" spans="1:177" x14ac:dyDescent="0.15">
      <c r="A415" s="4" t="s">
        <v>5071</v>
      </c>
      <c r="B415" s="4" t="s">
        <v>592</v>
      </c>
      <c r="C415" s="4"/>
      <c r="D415" s="4"/>
      <c r="E415" s="4"/>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row>
    <row r="416" spans="1:177" x14ac:dyDescent="0.15">
      <c r="A416" s="4" t="s">
        <v>5072</v>
      </c>
      <c r="B416" s="4" t="s">
        <v>593</v>
      </c>
      <c r="C416" s="4"/>
      <c r="D416" s="4"/>
      <c r="E416" s="4"/>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row>
    <row r="417" spans="1:177" x14ac:dyDescent="0.15">
      <c r="A417" s="4" t="s">
        <v>5073</v>
      </c>
      <c r="B417" s="4" t="s">
        <v>594</v>
      </c>
      <c r="C417" s="4"/>
      <c r="D417" s="4"/>
      <c r="E417" s="4"/>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row>
    <row r="418" spans="1:177" x14ac:dyDescent="0.15">
      <c r="A418" s="4" t="s">
        <v>5074</v>
      </c>
      <c r="B418" s="4" t="s">
        <v>595</v>
      </c>
      <c r="C418" s="4"/>
      <c r="D418" s="4"/>
      <c r="E418" s="4"/>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row>
    <row r="419" spans="1:177" x14ac:dyDescent="0.15">
      <c r="A419" s="4" t="s">
        <v>5075</v>
      </c>
      <c r="B419" s="4" t="s">
        <v>596</v>
      </c>
      <c r="C419" s="4"/>
      <c r="D419" s="4"/>
      <c r="E419" s="4"/>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row>
    <row r="420" spans="1:177" x14ac:dyDescent="0.15">
      <c r="A420" s="4" t="s">
        <v>5076</v>
      </c>
      <c r="B420" s="4" t="s">
        <v>597</v>
      </c>
      <c r="C420" s="4"/>
      <c r="D420" s="4"/>
      <c r="E420" s="4"/>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row>
    <row r="421" spans="1:177" x14ac:dyDescent="0.15">
      <c r="A421" s="4" t="s">
        <v>5077</v>
      </c>
      <c r="B421" s="4" t="s">
        <v>598</v>
      </c>
      <c r="C421" s="4"/>
      <c r="D421" s="4"/>
      <c r="E421" s="4"/>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row>
    <row r="422" spans="1:177" x14ac:dyDescent="0.15">
      <c r="A422" s="4" t="s">
        <v>5078</v>
      </c>
      <c r="B422" s="4" t="s">
        <v>599</v>
      </c>
      <c r="C422" s="4"/>
      <c r="D422" s="4"/>
      <c r="E422" s="4"/>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row>
    <row r="423" spans="1:177" x14ac:dyDescent="0.15">
      <c r="A423" s="4" t="s">
        <v>5079</v>
      </c>
      <c r="B423" s="4" t="s">
        <v>600</v>
      </c>
      <c r="C423" s="4"/>
      <c r="D423" s="4"/>
      <c r="E423" s="4"/>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row>
    <row r="424" spans="1:177" x14ac:dyDescent="0.15">
      <c r="A424" s="4" t="s">
        <v>5080</v>
      </c>
      <c r="B424" s="4" t="s">
        <v>601</v>
      </c>
      <c r="C424" s="4"/>
      <c r="D424" s="4"/>
      <c r="E424" s="4"/>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row>
    <row r="425" spans="1:177" x14ac:dyDescent="0.15">
      <c r="A425" s="4" t="s">
        <v>5081</v>
      </c>
      <c r="B425" s="4" t="s">
        <v>602</v>
      </c>
      <c r="C425" s="4"/>
      <c r="D425" s="4"/>
      <c r="E425" s="4"/>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row>
    <row r="426" spans="1:177" x14ac:dyDescent="0.15">
      <c r="A426" s="4" t="s">
        <v>5082</v>
      </c>
      <c r="B426" s="4" t="s">
        <v>603</v>
      </c>
      <c r="C426" s="4"/>
      <c r="D426" s="4"/>
      <c r="E426" s="4"/>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row>
    <row r="427" spans="1:177" x14ac:dyDescent="0.15">
      <c r="A427" s="4" t="s">
        <v>5083</v>
      </c>
      <c r="B427" s="4" t="s">
        <v>604</v>
      </c>
      <c r="C427" s="4"/>
      <c r="D427" s="4"/>
      <c r="E427" s="4"/>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row>
    <row r="428" spans="1:177" x14ac:dyDescent="0.15">
      <c r="A428" s="4" t="s">
        <v>5084</v>
      </c>
      <c r="B428" s="4" t="s">
        <v>605</v>
      </c>
      <c r="C428" s="4"/>
      <c r="D428" s="4"/>
      <c r="E428" s="4"/>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row>
    <row r="429" spans="1:177" x14ac:dyDescent="0.15">
      <c r="A429" s="4" t="s">
        <v>5085</v>
      </c>
      <c r="B429" s="4" t="s">
        <v>606</v>
      </c>
      <c r="C429" s="4"/>
      <c r="D429" s="4"/>
      <c r="E429" s="4"/>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row>
    <row r="430" spans="1:177" x14ac:dyDescent="0.15">
      <c r="A430" s="4" t="s">
        <v>5086</v>
      </c>
      <c r="B430" s="4" t="s">
        <v>607</v>
      </c>
      <c r="C430" s="4"/>
      <c r="D430" s="4"/>
      <c r="E430" s="4"/>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row>
    <row r="431" spans="1:177" x14ac:dyDescent="0.15">
      <c r="A431" s="4" t="s">
        <v>5087</v>
      </c>
      <c r="B431" s="4" t="s">
        <v>608</v>
      </c>
      <c r="C431" s="4"/>
      <c r="D431" s="4"/>
      <c r="E431" s="4"/>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row>
    <row r="432" spans="1:177" x14ac:dyDescent="0.15">
      <c r="A432" s="4" t="s">
        <v>5088</v>
      </c>
      <c r="B432" s="4" t="s">
        <v>609</v>
      </c>
      <c r="C432" s="4"/>
      <c r="D432" s="4"/>
      <c r="E432" s="4"/>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row>
    <row r="433" spans="1:177" x14ac:dyDescent="0.15">
      <c r="A433" s="4" t="s">
        <v>5089</v>
      </c>
      <c r="B433" s="4" t="s">
        <v>610</v>
      </c>
      <c r="C433" s="4"/>
      <c r="D433" s="4"/>
      <c r="E433" s="4"/>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row>
    <row r="434" spans="1:177" x14ac:dyDescent="0.15">
      <c r="A434" s="4" t="s">
        <v>5090</v>
      </c>
      <c r="B434" s="4" t="s">
        <v>611</v>
      </c>
      <c r="C434" s="4"/>
      <c r="D434" s="4"/>
      <c r="E434" s="4"/>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row>
    <row r="435" spans="1:177" x14ac:dyDescent="0.15">
      <c r="A435" s="4" t="s">
        <v>5091</v>
      </c>
      <c r="B435" s="4" t="s">
        <v>612</v>
      </c>
      <c r="C435" s="4"/>
      <c r="D435" s="4"/>
      <c r="E435" s="4"/>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row>
    <row r="436" spans="1:177" x14ac:dyDescent="0.15">
      <c r="A436" s="4" t="s">
        <v>5092</v>
      </c>
      <c r="B436" s="4" t="s">
        <v>613</v>
      </c>
      <c r="C436" s="4"/>
      <c r="D436" s="4"/>
      <c r="E436" s="4"/>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row>
    <row r="437" spans="1:177" x14ac:dyDescent="0.15">
      <c r="A437" s="4" t="s">
        <v>5093</v>
      </c>
      <c r="B437" s="4" t="s">
        <v>614</v>
      </c>
      <c r="C437" s="4"/>
      <c r="D437" s="4"/>
      <c r="E437" s="4"/>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row>
    <row r="438" spans="1:177" x14ac:dyDescent="0.15">
      <c r="A438" s="4" t="s">
        <v>5094</v>
      </c>
      <c r="B438" s="4" t="s">
        <v>615</v>
      </c>
      <c r="C438" s="4"/>
      <c r="D438" s="4"/>
      <c r="E438" s="4"/>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row>
    <row r="439" spans="1:177" x14ac:dyDescent="0.15">
      <c r="A439" s="4" t="s">
        <v>5095</v>
      </c>
      <c r="B439" s="4" t="s">
        <v>616</v>
      </c>
      <c r="C439" s="4"/>
      <c r="D439" s="4"/>
      <c r="E439" s="4"/>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row>
    <row r="440" spans="1:177" x14ac:dyDescent="0.15">
      <c r="A440" s="4" t="s">
        <v>5096</v>
      </c>
      <c r="B440" s="4" t="s">
        <v>617</v>
      </c>
      <c r="C440" s="4"/>
      <c r="D440" s="4"/>
      <c r="E440" s="4"/>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row>
    <row r="441" spans="1:177" x14ac:dyDescent="0.15">
      <c r="A441" s="4" t="s">
        <v>5097</v>
      </c>
      <c r="B441" s="4" t="s">
        <v>618</v>
      </c>
      <c r="C441" s="4"/>
      <c r="D441" s="4"/>
      <c r="E441" s="4"/>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row>
    <row r="442" spans="1:177" x14ac:dyDescent="0.15">
      <c r="A442" s="4" t="s">
        <v>5098</v>
      </c>
      <c r="B442" s="4" t="s">
        <v>619</v>
      </c>
      <c r="C442" s="4"/>
      <c r="D442" s="4"/>
      <c r="E442" s="4"/>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row>
    <row r="443" spans="1:177" x14ac:dyDescent="0.15">
      <c r="A443" s="4" t="s">
        <v>5099</v>
      </c>
      <c r="B443" s="4" t="s">
        <v>620</v>
      </c>
      <c r="C443" s="4"/>
      <c r="D443" s="4"/>
      <c r="E443" s="4"/>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row>
    <row r="444" spans="1:177" x14ac:dyDescent="0.15">
      <c r="A444" s="4" t="s">
        <v>5100</v>
      </c>
      <c r="B444" s="4" t="s">
        <v>5494</v>
      </c>
      <c r="C444" s="4"/>
      <c r="D444" s="4"/>
      <c r="E444" s="4"/>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row>
    <row r="445" spans="1:177" x14ac:dyDescent="0.15">
      <c r="A445" s="4" t="s">
        <v>5101</v>
      </c>
      <c r="B445" s="4" t="s">
        <v>621</v>
      </c>
      <c r="C445" s="4"/>
      <c r="D445" s="4"/>
      <c r="E445" s="4"/>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row>
    <row r="446" spans="1:177" x14ac:dyDescent="0.15">
      <c r="A446" s="4" t="s">
        <v>5102</v>
      </c>
      <c r="B446" s="4" t="s">
        <v>622</v>
      </c>
      <c r="C446" s="4"/>
      <c r="D446" s="4"/>
      <c r="E446" s="4"/>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row>
    <row r="447" spans="1:177" x14ac:dyDescent="0.15">
      <c r="A447" s="4" t="s">
        <v>5103</v>
      </c>
      <c r="B447" s="4" t="s">
        <v>623</v>
      </c>
      <c r="C447" s="4"/>
      <c r="D447" s="4"/>
      <c r="E447" s="4"/>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row>
    <row r="448" spans="1:177" x14ac:dyDescent="0.15">
      <c r="A448" s="4" t="s">
        <v>5104</v>
      </c>
      <c r="B448" s="4" t="s">
        <v>624</v>
      </c>
      <c r="C448" s="4"/>
      <c r="D448" s="4"/>
      <c r="E448" s="4"/>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row>
    <row r="449" spans="1:177" x14ac:dyDescent="0.15">
      <c r="A449" s="4" t="s">
        <v>5105</v>
      </c>
      <c r="B449" s="4" t="s">
        <v>625</v>
      </c>
      <c r="C449" s="4"/>
      <c r="D449" s="4"/>
      <c r="E449" s="4"/>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row>
    <row r="450" spans="1:177" x14ac:dyDescent="0.15">
      <c r="A450" s="4" t="s">
        <v>5106</v>
      </c>
      <c r="B450" s="4" t="s">
        <v>626</v>
      </c>
      <c r="C450" s="4"/>
      <c r="D450" s="4"/>
      <c r="E450" s="4"/>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row>
    <row r="451" spans="1:177" x14ac:dyDescent="0.15">
      <c r="A451" s="4" t="s">
        <v>5107</v>
      </c>
      <c r="B451" s="4" t="s">
        <v>627</v>
      </c>
      <c r="C451" s="4"/>
      <c r="D451" s="4"/>
      <c r="E451" s="4"/>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row>
    <row r="452" spans="1:177" x14ac:dyDescent="0.15">
      <c r="A452" s="4" t="s">
        <v>5108</v>
      </c>
      <c r="B452" s="4" t="s">
        <v>628</v>
      </c>
      <c r="C452" s="4"/>
      <c r="D452" s="4"/>
      <c r="E452" s="4"/>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row>
    <row r="453" spans="1:177" x14ac:dyDescent="0.15">
      <c r="A453" s="4" t="s">
        <v>5109</v>
      </c>
      <c r="B453" s="4" t="s">
        <v>629</v>
      </c>
      <c r="C453" s="4"/>
      <c r="D453" s="4"/>
      <c r="E453" s="4"/>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row>
    <row r="454" spans="1:177" x14ac:dyDescent="0.25">
      <c r="A454" s="5" t="s">
        <v>5110</v>
      </c>
      <c r="B454" s="5" t="s">
        <v>630</v>
      </c>
      <c r="C454" s="5"/>
      <c r="D454" s="5"/>
      <c r="E454" s="5"/>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row>
    <row r="455" spans="1:177" x14ac:dyDescent="0.15">
      <c r="A455" s="4" t="s">
        <v>5111</v>
      </c>
      <c r="B455" s="4" t="s">
        <v>631</v>
      </c>
      <c r="C455" s="4"/>
      <c r="D455" s="4"/>
      <c r="E455" s="4"/>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row>
    <row r="456" spans="1:177" x14ac:dyDescent="0.15">
      <c r="A456" s="4" t="s">
        <v>5112</v>
      </c>
      <c r="B456" s="4" t="s">
        <v>632</v>
      </c>
      <c r="C456" s="4"/>
      <c r="D456" s="4"/>
      <c r="E456" s="4"/>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row>
    <row r="457" spans="1:177" x14ac:dyDescent="0.15">
      <c r="A457" s="4" t="s">
        <v>5113</v>
      </c>
      <c r="B457" s="4" t="s">
        <v>633</v>
      </c>
      <c r="C457" s="4"/>
      <c r="D457" s="4"/>
      <c r="E457" s="4"/>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row>
    <row r="458" spans="1:177" x14ac:dyDescent="0.15">
      <c r="A458" s="4" t="s">
        <v>5114</v>
      </c>
      <c r="B458" s="4" t="s">
        <v>634</v>
      </c>
      <c r="C458" s="4"/>
      <c r="D458" s="4"/>
      <c r="E458" s="4"/>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row>
    <row r="459" spans="1:177" x14ac:dyDescent="0.15">
      <c r="A459" s="4" t="s">
        <v>5115</v>
      </c>
      <c r="B459" s="4" t="s">
        <v>635</v>
      </c>
      <c r="C459" s="4"/>
      <c r="D459" s="4"/>
      <c r="E459" s="4"/>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row>
    <row r="460" spans="1:177" x14ac:dyDescent="0.15">
      <c r="A460" s="4" t="s">
        <v>5116</v>
      </c>
      <c r="B460" s="4" t="s">
        <v>636</v>
      </c>
      <c r="C460" s="4"/>
      <c r="D460" s="4"/>
      <c r="E460" s="4"/>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row>
    <row r="461" spans="1:177" x14ac:dyDescent="0.15">
      <c r="A461" s="4" t="s">
        <v>5117</v>
      </c>
      <c r="B461" s="4" t="s">
        <v>637</v>
      </c>
      <c r="C461" s="4"/>
      <c r="D461" s="4"/>
      <c r="E461" s="4"/>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row>
    <row r="462" spans="1:177" x14ac:dyDescent="0.15">
      <c r="A462" s="4" t="s">
        <v>5118</v>
      </c>
      <c r="B462" s="4" t="s">
        <v>638</v>
      </c>
      <c r="C462" s="4"/>
      <c r="D462" s="4"/>
      <c r="E462" s="4"/>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row>
    <row r="463" spans="1:177" x14ac:dyDescent="0.15">
      <c r="A463" s="4" t="s">
        <v>5119</v>
      </c>
      <c r="B463" s="4" t="s">
        <v>639</v>
      </c>
      <c r="C463" s="4"/>
      <c r="D463" s="4"/>
      <c r="E463" s="4"/>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row>
    <row r="464" spans="1:177" x14ac:dyDescent="0.15">
      <c r="A464" s="4" t="s">
        <v>5120</v>
      </c>
      <c r="B464" s="4" t="s">
        <v>640</v>
      </c>
      <c r="C464" s="4"/>
      <c r="D464" s="4"/>
      <c r="E464" s="4"/>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row>
    <row r="465" spans="1:177" x14ac:dyDescent="0.15">
      <c r="A465" s="4" t="s">
        <v>5121</v>
      </c>
      <c r="B465" s="4" t="s">
        <v>641</v>
      </c>
      <c r="C465" s="4"/>
      <c r="D465" s="4"/>
      <c r="E465" s="4"/>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row>
    <row r="466" spans="1:177" x14ac:dyDescent="0.15">
      <c r="A466" s="4" t="s">
        <v>5122</v>
      </c>
      <c r="B466" s="4" t="s">
        <v>642</v>
      </c>
      <c r="C466" s="4"/>
      <c r="D466" s="4"/>
      <c r="E466" s="4"/>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row>
    <row r="467" spans="1:177" x14ac:dyDescent="0.15">
      <c r="A467" s="4" t="s">
        <v>5123</v>
      </c>
      <c r="B467" s="4" t="s">
        <v>643</v>
      </c>
      <c r="C467" s="4"/>
      <c r="D467" s="4"/>
      <c r="E467" s="4"/>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row>
    <row r="468" spans="1:177" x14ac:dyDescent="0.15">
      <c r="A468" s="4" t="s">
        <v>5124</v>
      </c>
      <c r="B468" s="4" t="s">
        <v>644</v>
      </c>
      <c r="C468" s="4"/>
      <c r="D468" s="4"/>
      <c r="E468" s="4"/>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row>
    <row r="469" spans="1:177" x14ac:dyDescent="0.15">
      <c r="A469" s="4" t="s">
        <v>5125</v>
      </c>
      <c r="B469" s="4" t="s">
        <v>645</v>
      </c>
      <c r="C469" s="4"/>
      <c r="D469" s="4"/>
      <c r="E469" s="4"/>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row>
    <row r="470" spans="1:177" x14ac:dyDescent="0.15">
      <c r="A470" s="4" t="s">
        <v>5126</v>
      </c>
      <c r="B470" s="4" t="s">
        <v>646</v>
      </c>
      <c r="C470" s="4"/>
      <c r="D470" s="4"/>
      <c r="E470" s="4"/>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row>
    <row r="471" spans="1:177" x14ac:dyDescent="0.15">
      <c r="A471" s="4" t="s">
        <v>5127</v>
      </c>
      <c r="B471" s="4" t="s">
        <v>647</v>
      </c>
      <c r="C471" s="4"/>
      <c r="D471" s="4"/>
      <c r="E471" s="4"/>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row>
    <row r="472" spans="1:177" x14ac:dyDescent="0.15">
      <c r="A472" s="4" t="s">
        <v>5128</v>
      </c>
      <c r="B472" s="4" t="s">
        <v>648</v>
      </c>
      <c r="C472" s="4"/>
      <c r="D472" s="4"/>
      <c r="E472" s="4"/>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row>
    <row r="473" spans="1:177" x14ac:dyDescent="0.15">
      <c r="A473" s="4" t="s">
        <v>5129</v>
      </c>
      <c r="B473" s="4" t="s">
        <v>649</v>
      </c>
      <c r="C473" s="4"/>
      <c r="D473" s="4"/>
      <c r="E473" s="4"/>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row>
    <row r="474" spans="1:177" x14ac:dyDescent="0.25">
      <c r="A474" s="5" t="s">
        <v>5130</v>
      </c>
      <c r="B474" s="5" t="s">
        <v>650</v>
      </c>
      <c r="C474" s="5"/>
      <c r="D474" s="5"/>
      <c r="E474" s="5"/>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row>
    <row r="475" spans="1:177" x14ac:dyDescent="0.15">
      <c r="A475" s="4" t="s">
        <v>5131</v>
      </c>
      <c r="B475" s="4" t="s">
        <v>651</v>
      </c>
      <c r="C475" s="4"/>
      <c r="D475" s="4"/>
      <c r="E475" s="4"/>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row>
    <row r="476" spans="1:177" x14ac:dyDescent="0.15">
      <c r="A476" s="4" t="s">
        <v>5132</v>
      </c>
      <c r="B476" s="4" t="s">
        <v>652</v>
      </c>
      <c r="C476" s="4"/>
      <c r="D476" s="4"/>
      <c r="E476" s="4"/>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row>
    <row r="477" spans="1:177" x14ac:dyDescent="0.15">
      <c r="A477" s="4" t="s">
        <v>5133</v>
      </c>
      <c r="B477" s="4" t="s">
        <v>653</v>
      </c>
      <c r="C477" s="4"/>
      <c r="D477" s="4"/>
      <c r="E477" s="4"/>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row>
    <row r="478" spans="1:177" x14ac:dyDescent="0.15">
      <c r="A478" s="4" t="s">
        <v>5134</v>
      </c>
      <c r="B478" s="4" t="s">
        <v>654</v>
      </c>
      <c r="C478" s="4"/>
      <c r="D478" s="4"/>
      <c r="E478" s="4"/>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row>
    <row r="479" spans="1:177" x14ac:dyDescent="0.15">
      <c r="A479" s="4" t="s">
        <v>5135</v>
      </c>
      <c r="B479" s="4" t="s">
        <v>655</v>
      </c>
      <c r="C479" s="4"/>
      <c r="D479" s="4"/>
      <c r="E479" s="4"/>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row>
    <row r="480" spans="1:177" x14ac:dyDescent="0.15">
      <c r="A480" s="4" t="s">
        <v>5136</v>
      </c>
      <c r="B480" s="4" t="s">
        <v>656</v>
      </c>
      <c r="C480" s="4"/>
      <c r="D480" s="4"/>
      <c r="E480" s="4"/>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row>
    <row r="481" spans="1:177" x14ac:dyDescent="0.15">
      <c r="A481" s="4" t="s">
        <v>5137</v>
      </c>
      <c r="B481" s="4" t="s">
        <v>657</v>
      </c>
      <c r="C481" s="4"/>
      <c r="D481" s="4"/>
      <c r="E481" s="4"/>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row>
    <row r="482" spans="1:177" x14ac:dyDescent="0.15">
      <c r="A482" s="4" t="s">
        <v>5138</v>
      </c>
      <c r="B482" s="4" t="s">
        <v>658</v>
      </c>
      <c r="C482" s="4"/>
      <c r="D482" s="4"/>
      <c r="E482" s="4"/>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row>
    <row r="483" spans="1:177" x14ac:dyDescent="0.15">
      <c r="A483" s="4" t="s">
        <v>5139</v>
      </c>
      <c r="B483" s="4" t="s">
        <v>659</v>
      </c>
      <c r="C483" s="4"/>
      <c r="D483" s="4"/>
      <c r="E483" s="4"/>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row>
    <row r="484" spans="1:177" x14ac:dyDescent="0.15">
      <c r="A484" s="4" t="s">
        <v>5140</v>
      </c>
      <c r="B484" s="4" t="s">
        <v>660</v>
      </c>
      <c r="C484" s="4"/>
      <c r="D484" s="4"/>
      <c r="E484" s="4"/>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row>
    <row r="485" spans="1:177" x14ac:dyDescent="0.15">
      <c r="A485" s="4" t="s">
        <v>5141</v>
      </c>
      <c r="B485" s="4" t="s">
        <v>661</v>
      </c>
      <c r="C485" s="4"/>
      <c r="D485" s="4"/>
      <c r="E485" s="4"/>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row>
    <row r="486" spans="1:177" x14ac:dyDescent="0.15">
      <c r="A486" s="4" t="s">
        <v>5142</v>
      </c>
      <c r="B486" s="4" t="s">
        <v>662</v>
      </c>
      <c r="C486" s="4"/>
      <c r="D486" s="4"/>
      <c r="E486" s="4"/>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row>
    <row r="487" spans="1:177" x14ac:dyDescent="0.15">
      <c r="A487" s="4" t="s">
        <v>5143</v>
      </c>
      <c r="B487" s="4" t="s">
        <v>663</v>
      </c>
      <c r="C487" s="4"/>
      <c r="D487" s="4"/>
      <c r="E487" s="4"/>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row>
    <row r="488" spans="1:177" x14ac:dyDescent="0.15">
      <c r="A488" s="4" t="s">
        <v>5144</v>
      </c>
      <c r="B488" s="4" t="s">
        <v>664</v>
      </c>
      <c r="C488" s="4"/>
      <c r="D488" s="4"/>
      <c r="E488" s="4"/>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row>
    <row r="489" spans="1:177" x14ac:dyDescent="0.15">
      <c r="A489" s="4" t="s">
        <v>5145</v>
      </c>
      <c r="B489" s="4" t="s">
        <v>665</v>
      </c>
      <c r="C489" s="4"/>
      <c r="D489" s="4"/>
      <c r="E489" s="4"/>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row>
    <row r="490" spans="1:177" x14ac:dyDescent="0.15">
      <c r="A490" s="4" t="s">
        <v>5146</v>
      </c>
      <c r="B490" s="4" t="s">
        <v>666</v>
      </c>
      <c r="C490" s="4"/>
      <c r="D490" s="4"/>
      <c r="E490" s="4"/>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row>
    <row r="491" spans="1:177" x14ac:dyDescent="0.15">
      <c r="A491" s="4" t="s">
        <v>5147</v>
      </c>
      <c r="B491" s="4" t="s">
        <v>667</v>
      </c>
      <c r="C491" s="4"/>
      <c r="D491" s="4"/>
      <c r="E491" s="4"/>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row>
    <row r="492" spans="1:177" x14ac:dyDescent="0.15">
      <c r="A492" s="4" t="s">
        <v>5148</v>
      </c>
      <c r="B492" s="4" t="s">
        <v>668</v>
      </c>
      <c r="C492" s="4"/>
      <c r="D492" s="4"/>
      <c r="E492" s="4"/>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row>
    <row r="493" spans="1:177" x14ac:dyDescent="0.15">
      <c r="A493" s="4" t="s">
        <v>5149</v>
      </c>
      <c r="B493" s="4" t="s">
        <v>669</v>
      </c>
      <c r="C493" s="4"/>
      <c r="D493" s="4"/>
      <c r="E493" s="4"/>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row>
    <row r="494" spans="1:177" x14ac:dyDescent="0.15">
      <c r="A494" s="4" t="s">
        <v>5150</v>
      </c>
      <c r="B494" s="4" t="s">
        <v>670</v>
      </c>
      <c r="C494" s="4"/>
      <c r="D494" s="4"/>
      <c r="E494" s="4"/>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row>
    <row r="495" spans="1:177" x14ac:dyDescent="0.15">
      <c r="A495" s="4" t="s">
        <v>5151</v>
      </c>
      <c r="B495" s="4" t="s">
        <v>671</v>
      </c>
      <c r="C495" s="4"/>
      <c r="D495" s="4"/>
      <c r="E495" s="4"/>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row>
    <row r="496" spans="1:177" x14ac:dyDescent="0.15">
      <c r="A496" s="4" t="s">
        <v>5152</v>
      </c>
      <c r="B496" s="4" t="s">
        <v>672</v>
      </c>
      <c r="C496" s="4"/>
      <c r="D496" s="4"/>
      <c r="E496" s="4"/>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row>
    <row r="497" spans="1:177" x14ac:dyDescent="0.15">
      <c r="A497" s="4" t="s">
        <v>5153</v>
      </c>
      <c r="B497" s="4" t="s">
        <v>673</v>
      </c>
      <c r="C497" s="4"/>
      <c r="D497" s="4"/>
      <c r="E497" s="4"/>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row>
    <row r="498" spans="1:177" x14ac:dyDescent="0.15">
      <c r="A498" s="4" t="s">
        <v>5154</v>
      </c>
      <c r="B498" s="4" t="s">
        <v>674</v>
      </c>
      <c r="C498" s="4"/>
      <c r="D498" s="4"/>
      <c r="E498" s="4"/>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row>
    <row r="499" spans="1:177" x14ac:dyDescent="0.15">
      <c r="A499" s="4" t="s">
        <v>5155</v>
      </c>
      <c r="B499" s="4" t="s">
        <v>675</v>
      </c>
      <c r="C499" s="4"/>
      <c r="D499" s="4"/>
      <c r="E499" s="4"/>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row>
    <row r="500" spans="1:177" x14ac:dyDescent="0.15">
      <c r="A500" s="4" t="s">
        <v>5156</v>
      </c>
      <c r="B500" s="4" t="s">
        <v>676</v>
      </c>
      <c r="C500" s="4"/>
      <c r="D500" s="4"/>
      <c r="E500" s="4"/>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row>
    <row r="501" spans="1:177" x14ac:dyDescent="0.15">
      <c r="A501" s="4" t="s">
        <v>5157</v>
      </c>
      <c r="B501" s="4" t="s">
        <v>677</v>
      </c>
      <c r="C501" s="4"/>
      <c r="D501" s="4"/>
      <c r="E501" s="4"/>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row>
    <row r="502" spans="1:177" x14ac:dyDescent="0.15">
      <c r="A502" s="4" t="s">
        <v>5158</v>
      </c>
      <c r="B502" s="4" t="s">
        <v>678</v>
      </c>
      <c r="C502" s="4"/>
      <c r="D502" s="4"/>
      <c r="E502" s="4"/>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row>
    <row r="503" spans="1:177" x14ac:dyDescent="0.15">
      <c r="A503" s="4" t="s">
        <v>5159</v>
      </c>
      <c r="B503" s="4" t="s">
        <v>679</v>
      </c>
      <c r="C503" s="4"/>
      <c r="D503" s="4"/>
      <c r="E503" s="4"/>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row>
    <row r="504" spans="1:177" x14ac:dyDescent="0.15">
      <c r="A504" s="4" t="s">
        <v>5160</v>
      </c>
      <c r="B504" s="4" t="s">
        <v>680</v>
      </c>
      <c r="C504" s="4"/>
      <c r="D504" s="4"/>
      <c r="E504" s="4"/>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row>
    <row r="505" spans="1:177" x14ac:dyDescent="0.15">
      <c r="A505" s="4" t="s">
        <v>5161</v>
      </c>
      <c r="B505" s="4" t="s">
        <v>681</v>
      </c>
      <c r="C505" s="4"/>
      <c r="D505" s="4"/>
      <c r="E505" s="4"/>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row>
    <row r="506" spans="1:177" x14ac:dyDescent="0.15">
      <c r="A506" s="4" t="s">
        <v>5162</v>
      </c>
      <c r="B506" s="4" t="s">
        <v>682</v>
      </c>
      <c r="C506" s="4"/>
      <c r="D506" s="4"/>
      <c r="E506" s="4"/>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row>
    <row r="507" spans="1:177" x14ac:dyDescent="0.15">
      <c r="A507" s="4" t="s">
        <v>5163</v>
      </c>
      <c r="B507" s="4" t="s">
        <v>683</v>
      </c>
      <c r="C507" s="4"/>
      <c r="D507" s="4"/>
      <c r="E507" s="4"/>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row>
    <row r="508" spans="1:177" x14ac:dyDescent="0.15">
      <c r="A508" s="4" t="s">
        <v>5164</v>
      </c>
      <c r="B508" s="4" t="s">
        <v>684</v>
      </c>
      <c r="C508" s="4"/>
      <c r="D508" s="4"/>
      <c r="E508" s="4"/>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row>
    <row r="509" spans="1:177" x14ac:dyDescent="0.15">
      <c r="A509" s="4" t="s">
        <v>5165</v>
      </c>
      <c r="B509" s="4" t="s">
        <v>685</v>
      </c>
      <c r="C509" s="4"/>
      <c r="D509" s="4"/>
      <c r="E509" s="4"/>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row>
    <row r="510" spans="1:177" x14ac:dyDescent="0.15">
      <c r="A510" s="4" t="s">
        <v>5166</v>
      </c>
      <c r="B510" s="4" t="s">
        <v>686</v>
      </c>
      <c r="C510" s="4"/>
      <c r="D510" s="4"/>
      <c r="E510" s="4"/>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row>
    <row r="511" spans="1:177" x14ac:dyDescent="0.15">
      <c r="A511" s="4" t="s">
        <v>5167</v>
      </c>
      <c r="B511" s="4" t="s">
        <v>3596</v>
      </c>
      <c r="C511" s="4"/>
      <c r="D511" s="4"/>
      <c r="E511" s="4"/>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row>
    <row r="512" spans="1:177" x14ac:dyDescent="0.15">
      <c r="A512" s="4" t="s">
        <v>5168</v>
      </c>
      <c r="B512" s="4" t="s">
        <v>687</v>
      </c>
      <c r="C512" s="4"/>
      <c r="D512" s="4"/>
      <c r="E512" s="4"/>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row>
    <row r="513" spans="1:177" x14ac:dyDescent="0.15">
      <c r="A513" s="4" t="s">
        <v>5169</v>
      </c>
      <c r="B513" s="4" t="s">
        <v>688</v>
      </c>
      <c r="C513" s="4"/>
      <c r="D513" s="4"/>
      <c r="E513" s="4"/>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row>
    <row r="514" spans="1:177" x14ac:dyDescent="0.15">
      <c r="A514" s="4" t="s">
        <v>5170</v>
      </c>
      <c r="B514" s="4" t="s">
        <v>689</v>
      </c>
      <c r="C514" s="4"/>
      <c r="D514" s="4"/>
      <c r="E514" s="4"/>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row>
    <row r="515" spans="1:177" x14ac:dyDescent="0.15">
      <c r="A515" s="4" t="s">
        <v>5171</v>
      </c>
      <c r="B515" s="4" t="s">
        <v>690</v>
      </c>
      <c r="C515" s="4"/>
      <c r="D515" s="4"/>
      <c r="E515" s="4"/>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row>
    <row r="516" spans="1:177" x14ac:dyDescent="0.15">
      <c r="A516" s="4" t="s">
        <v>5172</v>
      </c>
      <c r="B516" s="4" t="s">
        <v>691</v>
      </c>
      <c r="C516" s="4"/>
      <c r="D516" s="4"/>
      <c r="E516" s="4"/>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row>
    <row r="517" spans="1:177" x14ac:dyDescent="0.15">
      <c r="A517" s="4" t="s">
        <v>5173</v>
      </c>
      <c r="B517" s="4" t="s">
        <v>692</v>
      </c>
      <c r="C517" s="4"/>
      <c r="D517" s="4"/>
      <c r="E517" s="4"/>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row>
    <row r="518" spans="1:177" x14ac:dyDescent="0.15">
      <c r="A518" s="4" t="s">
        <v>5174</v>
      </c>
      <c r="B518" s="4" t="s">
        <v>693</v>
      </c>
      <c r="C518" s="4"/>
      <c r="D518" s="4"/>
      <c r="E518" s="4"/>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row>
    <row r="519" spans="1:177" x14ac:dyDescent="0.15">
      <c r="A519" s="4" t="s">
        <v>5175</v>
      </c>
      <c r="B519" s="4" t="s">
        <v>694</v>
      </c>
      <c r="C519" s="4"/>
      <c r="D519" s="4"/>
      <c r="E519" s="4"/>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row>
    <row r="520" spans="1:177" x14ac:dyDescent="0.15">
      <c r="A520" s="4" t="s">
        <v>5176</v>
      </c>
      <c r="B520" s="4" t="s">
        <v>695</v>
      </c>
      <c r="C520" s="4"/>
      <c r="D520" s="4"/>
      <c r="E520" s="4"/>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row>
    <row r="521" spans="1:177" x14ac:dyDescent="0.15">
      <c r="A521" s="4" t="s">
        <v>5177</v>
      </c>
      <c r="B521" s="4" t="s">
        <v>696</v>
      </c>
      <c r="C521" s="4"/>
      <c r="D521" s="4"/>
      <c r="E521" s="4"/>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row>
    <row r="522" spans="1:177" x14ac:dyDescent="0.15">
      <c r="A522" s="4" t="s">
        <v>5178</v>
      </c>
      <c r="B522" s="4" t="s">
        <v>697</v>
      </c>
      <c r="C522" s="4"/>
      <c r="D522" s="4"/>
      <c r="E522" s="4"/>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row>
    <row r="523" spans="1:177" x14ac:dyDescent="0.15">
      <c r="A523" s="4" t="s">
        <v>5179</v>
      </c>
      <c r="B523" s="4" t="s">
        <v>698</v>
      </c>
      <c r="C523" s="4"/>
      <c r="D523" s="4"/>
      <c r="E523" s="4"/>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row>
    <row r="524" spans="1:177" x14ac:dyDescent="0.15">
      <c r="A524" s="4" t="s">
        <v>5180</v>
      </c>
      <c r="B524" s="4" t="s">
        <v>699</v>
      </c>
      <c r="C524" s="4"/>
      <c r="D524" s="4"/>
      <c r="E524" s="4"/>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row>
    <row r="525" spans="1:177" x14ac:dyDescent="0.15">
      <c r="A525" s="4" t="s">
        <v>5181</v>
      </c>
      <c r="B525" s="4" t="s">
        <v>700</v>
      </c>
      <c r="C525" s="4"/>
      <c r="D525" s="4"/>
      <c r="E525" s="4"/>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row>
    <row r="526" spans="1:177" x14ac:dyDescent="0.15">
      <c r="A526" s="4" t="s">
        <v>5182</v>
      </c>
      <c r="B526" s="4" t="s">
        <v>701</v>
      </c>
      <c r="C526" s="4"/>
      <c r="D526" s="4"/>
      <c r="E526" s="4"/>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row>
    <row r="527" spans="1:177" x14ac:dyDescent="0.15">
      <c r="A527" s="4" t="s">
        <v>5183</v>
      </c>
      <c r="B527" s="4" t="s">
        <v>702</v>
      </c>
      <c r="C527" s="4"/>
      <c r="D527" s="4"/>
      <c r="E527" s="4"/>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row>
    <row r="528" spans="1:177" x14ac:dyDescent="0.15">
      <c r="A528" s="4" t="s">
        <v>5184</v>
      </c>
      <c r="B528" s="4" t="s">
        <v>703</v>
      </c>
      <c r="C528" s="4"/>
      <c r="D528" s="4"/>
      <c r="E528" s="4"/>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row>
    <row r="529" spans="1:177" x14ac:dyDescent="0.15">
      <c r="A529" s="4" t="s">
        <v>5185</v>
      </c>
      <c r="B529" s="4" t="s">
        <v>704</v>
      </c>
      <c r="C529" s="4"/>
      <c r="D529" s="4"/>
      <c r="E529" s="4"/>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row>
    <row r="530" spans="1:177" x14ac:dyDescent="0.15">
      <c r="A530" s="4" t="s">
        <v>5186</v>
      </c>
      <c r="B530" s="4" t="s">
        <v>705</v>
      </c>
      <c r="C530" s="4"/>
      <c r="D530" s="4"/>
      <c r="E530" s="4"/>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row>
    <row r="531" spans="1:177" x14ac:dyDescent="0.15">
      <c r="A531" s="4" t="s">
        <v>5187</v>
      </c>
      <c r="B531" s="4" t="s">
        <v>706</v>
      </c>
      <c r="C531" s="4"/>
      <c r="D531" s="4"/>
      <c r="E531" s="4"/>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row>
    <row r="532" spans="1:177" x14ac:dyDescent="0.15">
      <c r="A532" s="4" t="s">
        <v>5188</v>
      </c>
      <c r="B532" s="4" t="s">
        <v>707</v>
      </c>
      <c r="C532" s="4"/>
      <c r="D532" s="4"/>
      <c r="E532" s="4"/>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row>
    <row r="533" spans="1:177" x14ac:dyDescent="0.15">
      <c r="A533" s="4" t="s">
        <v>5189</v>
      </c>
      <c r="B533" s="4" t="s">
        <v>708</v>
      </c>
      <c r="C533" s="4"/>
      <c r="D533" s="4"/>
      <c r="E533" s="4"/>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row>
    <row r="534" spans="1:177" x14ac:dyDescent="0.15">
      <c r="A534" s="4" t="s">
        <v>5190</v>
      </c>
      <c r="B534" s="4" t="s">
        <v>709</v>
      </c>
      <c r="C534" s="4"/>
      <c r="D534" s="4"/>
      <c r="E534" s="4"/>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row>
    <row r="535" spans="1:177" x14ac:dyDescent="0.15">
      <c r="A535" s="4" t="s">
        <v>5191</v>
      </c>
      <c r="B535" s="4" t="s">
        <v>710</v>
      </c>
      <c r="C535" s="4"/>
      <c r="D535" s="4"/>
      <c r="E535" s="4"/>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row>
    <row r="536" spans="1:177" x14ac:dyDescent="0.15">
      <c r="A536" s="4" t="s">
        <v>5192</v>
      </c>
      <c r="B536" s="4" t="s">
        <v>711</v>
      </c>
      <c r="C536" s="4"/>
      <c r="D536" s="4"/>
      <c r="E536" s="4"/>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row>
    <row r="537" spans="1:177" x14ac:dyDescent="0.15">
      <c r="A537" s="4" t="s">
        <v>5193</v>
      </c>
      <c r="B537" s="4" t="s">
        <v>712</v>
      </c>
      <c r="C537" s="4"/>
      <c r="D537" s="4"/>
      <c r="E537" s="4"/>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row>
    <row r="538" spans="1:177" x14ac:dyDescent="0.15">
      <c r="A538" s="4" t="s">
        <v>5194</v>
      </c>
      <c r="B538" s="4" t="s">
        <v>713</v>
      </c>
      <c r="C538" s="4"/>
      <c r="D538" s="4"/>
      <c r="E538" s="4"/>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row>
    <row r="539" spans="1:177" x14ac:dyDescent="0.15">
      <c r="A539" s="4" t="s">
        <v>5195</v>
      </c>
      <c r="B539" s="4" t="s">
        <v>714</v>
      </c>
      <c r="C539" s="4"/>
      <c r="D539" s="4"/>
      <c r="E539" s="4"/>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row>
    <row r="540" spans="1:177" x14ac:dyDescent="0.15">
      <c r="A540" s="4" t="s">
        <v>5196</v>
      </c>
      <c r="B540" s="4" t="s">
        <v>715</v>
      </c>
      <c r="C540" s="4"/>
      <c r="D540" s="4"/>
      <c r="E540" s="4"/>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row>
    <row r="541" spans="1:177" x14ac:dyDescent="0.15">
      <c r="A541" s="4" t="s">
        <v>5197</v>
      </c>
      <c r="B541" s="4" t="s">
        <v>716</v>
      </c>
      <c r="C541" s="4"/>
      <c r="D541" s="4"/>
      <c r="E541" s="4"/>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row>
    <row r="542" spans="1:177" x14ac:dyDescent="0.15">
      <c r="A542" s="4" t="s">
        <v>5198</v>
      </c>
      <c r="B542" s="4" t="s">
        <v>717</v>
      </c>
      <c r="C542" s="4"/>
      <c r="D542" s="4"/>
      <c r="E542" s="4"/>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row>
    <row r="543" spans="1:177" x14ac:dyDescent="0.15">
      <c r="A543" s="4" t="s">
        <v>5199</v>
      </c>
      <c r="B543" s="4" t="s">
        <v>718</v>
      </c>
      <c r="C543" s="4"/>
      <c r="D543" s="4"/>
      <c r="E543" s="4"/>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row>
    <row r="544" spans="1:177" x14ac:dyDescent="0.15">
      <c r="A544" s="4" t="s">
        <v>5200</v>
      </c>
      <c r="B544" s="4" t="s">
        <v>719</v>
      </c>
      <c r="C544" s="4"/>
      <c r="D544" s="4"/>
      <c r="E544" s="4"/>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row>
    <row r="545" spans="1:177" x14ac:dyDescent="0.15">
      <c r="A545" s="4" t="s">
        <v>5201</v>
      </c>
      <c r="B545" s="4" t="s">
        <v>720</v>
      </c>
      <c r="C545" s="4"/>
      <c r="D545" s="4"/>
      <c r="E545" s="4"/>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row>
    <row r="546" spans="1:177" x14ac:dyDescent="0.15">
      <c r="A546" s="4" t="s">
        <v>5202</v>
      </c>
      <c r="B546" s="4" t="s">
        <v>721</v>
      </c>
      <c r="C546" s="4"/>
      <c r="D546" s="4"/>
      <c r="E546" s="4"/>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row>
    <row r="547" spans="1:177" x14ac:dyDescent="0.15">
      <c r="A547" s="4" t="s">
        <v>5203</v>
      </c>
      <c r="B547" s="4" t="s">
        <v>722</v>
      </c>
      <c r="C547" s="4"/>
      <c r="D547" s="4"/>
      <c r="E547" s="4"/>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row>
    <row r="548" spans="1:177" x14ac:dyDescent="0.15">
      <c r="A548" s="4" t="s">
        <v>5204</v>
      </c>
      <c r="B548" s="4" t="s">
        <v>723</v>
      </c>
      <c r="C548" s="4"/>
      <c r="D548" s="4"/>
      <c r="E548" s="4"/>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row>
    <row r="549" spans="1:177" x14ac:dyDescent="0.15">
      <c r="A549" s="4" t="s">
        <v>5205</v>
      </c>
      <c r="B549" s="4" t="s">
        <v>724</v>
      </c>
      <c r="C549" s="4"/>
      <c r="D549" s="4"/>
      <c r="E549" s="4"/>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row>
    <row r="550" spans="1:177" x14ac:dyDescent="0.15">
      <c r="A550" s="4" t="s">
        <v>5206</v>
      </c>
      <c r="B550" s="4" t="s">
        <v>725</v>
      </c>
      <c r="C550" s="4"/>
      <c r="D550" s="4"/>
      <c r="E550" s="4"/>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row>
    <row r="551" spans="1:177" x14ac:dyDescent="0.15">
      <c r="A551" s="4" t="s">
        <v>5207</v>
      </c>
      <c r="B551" s="4" t="s">
        <v>726</v>
      </c>
      <c r="C551" s="4"/>
      <c r="D551" s="4"/>
      <c r="E551" s="4"/>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row>
    <row r="552" spans="1:177" x14ac:dyDescent="0.15">
      <c r="A552" s="4" t="s">
        <v>5208</v>
      </c>
      <c r="B552" s="4" t="s">
        <v>727</v>
      </c>
      <c r="C552" s="4"/>
      <c r="D552" s="4"/>
      <c r="E552" s="4"/>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row>
    <row r="553" spans="1:177" x14ac:dyDescent="0.15">
      <c r="A553" s="4" t="s">
        <v>5209</v>
      </c>
      <c r="B553" s="4" t="s">
        <v>728</v>
      </c>
      <c r="C553" s="4"/>
      <c r="D553" s="4"/>
      <c r="E553" s="4"/>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row>
    <row r="554" spans="1:177" x14ac:dyDescent="0.15">
      <c r="A554" s="4" t="s">
        <v>5210</v>
      </c>
      <c r="B554" s="4" t="s">
        <v>729</v>
      </c>
      <c r="C554" s="4"/>
      <c r="D554" s="4"/>
      <c r="E554" s="4"/>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row>
    <row r="555" spans="1:177" x14ac:dyDescent="0.15">
      <c r="A555" s="4" t="s">
        <v>5211</v>
      </c>
      <c r="B555" s="4" t="s">
        <v>730</v>
      </c>
      <c r="C555" s="4"/>
      <c r="D555" s="4"/>
      <c r="E555" s="4"/>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row>
    <row r="556" spans="1:177" x14ac:dyDescent="0.15">
      <c r="A556" s="4" t="s">
        <v>5212</v>
      </c>
      <c r="B556" s="4" t="s">
        <v>731</v>
      </c>
      <c r="C556" s="4"/>
      <c r="D556" s="4"/>
      <c r="E556" s="4"/>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row>
    <row r="557" spans="1:177" x14ac:dyDescent="0.15">
      <c r="A557" s="4" t="s">
        <v>5213</v>
      </c>
      <c r="B557" s="4" t="s">
        <v>732</v>
      </c>
      <c r="C557" s="4"/>
      <c r="D557" s="4"/>
      <c r="E557" s="4"/>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row>
    <row r="558" spans="1:177" x14ac:dyDescent="0.15">
      <c r="A558" s="4" t="s">
        <v>5214</v>
      </c>
      <c r="B558" s="4" t="s">
        <v>733</v>
      </c>
      <c r="C558" s="4"/>
      <c r="D558" s="4"/>
      <c r="E558" s="4"/>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row>
    <row r="559" spans="1:177" x14ac:dyDescent="0.15">
      <c r="A559" s="4" t="s">
        <v>5215</v>
      </c>
      <c r="B559" s="4" t="s">
        <v>734</v>
      </c>
      <c r="C559" s="4"/>
      <c r="D559" s="4"/>
      <c r="E559" s="4"/>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row>
    <row r="560" spans="1:177" x14ac:dyDescent="0.15">
      <c r="A560" s="4" t="s">
        <v>5216</v>
      </c>
      <c r="B560" s="4" t="s">
        <v>735</v>
      </c>
      <c r="C560" s="4"/>
      <c r="D560" s="4"/>
      <c r="E560" s="4"/>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row>
    <row r="561" spans="1:177" x14ac:dyDescent="0.15">
      <c r="A561" s="4" t="s">
        <v>5217</v>
      </c>
      <c r="B561" s="4" t="s">
        <v>736</v>
      </c>
      <c r="C561" s="4"/>
      <c r="D561" s="4"/>
      <c r="E561" s="4"/>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row>
    <row r="562" spans="1:177" x14ac:dyDescent="0.25">
      <c r="A562" s="5" t="s">
        <v>5218</v>
      </c>
      <c r="B562" s="5" t="s">
        <v>737</v>
      </c>
      <c r="C562" s="5"/>
      <c r="D562" s="5"/>
      <c r="E562" s="5"/>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row>
    <row r="563" spans="1:177" x14ac:dyDescent="0.15">
      <c r="A563" s="4" t="s">
        <v>5219</v>
      </c>
      <c r="B563" s="4" t="s">
        <v>738</v>
      </c>
      <c r="C563" s="4"/>
      <c r="D563" s="4"/>
      <c r="E563" s="4"/>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row>
    <row r="564" spans="1:177" x14ac:dyDescent="0.15">
      <c r="A564" s="4" t="s">
        <v>5220</v>
      </c>
      <c r="B564" s="4" t="s">
        <v>1045</v>
      </c>
      <c r="C564" s="4"/>
      <c r="D564" s="4"/>
      <c r="E564" s="4"/>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row>
    <row r="565" spans="1:177" x14ac:dyDescent="0.15">
      <c r="A565" s="4" t="s">
        <v>5221</v>
      </c>
      <c r="B565" s="4" t="s">
        <v>739</v>
      </c>
      <c r="C565" s="4"/>
      <c r="D565" s="4"/>
      <c r="E565" s="4"/>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row>
    <row r="566" spans="1:177" x14ac:dyDescent="0.15">
      <c r="A566" s="4" t="s">
        <v>5222</v>
      </c>
      <c r="B566" s="4" t="s">
        <v>740</v>
      </c>
      <c r="C566" s="4"/>
      <c r="D566" s="4"/>
      <c r="E566" s="4"/>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row>
    <row r="567" spans="1:177" x14ac:dyDescent="0.15">
      <c r="A567" s="4" t="s">
        <v>5223</v>
      </c>
      <c r="B567" s="4" t="s">
        <v>741</v>
      </c>
      <c r="C567" s="4"/>
      <c r="D567" s="4"/>
      <c r="E567" s="4"/>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row>
    <row r="568" spans="1:177" x14ac:dyDescent="0.15">
      <c r="A568" s="4" t="s">
        <v>5224</v>
      </c>
      <c r="B568" s="4" t="s">
        <v>742</v>
      </c>
      <c r="C568" s="4"/>
      <c r="D568" s="4"/>
      <c r="E568" s="4"/>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row>
    <row r="569" spans="1:177" x14ac:dyDescent="0.15">
      <c r="A569" s="4" t="s">
        <v>5225</v>
      </c>
      <c r="B569" s="4" t="s">
        <v>743</v>
      </c>
      <c r="C569" s="4"/>
      <c r="D569" s="4"/>
      <c r="E569" s="4"/>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row>
    <row r="570" spans="1:177" x14ac:dyDescent="0.15">
      <c r="A570" s="4" t="s">
        <v>5226</v>
      </c>
      <c r="B570" s="4" t="s">
        <v>744</v>
      </c>
      <c r="C570" s="4"/>
      <c r="D570" s="4"/>
      <c r="E570" s="4"/>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row>
    <row r="571" spans="1:177" x14ac:dyDescent="0.15">
      <c r="A571" s="4" t="s">
        <v>5227</v>
      </c>
      <c r="B571" s="4" t="s">
        <v>745</v>
      </c>
      <c r="C571" s="4"/>
      <c r="D571" s="4"/>
      <c r="E571" s="4"/>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row>
    <row r="572" spans="1:177" x14ac:dyDescent="0.15">
      <c r="A572" s="4" t="s">
        <v>5228</v>
      </c>
      <c r="B572" s="4" t="s">
        <v>746</v>
      </c>
      <c r="C572" s="4"/>
      <c r="D572" s="4"/>
      <c r="E572" s="4"/>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row>
    <row r="573" spans="1:177" x14ac:dyDescent="0.15">
      <c r="A573" s="4" t="s">
        <v>5229</v>
      </c>
      <c r="B573" s="4" t="s">
        <v>747</v>
      </c>
      <c r="C573" s="4"/>
      <c r="D573" s="4"/>
      <c r="E573" s="4"/>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row>
    <row r="574" spans="1:177" x14ac:dyDescent="0.15">
      <c r="A574" s="4" t="s">
        <v>5230</v>
      </c>
      <c r="B574" s="4" t="s">
        <v>748</v>
      </c>
      <c r="C574" s="4"/>
      <c r="D574" s="4"/>
      <c r="E574" s="4"/>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row>
    <row r="575" spans="1:177" x14ac:dyDescent="0.15">
      <c r="A575" s="4" t="s">
        <v>5231</v>
      </c>
      <c r="B575" s="4" t="s">
        <v>749</v>
      </c>
      <c r="C575" s="4"/>
      <c r="D575" s="4"/>
      <c r="E575" s="4"/>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row>
    <row r="576" spans="1:177" x14ac:dyDescent="0.15">
      <c r="A576" s="4" t="s">
        <v>5232</v>
      </c>
      <c r="B576" s="4" t="s">
        <v>750</v>
      </c>
      <c r="C576" s="4"/>
      <c r="D576" s="4"/>
      <c r="E576" s="4"/>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row>
    <row r="577" spans="1:177" x14ac:dyDescent="0.15">
      <c r="A577" s="4" t="s">
        <v>5233</v>
      </c>
      <c r="B577" s="4" t="s">
        <v>751</v>
      </c>
      <c r="C577" s="4"/>
      <c r="D577" s="4"/>
      <c r="E577" s="4"/>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row>
    <row r="578" spans="1:177" x14ac:dyDescent="0.15">
      <c r="A578" s="4" t="s">
        <v>5234</v>
      </c>
      <c r="B578" s="4" t="s">
        <v>752</v>
      </c>
      <c r="C578" s="4"/>
      <c r="D578" s="4"/>
      <c r="E578" s="4"/>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row>
    <row r="579" spans="1:177" x14ac:dyDescent="0.25">
      <c r="A579" s="5" t="s">
        <v>5235</v>
      </c>
      <c r="B579" s="5" t="s">
        <v>753</v>
      </c>
      <c r="C579" s="5"/>
      <c r="D579" s="5"/>
      <c r="E579" s="5"/>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row>
    <row r="580" spans="1:177" x14ac:dyDescent="0.15">
      <c r="A580" s="4" t="s">
        <v>5236</v>
      </c>
      <c r="B580" s="4" t="s">
        <v>754</v>
      </c>
      <c r="C580" s="4"/>
      <c r="D580" s="4"/>
      <c r="E580" s="4"/>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row>
    <row r="581" spans="1:177" x14ac:dyDescent="0.15">
      <c r="A581" s="4" t="s">
        <v>5237</v>
      </c>
      <c r="B581" s="4" t="s">
        <v>755</v>
      </c>
      <c r="C581" s="4"/>
      <c r="D581" s="4"/>
      <c r="E581" s="4"/>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row>
    <row r="582" spans="1:177" x14ac:dyDescent="0.15">
      <c r="A582" s="4" t="s">
        <v>5238</v>
      </c>
      <c r="B582" s="4" t="s">
        <v>756</v>
      </c>
      <c r="C582" s="4"/>
      <c r="D582" s="4"/>
      <c r="E582" s="4"/>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row>
    <row r="583" spans="1:177" x14ac:dyDescent="0.15">
      <c r="A583" s="4" t="s">
        <v>5239</v>
      </c>
      <c r="B583" s="4" t="s">
        <v>757</v>
      </c>
      <c r="C583" s="4"/>
      <c r="D583" s="4"/>
      <c r="E583" s="4"/>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row>
    <row r="584" spans="1:177" x14ac:dyDescent="0.15">
      <c r="A584" s="4" t="s">
        <v>5240</v>
      </c>
      <c r="B584" s="4" t="s">
        <v>758</v>
      </c>
      <c r="C584" s="4"/>
      <c r="D584" s="4"/>
      <c r="E584" s="4"/>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row>
    <row r="585" spans="1:177" x14ac:dyDescent="0.15">
      <c r="A585" s="4" t="s">
        <v>5241</v>
      </c>
      <c r="B585" s="4" t="s">
        <v>759</v>
      </c>
      <c r="C585" s="4"/>
      <c r="D585" s="4"/>
      <c r="E585" s="4"/>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row>
    <row r="586" spans="1:177" x14ac:dyDescent="0.15">
      <c r="A586" s="4" t="s">
        <v>5242</v>
      </c>
      <c r="B586" s="4" t="s">
        <v>760</v>
      </c>
      <c r="C586" s="4"/>
      <c r="D586" s="4"/>
      <c r="E586" s="4"/>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row>
    <row r="587" spans="1:177" x14ac:dyDescent="0.15">
      <c r="A587" s="4" t="s">
        <v>5243</v>
      </c>
      <c r="B587" s="4" t="s">
        <v>761</v>
      </c>
      <c r="C587" s="4"/>
      <c r="D587" s="4"/>
      <c r="E587" s="4"/>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row>
    <row r="588" spans="1:177" x14ac:dyDescent="0.15">
      <c r="A588" s="4" t="s">
        <v>5244</v>
      </c>
      <c r="B588" s="4" t="s">
        <v>762</v>
      </c>
      <c r="C588" s="4"/>
      <c r="D588" s="4"/>
      <c r="E588" s="4"/>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row>
    <row r="589" spans="1:177" x14ac:dyDescent="0.15">
      <c r="A589" s="4" t="s">
        <v>5245</v>
      </c>
      <c r="B589" s="4" t="s">
        <v>763</v>
      </c>
      <c r="C589" s="4"/>
      <c r="D589" s="4"/>
      <c r="E589" s="4"/>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row>
    <row r="590" spans="1:177" x14ac:dyDescent="0.15">
      <c r="A590" s="4" t="s">
        <v>5246</v>
      </c>
      <c r="B590" s="4" t="s">
        <v>764</v>
      </c>
      <c r="C590" s="4"/>
      <c r="D590" s="4"/>
      <c r="E590" s="4"/>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row>
    <row r="591" spans="1:177" x14ac:dyDescent="0.15">
      <c r="A591" s="4" t="s">
        <v>5247</v>
      </c>
      <c r="B591" s="4" t="s">
        <v>765</v>
      </c>
      <c r="C591" s="4"/>
      <c r="D591" s="4"/>
      <c r="E591" s="4"/>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row>
    <row r="592" spans="1:177" x14ac:dyDescent="0.15">
      <c r="A592" s="4" t="s">
        <v>5248</v>
      </c>
      <c r="B592" s="4" t="s">
        <v>766</v>
      </c>
      <c r="C592" s="4"/>
      <c r="D592" s="4"/>
      <c r="E592" s="4"/>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row>
    <row r="593" spans="1:177" x14ac:dyDescent="0.15">
      <c r="A593" s="4" t="s">
        <v>5249</v>
      </c>
      <c r="B593" s="4" t="s">
        <v>767</v>
      </c>
      <c r="C593" s="4"/>
      <c r="D593" s="4"/>
      <c r="E593" s="4"/>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row>
    <row r="594" spans="1:177" x14ac:dyDescent="0.15">
      <c r="A594" s="4" t="s">
        <v>5250</v>
      </c>
      <c r="B594" s="4" t="s">
        <v>768</v>
      </c>
      <c r="C594" s="4"/>
      <c r="D594" s="4"/>
      <c r="E594" s="4"/>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row>
    <row r="595" spans="1:177" x14ac:dyDescent="0.15">
      <c r="A595" s="4" t="s">
        <v>5251</v>
      </c>
      <c r="B595" s="4" t="s">
        <v>769</v>
      </c>
      <c r="C595" s="4"/>
      <c r="D595" s="4"/>
      <c r="E595" s="4"/>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row>
    <row r="596" spans="1:177" x14ac:dyDescent="0.15">
      <c r="A596" s="4" t="s">
        <v>5252</v>
      </c>
      <c r="B596" s="4" t="s">
        <v>770</v>
      </c>
      <c r="C596" s="4"/>
      <c r="D596" s="4"/>
      <c r="E596" s="4"/>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row>
    <row r="597" spans="1:177" x14ac:dyDescent="0.15">
      <c r="A597" s="4" t="s">
        <v>5253</v>
      </c>
      <c r="B597" s="4" t="s">
        <v>771</v>
      </c>
      <c r="C597" s="4"/>
      <c r="D597" s="4"/>
      <c r="E597" s="4"/>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row>
    <row r="598" spans="1:177" x14ac:dyDescent="0.15">
      <c r="A598" s="4" t="s">
        <v>5254</v>
      </c>
      <c r="B598" s="4" t="s">
        <v>772</v>
      </c>
      <c r="C598" s="4"/>
      <c r="D598" s="4"/>
      <c r="E598" s="4"/>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row>
    <row r="599" spans="1:177" x14ac:dyDescent="0.15">
      <c r="A599" s="4" t="s">
        <v>5255</v>
      </c>
      <c r="B599" s="4" t="s">
        <v>773</v>
      </c>
      <c r="C599" s="4"/>
      <c r="D599" s="4"/>
      <c r="E599" s="4"/>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row>
    <row r="600" spans="1:177" x14ac:dyDescent="0.15">
      <c r="A600" s="4" t="s">
        <v>5256</v>
      </c>
      <c r="B600" s="4" t="s">
        <v>774</v>
      </c>
      <c r="C600" s="4"/>
      <c r="D600" s="4"/>
      <c r="E600" s="4"/>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row>
    <row r="601" spans="1:177" x14ac:dyDescent="0.15">
      <c r="A601" s="4" t="s">
        <v>5257</v>
      </c>
      <c r="B601" s="4" t="s">
        <v>775</v>
      </c>
      <c r="C601" s="4"/>
      <c r="D601" s="4"/>
      <c r="E601" s="4"/>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row>
    <row r="602" spans="1:177" x14ac:dyDescent="0.15">
      <c r="A602" s="4" t="s">
        <v>5258</v>
      </c>
      <c r="B602" s="4" t="s">
        <v>776</v>
      </c>
      <c r="C602" s="4"/>
      <c r="D602" s="4"/>
      <c r="E602" s="4"/>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row>
    <row r="603" spans="1:177" x14ac:dyDescent="0.15">
      <c r="A603" s="4" t="s">
        <v>5259</v>
      </c>
      <c r="B603" s="4" t="s">
        <v>777</v>
      </c>
      <c r="C603" s="4"/>
      <c r="D603" s="4"/>
      <c r="E603" s="4"/>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row>
    <row r="604" spans="1:177" x14ac:dyDescent="0.15">
      <c r="A604" s="4" t="s">
        <v>5260</v>
      </c>
      <c r="B604" s="4" t="s">
        <v>778</v>
      </c>
      <c r="C604" s="4"/>
      <c r="D604" s="4"/>
      <c r="E604" s="4"/>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row>
    <row r="605" spans="1:177" x14ac:dyDescent="0.15">
      <c r="A605" s="4" t="s">
        <v>5261</v>
      </c>
      <c r="B605" s="4" t="s">
        <v>779</v>
      </c>
      <c r="C605" s="4"/>
      <c r="D605" s="4"/>
      <c r="E605" s="4"/>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row>
    <row r="606" spans="1:177" x14ac:dyDescent="0.15">
      <c r="A606" s="4" t="s">
        <v>5262</v>
      </c>
      <c r="B606" s="4" t="s">
        <v>780</v>
      </c>
      <c r="C606" s="4"/>
      <c r="D606" s="4"/>
      <c r="E606" s="4"/>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row>
    <row r="607" spans="1:177" x14ac:dyDescent="0.15">
      <c r="A607" s="4" t="s">
        <v>5263</v>
      </c>
      <c r="B607" s="4" t="s">
        <v>781</v>
      </c>
      <c r="C607" s="4"/>
      <c r="D607" s="4"/>
      <c r="E607" s="4"/>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row>
    <row r="608" spans="1:177" x14ac:dyDescent="0.15">
      <c r="A608" s="4" t="s">
        <v>5264</v>
      </c>
      <c r="B608" s="4" t="s">
        <v>782</v>
      </c>
      <c r="C608" s="4"/>
      <c r="D608" s="4"/>
      <c r="E608" s="4"/>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row>
    <row r="609" spans="1:177" x14ac:dyDescent="0.15">
      <c r="A609" s="4" t="s">
        <v>5265</v>
      </c>
      <c r="B609" s="4" t="s">
        <v>783</v>
      </c>
      <c r="C609" s="4"/>
      <c r="D609" s="4"/>
      <c r="E609" s="4"/>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row>
    <row r="610" spans="1:177" x14ac:dyDescent="0.15">
      <c r="A610" s="4" t="s">
        <v>5266</v>
      </c>
      <c r="B610" s="4" t="s">
        <v>784</v>
      </c>
      <c r="C610" s="4"/>
      <c r="D610" s="4"/>
      <c r="E610" s="4"/>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row>
    <row r="611" spans="1:177" x14ac:dyDescent="0.15">
      <c r="A611" s="4" t="s">
        <v>5267</v>
      </c>
      <c r="B611" s="4" t="s">
        <v>785</v>
      </c>
      <c r="C611" s="4"/>
      <c r="D611" s="4"/>
      <c r="E611" s="4"/>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row>
    <row r="612" spans="1:177" x14ac:dyDescent="0.15">
      <c r="A612" s="4" t="s">
        <v>5268</v>
      </c>
      <c r="B612" s="4" t="s">
        <v>786</v>
      </c>
      <c r="C612" s="4"/>
      <c r="D612" s="4"/>
      <c r="E612" s="4"/>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row>
    <row r="613" spans="1:177" x14ac:dyDescent="0.15">
      <c r="A613" s="4" t="s">
        <v>5269</v>
      </c>
      <c r="B613" s="4" t="s">
        <v>787</v>
      </c>
      <c r="C613" s="4"/>
      <c r="D613" s="4"/>
      <c r="E613" s="4"/>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row>
    <row r="614" spans="1:177" x14ac:dyDescent="0.15">
      <c r="A614" s="4" t="s">
        <v>5270</v>
      </c>
      <c r="B614" s="4" t="s">
        <v>788</v>
      </c>
      <c r="C614" s="4"/>
      <c r="D614" s="4"/>
      <c r="E614" s="4"/>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row>
    <row r="615" spans="1:177" x14ac:dyDescent="0.15">
      <c r="A615" s="4" t="s">
        <v>5271</v>
      </c>
      <c r="B615" s="4" t="s">
        <v>789</v>
      </c>
      <c r="C615" s="4"/>
      <c r="D615" s="4"/>
      <c r="E615" s="4"/>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row>
    <row r="616" spans="1:177" x14ac:dyDescent="0.15">
      <c r="A616" s="4" t="s">
        <v>5272</v>
      </c>
      <c r="B616" s="4" t="s">
        <v>1046</v>
      </c>
      <c r="C616" s="4"/>
      <c r="D616" s="4"/>
      <c r="E616" s="4"/>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row>
    <row r="617" spans="1:177" x14ac:dyDescent="0.15">
      <c r="A617" s="4" t="s">
        <v>5273</v>
      </c>
      <c r="B617" s="4" t="s">
        <v>5495</v>
      </c>
      <c r="C617" s="4"/>
      <c r="D617" s="4"/>
      <c r="E617" s="4"/>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row>
    <row r="618" spans="1:177" x14ac:dyDescent="0.15">
      <c r="A618" s="4" t="s">
        <v>5274</v>
      </c>
      <c r="B618" s="4" t="s">
        <v>790</v>
      </c>
      <c r="C618" s="4"/>
      <c r="D618" s="4"/>
      <c r="E618" s="4"/>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row>
    <row r="619" spans="1:177" x14ac:dyDescent="0.15">
      <c r="A619" s="4" t="s">
        <v>5275</v>
      </c>
      <c r="B619" s="4" t="s">
        <v>791</v>
      </c>
      <c r="C619" s="4"/>
      <c r="D619" s="4"/>
      <c r="E619" s="4"/>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row>
    <row r="620" spans="1:177" x14ac:dyDescent="0.15">
      <c r="A620" s="4" t="s">
        <v>5276</v>
      </c>
      <c r="B620" s="4" t="s">
        <v>792</v>
      </c>
      <c r="C620" s="4"/>
      <c r="D620" s="4"/>
      <c r="E620" s="4"/>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row>
    <row r="621" spans="1:177" x14ac:dyDescent="0.15">
      <c r="A621" s="4" t="s">
        <v>5277</v>
      </c>
      <c r="B621" s="4" t="s">
        <v>793</v>
      </c>
      <c r="C621" s="4"/>
      <c r="D621" s="4"/>
      <c r="E621" s="4"/>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row>
    <row r="622" spans="1:177" x14ac:dyDescent="0.15">
      <c r="A622" s="4" t="s">
        <v>5278</v>
      </c>
      <c r="B622" s="4" t="s">
        <v>794</v>
      </c>
      <c r="C622" s="4"/>
      <c r="D622" s="4"/>
      <c r="E622" s="4"/>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row>
    <row r="623" spans="1:177" x14ac:dyDescent="0.15">
      <c r="A623" s="4" t="s">
        <v>5279</v>
      </c>
      <c r="B623" s="4" t="s">
        <v>795</v>
      </c>
      <c r="C623" s="4"/>
      <c r="D623" s="4"/>
      <c r="E623" s="4"/>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row>
    <row r="624" spans="1:177" x14ac:dyDescent="0.15">
      <c r="A624" s="4" t="s">
        <v>5280</v>
      </c>
      <c r="B624" s="4" t="s">
        <v>796</v>
      </c>
      <c r="C624" s="4"/>
      <c r="D624" s="4"/>
      <c r="E624" s="4"/>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row>
    <row r="625" spans="1:177" x14ac:dyDescent="0.15">
      <c r="A625" s="4" t="s">
        <v>5281</v>
      </c>
      <c r="B625" s="4" t="s">
        <v>797</v>
      </c>
      <c r="C625" s="4"/>
      <c r="D625" s="4"/>
      <c r="E625" s="4"/>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row>
    <row r="626" spans="1:177" x14ac:dyDescent="0.15">
      <c r="A626" s="4" t="s">
        <v>5282</v>
      </c>
      <c r="B626" s="4" t="s">
        <v>798</v>
      </c>
      <c r="C626" s="4"/>
      <c r="D626" s="4"/>
      <c r="E626" s="4"/>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row>
    <row r="627" spans="1:177" x14ac:dyDescent="0.15">
      <c r="A627" s="4" t="s">
        <v>5283</v>
      </c>
      <c r="B627" s="4" t="s">
        <v>799</v>
      </c>
      <c r="C627" s="4"/>
      <c r="D627" s="4"/>
      <c r="E627" s="4"/>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row>
    <row r="628" spans="1:177" x14ac:dyDescent="0.15">
      <c r="A628" s="4" t="s">
        <v>5284</v>
      </c>
      <c r="B628" s="4" t="s">
        <v>800</v>
      </c>
      <c r="C628" s="4"/>
      <c r="D628" s="4"/>
      <c r="E628" s="4"/>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row>
    <row r="629" spans="1:177" x14ac:dyDescent="0.15">
      <c r="A629" s="4" t="s">
        <v>5285</v>
      </c>
      <c r="B629" s="4" t="s">
        <v>801</v>
      </c>
      <c r="C629" s="4"/>
      <c r="D629" s="4"/>
      <c r="E629" s="4"/>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row>
    <row r="630" spans="1:177" x14ac:dyDescent="0.15">
      <c r="A630" s="4" t="s">
        <v>5286</v>
      </c>
      <c r="B630" s="4" t="s">
        <v>802</v>
      </c>
      <c r="C630" s="4"/>
      <c r="D630" s="4"/>
      <c r="E630" s="4"/>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row>
    <row r="631" spans="1:177" x14ac:dyDescent="0.15">
      <c r="A631" s="4" t="s">
        <v>5287</v>
      </c>
      <c r="B631" s="4" t="s">
        <v>803</v>
      </c>
      <c r="C631" s="4"/>
      <c r="D631" s="4"/>
      <c r="E631" s="4"/>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row>
    <row r="632" spans="1:177" x14ac:dyDescent="0.15">
      <c r="A632" s="4" t="s">
        <v>5288</v>
      </c>
      <c r="B632" s="4" t="s">
        <v>804</v>
      </c>
      <c r="C632" s="4"/>
      <c r="D632" s="4"/>
      <c r="E632" s="4"/>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row>
    <row r="633" spans="1:177" x14ac:dyDescent="0.15">
      <c r="A633" s="4" t="s">
        <v>5289</v>
      </c>
      <c r="B633" s="4" t="s">
        <v>805</v>
      </c>
      <c r="C633" s="4"/>
      <c r="D633" s="4"/>
      <c r="E633" s="4"/>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row>
    <row r="634" spans="1:177" x14ac:dyDescent="0.15">
      <c r="A634" s="4" t="s">
        <v>5290</v>
      </c>
      <c r="B634" s="4" t="s">
        <v>806</v>
      </c>
      <c r="C634" s="4"/>
      <c r="D634" s="4"/>
      <c r="E634" s="4"/>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row>
    <row r="635" spans="1:177" x14ac:dyDescent="0.15">
      <c r="A635" s="4" t="s">
        <v>5291</v>
      </c>
      <c r="B635" s="4" t="s">
        <v>807</v>
      </c>
      <c r="C635" s="4"/>
      <c r="D635" s="4"/>
      <c r="E635" s="4"/>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row>
    <row r="636" spans="1:177" x14ac:dyDescent="0.15">
      <c r="A636" s="4" t="s">
        <v>5292</v>
      </c>
      <c r="B636" s="4" t="s">
        <v>808</v>
      </c>
      <c r="C636" s="4"/>
      <c r="D636" s="4"/>
      <c r="E636" s="4"/>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row>
    <row r="637" spans="1:177" x14ac:dyDescent="0.15">
      <c r="A637" s="4" t="s">
        <v>5293</v>
      </c>
      <c r="B637" s="4" t="s">
        <v>809</v>
      </c>
      <c r="C637" s="4"/>
      <c r="D637" s="4"/>
      <c r="E637" s="4"/>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row>
    <row r="638" spans="1:177" x14ac:dyDescent="0.15">
      <c r="A638" s="4" t="s">
        <v>5294</v>
      </c>
      <c r="B638" s="4" t="s">
        <v>810</v>
      </c>
      <c r="C638" s="4"/>
      <c r="D638" s="4"/>
      <c r="E638" s="4"/>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row>
    <row r="639" spans="1:177" x14ac:dyDescent="0.15">
      <c r="A639" s="4" t="s">
        <v>5295</v>
      </c>
      <c r="B639" s="4" t="s">
        <v>811</v>
      </c>
      <c r="C639" s="4"/>
      <c r="D639" s="4"/>
      <c r="E639" s="4"/>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row>
    <row r="640" spans="1:177" x14ac:dyDescent="0.15">
      <c r="A640" s="4" t="s">
        <v>5296</v>
      </c>
      <c r="B640" s="4" t="s">
        <v>812</v>
      </c>
      <c r="C640" s="4"/>
      <c r="D640" s="4"/>
      <c r="E640" s="4"/>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row>
    <row r="641" spans="1:177" x14ac:dyDescent="0.15">
      <c r="A641" s="4" t="s">
        <v>5297</v>
      </c>
      <c r="B641" s="4" t="s">
        <v>813</v>
      </c>
      <c r="C641" s="4"/>
      <c r="D641" s="4"/>
      <c r="E641" s="4"/>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row>
    <row r="642" spans="1:177" x14ac:dyDescent="0.15">
      <c r="A642" s="4" t="s">
        <v>5298</v>
      </c>
      <c r="B642" s="4" t="s">
        <v>814</v>
      </c>
      <c r="C642" s="4"/>
      <c r="D642" s="4"/>
      <c r="E642" s="4"/>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row>
    <row r="643" spans="1:177" x14ac:dyDescent="0.15">
      <c r="A643" s="4" t="s">
        <v>5299</v>
      </c>
      <c r="B643" s="4" t="s">
        <v>815</v>
      </c>
      <c r="C643" s="4"/>
      <c r="D643" s="4"/>
      <c r="E643" s="4"/>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row>
    <row r="644" spans="1:177" x14ac:dyDescent="0.15">
      <c r="A644" s="4" t="s">
        <v>5300</v>
      </c>
      <c r="B644" s="4" t="s">
        <v>816</v>
      </c>
      <c r="C644" s="4"/>
      <c r="D644" s="4"/>
      <c r="E644" s="4"/>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row>
    <row r="645" spans="1:177" x14ac:dyDescent="0.15">
      <c r="A645" s="4" t="s">
        <v>5301</v>
      </c>
      <c r="B645" s="4" t="s">
        <v>817</v>
      </c>
      <c r="C645" s="4"/>
      <c r="D645" s="4"/>
      <c r="E645" s="4"/>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row>
    <row r="646" spans="1:177" x14ac:dyDescent="0.15">
      <c r="A646" s="4" t="s">
        <v>5302</v>
      </c>
      <c r="B646" s="4" t="s">
        <v>818</v>
      </c>
      <c r="C646" s="4"/>
      <c r="D646" s="4"/>
      <c r="E646" s="4"/>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row>
    <row r="647" spans="1:177" x14ac:dyDescent="0.15">
      <c r="A647" s="4" t="s">
        <v>5303</v>
      </c>
      <c r="B647" s="4" t="s">
        <v>819</v>
      </c>
      <c r="C647" s="4"/>
      <c r="D647" s="4"/>
      <c r="E647" s="4"/>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row>
    <row r="648" spans="1:177" x14ac:dyDescent="0.15">
      <c r="A648" s="4" t="s">
        <v>5304</v>
      </c>
      <c r="B648" s="4" t="s">
        <v>820</v>
      </c>
      <c r="C648" s="4"/>
      <c r="D648" s="4"/>
      <c r="E648" s="4"/>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row>
    <row r="649" spans="1:177" x14ac:dyDescent="0.15">
      <c r="A649" s="4" t="s">
        <v>5305</v>
      </c>
      <c r="B649" s="4" t="s">
        <v>821</v>
      </c>
      <c r="C649" s="4"/>
      <c r="D649" s="4"/>
      <c r="E649" s="4"/>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row>
    <row r="650" spans="1:177" x14ac:dyDescent="0.15">
      <c r="A650" s="4" t="s">
        <v>5306</v>
      </c>
      <c r="B650" s="4" t="s">
        <v>822</v>
      </c>
      <c r="C650" s="4"/>
      <c r="D650" s="4"/>
      <c r="E650" s="4"/>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row>
    <row r="651" spans="1:177" x14ac:dyDescent="0.15">
      <c r="A651" s="4" t="s">
        <v>5307</v>
      </c>
      <c r="B651" s="4" t="s">
        <v>823</v>
      </c>
      <c r="C651" s="4"/>
      <c r="D651" s="4"/>
      <c r="E651" s="4"/>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row>
    <row r="652" spans="1:177" x14ac:dyDescent="0.15">
      <c r="A652" s="4" t="s">
        <v>5308</v>
      </c>
      <c r="B652" s="4" t="s">
        <v>824</v>
      </c>
      <c r="C652" s="4"/>
      <c r="D652" s="4"/>
      <c r="E652" s="4"/>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row>
    <row r="653" spans="1:177" x14ac:dyDescent="0.15">
      <c r="A653" s="4" t="s">
        <v>5309</v>
      </c>
      <c r="B653" s="4" t="s">
        <v>825</v>
      </c>
      <c r="C653" s="4"/>
      <c r="D653" s="4"/>
      <c r="E653" s="4"/>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row>
    <row r="654" spans="1:177" x14ac:dyDescent="0.15">
      <c r="A654" s="4" t="s">
        <v>5310</v>
      </c>
      <c r="B654" s="4" t="s">
        <v>826</v>
      </c>
      <c r="C654" s="4"/>
      <c r="D654" s="4"/>
      <c r="E654" s="4"/>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row>
    <row r="655" spans="1:177" x14ac:dyDescent="0.15">
      <c r="A655" s="4" t="s">
        <v>5311</v>
      </c>
      <c r="B655" s="4" t="s">
        <v>827</v>
      </c>
      <c r="C655" s="4"/>
      <c r="D655" s="4"/>
      <c r="E655" s="4"/>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row>
    <row r="656" spans="1:177" x14ac:dyDescent="0.15">
      <c r="A656" s="4" t="s">
        <v>5312</v>
      </c>
      <c r="B656" s="4" t="s">
        <v>828</v>
      </c>
      <c r="C656" s="4"/>
      <c r="D656" s="4"/>
      <c r="E656" s="4"/>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row>
    <row r="657" spans="1:177" x14ac:dyDescent="0.15">
      <c r="A657" s="4" t="s">
        <v>5313</v>
      </c>
      <c r="B657" s="4" t="s">
        <v>829</v>
      </c>
      <c r="C657" s="4"/>
      <c r="D657" s="4"/>
      <c r="E657" s="4"/>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row>
    <row r="658" spans="1:177" x14ac:dyDescent="0.15">
      <c r="A658" s="4" t="s">
        <v>5314</v>
      </c>
      <c r="B658" s="4" t="s">
        <v>830</v>
      </c>
      <c r="C658" s="4"/>
      <c r="D658" s="4"/>
      <c r="E658" s="4"/>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row>
    <row r="659" spans="1:177" x14ac:dyDescent="0.15">
      <c r="A659" s="4" t="s">
        <v>5315</v>
      </c>
      <c r="B659" s="4" t="s">
        <v>831</v>
      </c>
      <c r="C659" s="4"/>
      <c r="D659" s="4"/>
      <c r="E659" s="4"/>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row>
    <row r="660" spans="1:177" x14ac:dyDescent="0.15">
      <c r="A660" s="4" t="s">
        <v>5316</v>
      </c>
      <c r="B660" s="4" t="s">
        <v>832</v>
      </c>
      <c r="C660" s="4"/>
      <c r="D660" s="4"/>
      <c r="E660" s="4"/>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row>
    <row r="661" spans="1:177" x14ac:dyDescent="0.15">
      <c r="A661" s="4" t="s">
        <v>5317</v>
      </c>
      <c r="B661" s="4" t="s">
        <v>833</v>
      </c>
      <c r="C661" s="4"/>
      <c r="D661" s="4"/>
      <c r="E661" s="4"/>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row>
    <row r="662" spans="1:177" x14ac:dyDescent="0.15">
      <c r="A662" s="4" t="s">
        <v>5318</v>
      </c>
      <c r="B662" s="4" t="s">
        <v>834</v>
      </c>
      <c r="C662" s="4"/>
      <c r="D662" s="4"/>
      <c r="E662" s="4"/>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row>
    <row r="663" spans="1:177" x14ac:dyDescent="0.15">
      <c r="A663" s="4" t="s">
        <v>5319</v>
      </c>
      <c r="B663" s="4" t="s">
        <v>835</v>
      </c>
      <c r="C663" s="4"/>
      <c r="D663" s="4"/>
      <c r="E663" s="4"/>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row>
    <row r="664" spans="1:177" x14ac:dyDescent="0.15">
      <c r="A664" s="4" t="s">
        <v>98</v>
      </c>
      <c r="B664" s="4" t="s">
        <v>836</v>
      </c>
      <c r="C664" s="4"/>
      <c r="D664" s="4"/>
      <c r="E664" s="4"/>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row>
    <row r="665" spans="1:177" x14ac:dyDescent="0.15">
      <c r="A665" s="4" t="s">
        <v>5320</v>
      </c>
      <c r="B665" s="4" t="s">
        <v>837</v>
      </c>
      <c r="C665" s="4"/>
      <c r="D665" s="4"/>
      <c r="E665" s="4"/>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row>
    <row r="666" spans="1:177" x14ac:dyDescent="0.15">
      <c r="A666" s="4" t="s">
        <v>5321</v>
      </c>
      <c r="B666" s="4" t="s">
        <v>838</v>
      </c>
      <c r="C666" s="4"/>
      <c r="D666" s="4"/>
      <c r="E666" s="4"/>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row>
    <row r="667" spans="1:177" x14ac:dyDescent="0.15">
      <c r="A667" s="4" t="s">
        <v>5322</v>
      </c>
      <c r="B667" s="4" t="s">
        <v>839</v>
      </c>
      <c r="C667" s="4"/>
      <c r="D667" s="4"/>
      <c r="E667" s="4"/>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row>
    <row r="668" spans="1:177" x14ac:dyDescent="0.15">
      <c r="A668" s="4" t="s">
        <v>5323</v>
      </c>
      <c r="B668" s="4" t="s">
        <v>840</v>
      </c>
      <c r="C668" s="4"/>
      <c r="D668" s="4"/>
      <c r="E668" s="4"/>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row>
    <row r="669" spans="1:177" x14ac:dyDescent="0.15">
      <c r="A669" s="4" t="s">
        <v>5324</v>
      </c>
      <c r="B669" s="4" t="s">
        <v>841</v>
      </c>
      <c r="C669" s="4"/>
      <c r="D669" s="4"/>
      <c r="E669" s="4"/>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row>
    <row r="670" spans="1:177" x14ac:dyDescent="0.15">
      <c r="A670" s="4" t="s">
        <v>5325</v>
      </c>
      <c r="B670" s="4" t="s">
        <v>842</v>
      </c>
      <c r="C670" s="4"/>
      <c r="D670" s="4"/>
      <c r="E670" s="4"/>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row>
    <row r="671" spans="1:177" x14ac:dyDescent="0.15">
      <c r="A671" s="4" t="s">
        <v>5326</v>
      </c>
      <c r="B671" s="4" t="s">
        <v>843</v>
      </c>
      <c r="C671" s="4"/>
      <c r="D671" s="4"/>
      <c r="E671" s="4"/>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row>
    <row r="672" spans="1:177" x14ac:dyDescent="0.15">
      <c r="A672" s="4" t="s">
        <v>5327</v>
      </c>
      <c r="B672" s="4" t="s">
        <v>844</v>
      </c>
      <c r="C672" s="4"/>
      <c r="D672" s="4"/>
      <c r="E672" s="4"/>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row>
    <row r="673" spans="1:177" x14ac:dyDescent="0.15">
      <c r="A673" s="4" t="s">
        <v>5328</v>
      </c>
      <c r="B673" s="4" t="s">
        <v>845</v>
      </c>
      <c r="C673" s="4"/>
      <c r="D673" s="4"/>
      <c r="E673" s="4"/>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row>
    <row r="674" spans="1:177" x14ac:dyDescent="0.15">
      <c r="A674" s="4" t="s">
        <v>5329</v>
      </c>
      <c r="B674" s="4" t="s">
        <v>846</v>
      </c>
      <c r="C674" s="4"/>
      <c r="D674" s="4"/>
      <c r="E674" s="4"/>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row>
    <row r="675" spans="1:177" x14ac:dyDescent="0.15">
      <c r="A675" s="4" t="s">
        <v>5330</v>
      </c>
      <c r="B675" s="4" t="s">
        <v>847</v>
      </c>
      <c r="C675" s="4"/>
      <c r="D675" s="4"/>
      <c r="E675" s="4"/>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row>
    <row r="676" spans="1:177" x14ac:dyDescent="0.15">
      <c r="A676" s="4" t="s">
        <v>5331</v>
      </c>
      <c r="B676" s="4" t="s">
        <v>848</v>
      </c>
      <c r="C676" s="4"/>
      <c r="D676" s="4"/>
      <c r="E676" s="4"/>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row>
    <row r="677" spans="1:177" x14ac:dyDescent="0.15">
      <c r="A677" s="4" t="s">
        <v>5332</v>
      </c>
      <c r="B677" s="4" t="s">
        <v>849</v>
      </c>
      <c r="C677" s="4"/>
      <c r="D677" s="4"/>
      <c r="E677" s="4"/>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row>
    <row r="678" spans="1:177" x14ac:dyDescent="0.15">
      <c r="A678" s="4" t="s">
        <v>5333</v>
      </c>
      <c r="B678" s="4" t="s">
        <v>850</v>
      </c>
      <c r="C678" s="4"/>
      <c r="D678" s="4"/>
      <c r="E678" s="4"/>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row>
    <row r="679" spans="1:177" x14ac:dyDescent="0.15">
      <c r="A679" s="4" t="s">
        <v>5334</v>
      </c>
      <c r="B679" s="4" t="s">
        <v>851</v>
      </c>
      <c r="C679" s="4"/>
      <c r="D679" s="4"/>
      <c r="E679" s="4"/>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row>
    <row r="680" spans="1:177" x14ac:dyDescent="0.15">
      <c r="A680" s="4" t="s">
        <v>5335</v>
      </c>
      <c r="B680" s="4" t="s">
        <v>852</v>
      </c>
      <c r="C680" s="4"/>
      <c r="D680" s="4"/>
      <c r="E680" s="4"/>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row>
    <row r="681" spans="1:177" x14ac:dyDescent="0.15">
      <c r="A681" s="4" t="s">
        <v>5336</v>
      </c>
      <c r="B681" s="4" t="s">
        <v>853</v>
      </c>
      <c r="C681" s="4"/>
      <c r="D681" s="4"/>
      <c r="E681" s="4"/>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row>
    <row r="682" spans="1:177" x14ac:dyDescent="0.15">
      <c r="A682" s="4" t="s">
        <v>5337</v>
      </c>
      <c r="B682" s="4" t="s">
        <v>854</v>
      </c>
      <c r="C682" s="4"/>
      <c r="D682" s="4"/>
      <c r="E682" s="4"/>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row>
    <row r="683" spans="1:177" x14ac:dyDescent="0.15">
      <c r="A683" s="4" t="s">
        <v>5338</v>
      </c>
      <c r="B683" s="4" t="s">
        <v>855</v>
      </c>
      <c r="C683" s="4"/>
      <c r="D683" s="4"/>
      <c r="E683" s="4"/>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row>
    <row r="684" spans="1:177" x14ac:dyDescent="0.15">
      <c r="A684" s="4" t="s">
        <v>5339</v>
      </c>
      <c r="B684" s="4" t="s">
        <v>856</v>
      </c>
      <c r="C684" s="4"/>
      <c r="D684" s="4"/>
      <c r="E684" s="4"/>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row>
    <row r="685" spans="1:177" x14ac:dyDescent="0.15">
      <c r="A685" s="4" t="s">
        <v>5340</v>
      </c>
      <c r="B685" s="4" t="s">
        <v>857</v>
      </c>
      <c r="C685" s="4"/>
      <c r="D685" s="4"/>
      <c r="E685" s="4"/>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row>
    <row r="686" spans="1:177" x14ac:dyDescent="0.15">
      <c r="A686" s="4" t="s">
        <v>5341</v>
      </c>
      <c r="B686" s="4" t="s">
        <v>858</v>
      </c>
      <c r="C686" s="4"/>
      <c r="D686" s="4"/>
      <c r="E686" s="4"/>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row>
    <row r="687" spans="1:177" x14ac:dyDescent="0.15">
      <c r="A687" s="4" t="s">
        <v>5342</v>
      </c>
      <c r="B687" s="4" t="s">
        <v>859</v>
      </c>
      <c r="C687" s="4"/>
      <c r="D687" s="4"/>
      <c r="E687" s="4"/>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row>
    <row r="688" spans="1:177" x14ac:dyDescent="0.15">
      <c r="A688" s="4" t="s">
        <v>5343</v>
      </c>
      <c r="B688" s="4" t="s">
        <v>860</v>
      </c>
      <c r="C688" s="4"/>
      <c r="D688" s="4"/>
      <c r="E688" s="4"/>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row>
    <row r="689" spans="1:177" x14ac:dyDescent="0.15">
      <c r="A689" s="4" t="s">
        <v>5344</v>
      </c>
      <c r="B689" s="4" t="s">
        <v>861</v>
      </c>
      <c r="C689" s="4"/>
      <c r="D689" s="4"/>
      <c r="E689" s="4"/>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row>
    <row r="690" spans="1:177" x14ac:dyDescent="0.15">
      <c r="A690" s="4" t="s">
        <v>5345</v>
      </c>
      <c r="B690" s="4" t="s">
        <v>862</v>
      </c>
      <c r="C690" s="4"/>
      <c r="D690" s="4"/>
      <c r="E690" s="4"/>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row>
    <row r="691" spans="1:177" x14ac:dyDescent="0.15">
      <c r="A691" s="4" t="s">
        <v>5346</v>
      </c>
      <c r="B691" s="4" t="s">
        <v>863</v>
      </c>
      <c r="C691" s="4"/>
      <c r="D691" s="4"/>
      <c r="E691" s="4"/>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row>
    <row r="692" spans="1:177" x14ac:dyDescent="0.15">
      <c r="A692" s="4" t="s">
        <v>5347</v>
      </c>
      <c r="B692" s="4" t="s">
        <v>864</v>
      </c>
      <c r="C692" s="4"/>
      <c r="D692" s="4"/>
      <c r="E692" s="4"/>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row>
    <row r="693" spans="1:177" x14ac:dyDescent="0.15">
      <c r="A693" s="4" t="s">
        <v>5348</v>
      </c>
      <c r="B693" s="4" t="s">
        <v>865</v>
      </c>
      <c r="C693" s="4"/>
      <c r="D693" s="4"/>
      <c r="E693" s="4"/>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row>
    <row r="694" spans="1:177" x14ac:dyDescent="0.15">
      <c r="A694" s="4" t="s">
        <v>5349</v>
      </c>
      <c r="B694" s="4" t="s">
        <v>866</v>
      </c>
      <c r="C694" s="4"/>
      <c r="D694" s="4"/>
      <c r="E694" s="4"/>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row>
    <row r="695" spans="1:177" x14ac:dyDescent="0.15">
      <c r="A695" s="4" t="s">
        <v>99</v>
      </c>
      <c r="B695" s="4" t="s">
        <v>867</v>
      </c>
      <c r="C695" s="4"/>
      <c r="D695" s="4"/>
      <c r="E695" s="4"/>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row>
    <row r="696" spans="1:177" x14ac:dyDescent="0.15">
      <c r="A696" s="4" t="s">
        <v>1047</v>
      </c>
      <c r="B696" s="4" t="s">
        <v>868</v>
      </c>
      <c r="C696" s="4"/>
      <c r="D696" s="4"/>
      <c r="E696" s="4"/>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row>
    <row r="697" spans="1:177" x14ac:dyDescent="0.15">
      <c r="A697" s="4" t="s">
        <v>104</v>
      </c>
      <c r="B697" s="4" t="s">
        <v>869</v>
      </c>
      <c r="C697" s="4"/>
      <c r="D697" s="4"/>
      <c r="E697" s="4"/>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row>
    <row r="698" spans="1:177" x14ac:dyDescent="0.15">
      <c r="A698" s="4" t="s">
        <v>5350</v>
      </c>
      <c r="B698" s="4" t="s">
        <v>870</v>
      </c>
      <c r="C698" s="4"/>
      <c r="D698" s="4"/>
      <c r="E698" s="4"/>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row>
    <row r="699" spans="1:177" x14ac:dyDescent="0.15">
      <c r="A699" s="4" t="s">
        <v>5351</v>
      </c>
      <c r="B699" s="4" t="s">
        <v>871</v>
      </c>
      <c r="C699" s="4"/>
      <c r="D699" s="4"/>
      <c r="E699" s="4"/>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row>
    <row r="700" spans="1:177" x14ac:dyDescent="0.15">
      <c r="A700" s="4" t="s">
        <v>106</v>
      </c>
      <c r="B700" s="4" t="s">
        <v>872</v>
      </c>
      <c r="C700" s="4"/>
      <c r="D700" s="4"/>
      <c r="E700" s="4"/>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row>
    <row r="701" spans="1:177" x14ac:dyDescent="0.15">
      <c r="A701" s="4" t="s">
        <v>107</v>
      </c>
      <c r="B701" s="4" t="s">
        <v>873</v>
      </c>
      <c r="C701" s="4"/>
      <c r="D701" s="4"/>
      <c r="E701" s="4"/>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row>
    <row r="702" spans="1:177" x14ac:dyDescent="0.25">
      <c r="A702" s="5" t="s">
        <v>193</v>
      </c>
      <c r="B702" s="5" t="s">
        <v>874</v>
      </c>
      <c r="C702" s="5"/>
      <c r="D702" s="5"/>
      <c r="E702" s="5"/>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row>
    <row r="703" spans="1:177" x14ac:dyDescent="0.15">
      <c r="A703" s="4" t="s">
        <v>111</v>
      </c>
      <c r="B703" s="4" t="s">
        <v>875</v>
      </c>
      <c r="C703" s="4"/>
      <c r="D703" s="4"/>
      <c r="E703" s="4"/>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row>
    <row r="704" spans="1:177" x14ac:dyDescent="0.15">
      <c r="A704" s="4" t="s">
        <v>109</v>
      </c>
      <c r="B704" s="4" t="s">
        <v>876</v>
      </c>
      <c r="C704" s="4"/>
      <c r="D704" s="4"/>
      <c r="E704" s="4"/>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row>
    <row r="705" spans="1:177" x14ac:dyDescent="0.15">
      <c r="A705" s="4" t="s">
        <v>105</v>
      </c>
      <c r="B705" s="4" t="s">
        <v>877</v>
      </c>
      <c r="C705" s="4"/>
      <c r="D705" s="4"/>
      <c r="E705" s="4"/>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row>
    <row r="706" spans="1:177" x14ac:dyDescent="0.15">
      <c r="A706" s="4" t="s">
        <v>110</v>
      </c>
      <c r="B706" s="4" t="s">
        <v>878</v>
      </c>
      <c r="C706" s="4"/>
      <c r="D706" s="4"/>
      <c r="E706" s="4"/>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row>
    <row r="707" spans="1:177" x14ac:dyDescent="0.15">
      <c r="A707" s="4" t="s">
        <v>108</v>
      </c>
      <c r="B707" s="4" t="s">
        <v>879</v>
      </c>
      <c r="C707" s="4"/>
      <c r="D707" s="4"/>
      <c r="E707" s="4"/>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row>
    <row r="708" spans="1:177" x14ac:dyDescent="0.15">
      <c r="A708" s="4" t="s">
        <v>5352</v>
      </c>
      <c r="B708" s="4" t="s">
        <v>880</v>
      </c>
      <c r="C708" s="4"/>
      <c r="D708" s="4"/>
      <c r="E708" s="4"/>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row>
    <row r="709" spans="1:177" x14ac:dyDescent="0.15">
      <c r="A709" s="4" t="s">
        <v>5353</v>
      </c>
      <c r="B709" s="4" t="s">
        <v>881</v>
      </c>
      <c r="C709" s="4"/>
      <c r="D709" s="4"/>
      <c r="E709" s="4"/>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row>
    <row r="710" spans="1:177" x14ac:dyDescent="0.15">
      <c r="A710" s="4" t="s">
        <v>5354</v>
      </c>
      <c r="B710" s="4" t="s">
        <v>882</v>
      </c>
      <c r="C710" s="4"/>
      <c r="D710" s="4"/>
      <c r="E710" s="4"/>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row>
    <row r="711" spans="1:177" x14ac:dyDescent="0.15">
      <c r="A711" s="4" t="s">
        <v>5355</v>
      </c>
      <c r="B711" s="4" t="s">
        <v>883</v>
      </c>
      <c r="C711" s="4"/>
      <c r="D711" s="4"/>
      <c r="E711" s="4"/>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row>
    <row r="712" spans="1:177" x14ac:dyDescent="0.15">
      <c r="A712" s="4" t="s">
        <v>5356</v>
      </c>
      <c r="B712" s="4" t="s">
        <v>884</v>
      </c>
      <c r="C712" s="4"/>
      <c r="D712" s="4"/>
      <c r="E712" s="4"/>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row>
    <row r="713" spans="1:177" x14ac:dyDescent="0.15">
      <c r="A713" s="4" t="s">
        <v>100</v>
      </c>
      <c r="B713" s="4" t="s">
        <v>885</v>
      </c>
      <c r="C713" s="4"/>
      <c r="D713" s="4"/>
      <c r="E713" s="4"/>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row>
    <row r="714" spans="1:177" x14ac:dyDescent="0.15">
      <c r="A714" s="4" t="s">
        <v>5357</v>
      </c>
      <c r="B714" s="4" t="s">
        <v>886</v>
      </c>
      <c r="C714" s="4"/>
      <c r="D714" s="4"/>
      <c r="E714" s="4"/>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row>
    <row r="715" spans="1:177" x14ac:dyDescent="0.15">
      <c r="A715" s="4" t="s">
        <v>5358</v>
      </c>
      <c r="B715" s="4" t="s">
        <v>1048</v>
      </c>
      <c r="C715" s="4"/>
      <c r="D715" s="4"/>
      <c r="E715" s="4"/>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row>
    <row r="716" spans="1:177" x14ac:dyDescent="0.15">
      <c r="A716" s="4" t="s">
        <v>5359</v>
      </c>
      <c r="B716" s="4" t="s">
        <v>887</v>
      </c>
      <c r="C716" s="4"/>
      <c r="D716" s="4"/>
      <c r="E716" s="4"/>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row>
    <row r="717" spans="1:177" x14ac:dyDescent="0.15">
      <c r="A717" s="4" t="s">
        <v>5360</v>
      </c>
      <c r="B717" s="4" t="s">
        <v>888</v>
      </c>
      <c r="C717" s="4"/>
      <c r="D717" s="4"/>
      <c r="E717" s="4"/>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row>
    <row r="718" spans="1:177" x14ac:dyDescent="0.15">
      <c r="A718" s="4" t="s">
        <v>5361</v>
      </c>
      <c r="B718" s="4" t="s">
        <v>889</v>
      </c>
      <c r="C718" s="4"/>
      <c r="D718" s="4"/>
      <c r="E718" s="4"/>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row>
    <row r="719" spans="1:177" x14ac:dyDescent="0.15">
      <c r="A719" s="4" t="s">
        <v>5362</v>
      </c>
      <c r="B719" s="4" t="s">
        <v>890</v>
      </c>
      <c r="C719" s="4"/>
      <c r="D719" s="4"/>
      <c r="E719" s="4"/>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row>
    <row r="720" spans="1:177" x14ac:dyDescent="0.15">
      <c r="A720" s="4" t="s">
        <v>5363</v>
      </c>
      <c r="B720" s="4" t="s">
        <v>891</v>
      </c>
      <c r="C720" s="4"/>
      <c r="D720" s="4"/>
      <c r="E720" s="4"/>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row>
    <row r="721" spans="1:177" x14ac:dyDescent="0.15">
      <c r="A721" s="4" t="s">
        <v>5364</v>
      </c>
      <c r="B721" s="4" t="s">
        <v>892</v>
      </c>
      <c r="C721" s="4"/>
      <c r="D721" s="4"/>
      <c r="E721" s="4"/>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row>
    <row r="722" spans="1:177" x14ac:dyDescent="0.15">
      <c r="A722" s="4" t="s">
        <v>5365</v>
      </c>
      <c r="B722" s="4" t="s">
        <v>893</v>
      </c>
      <c r="C722" s="4"/>
      <c r="D722" s="4"/>
      <c r="E722" s="4"/>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row>
    <row r="723" spans="1:177" x14ac:dyDescent="0.15">
      <c r="A723" s="4" t="s">
        <v>5366</v>
      </c>
      <c r="B723" s="4" t="s">
        <v>894</v>
      </c>
      <c r="C723" s="4"/>
      <c r="D723" s="4"/>
      <c r="E723" s="4"/>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row>
    <row r="724" spans="1:177" x14ac:dyDescent="0.15">
      <c r="A724" s="4" t="s">
        <v>5367</v>
      </c>
      <c r="B724" s="4" t="s">
        <v>895</v>
      </c>
      <c r="C724" s="4"/>
      <c r="D724" s="4"/>
      <c r="E724" s="4"/>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row>
    <row r="725" spans="1:177" x14ac:dyDescent="0.15">
      <c r="A725" s="4" t="s">
        <v>5368</v>
      </c>
      <c r="B725" s="4" t="s">
        <v>896</v>
      </c>
      <c r="C725" s="4"/>
      <c r="D725" s="4"/>
      <c r="E725" s="4"/>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row>
    <row r="726" spans="1:177" x14ac:dyDescent="0.15">
      <c r="A726" s="4" t="s">
        <v>5369</v>
      </c>
      <c r="B726" s="4" t="s">
        <v>897</v>
      </c>
      <c r="C726" s="4"/>
      <c r="D726" s="4"/>
      <c r="E726" s="4"/>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row>
    <row r="727" spans="1:177" x14ac:dyDescent="0.15">
      <c r="A727" s="4" t="s">
        <v>5370</v>
      </c>
      <c r="B727" s="4" t="s">
        <v>898</v>
      </c>
      <c r="C727" s="4"/>
      <c r="D727" s="4"/>
      <c r="E727" s="4"/>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row>
    <row r="728" spans="1:177" x14ac:dyDescent="0.15">
      <c r="A728" s="4" t="s">
        <v>5371</v>
      </c>
      <c r="B728" s="4" t="s">
        <v>899</v>
      </c>
      <c r="C728" s="4"/>
      <c r="D728" s="4"/>
      <c r="E728" s="4"/>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row>
    <row r="729" spans="1:177" x14ac:dyDescent="0.15">
      <c r="A729" s="4" t="s">
        <v>5372</v>
      </c>
      <c r="B729" s="4" t="s">
        <v>900</v>
      </c>
      <c r="C729" s="4"/>
      <c r="D729" s="4"/>
      <c r="E729" s="4"/>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row>
    <row r="730" spans="1:177" x14ac:dyDescent="0.15">
      <c r="A730" s="4" t="s">
        <v>5373</v>
      </c>
      <c r="B730" s="4" t="s">
        <v>901</v>
      </c>
      <c r="C730" s="4"/>
      <c r="D730" s="4"/>
      <c r="E730" s="4"/>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row>
    <row r="731" spans="1:177" x14ac:dyDescent="0.15">
      <c r="A731" s="4" t="s">
        <v>5374</v>
      </c>
      <c r="B731" s="4" t="s">
        <v>902</v>
      </c>
      <c r="C731" s="4"/>
      <c r="D731" s="4"/>
      <c r="E731" s="4"/>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row>
    <row r="732" spans="1:177" x14ac:dyDescent="0.15">
      <c r="A732" s="4" t="s">
        <v>5375</v>
      </c>
      <c r="B732" s="4" t="s">
        <v>903</v>
      </c>
      <c r="C732" s="4"/>
      <c r="D732" s="4"/>
      <c r="E732" s="4"/>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row>
    <row r="733" spans="1:177" x14ac:dyDescent="0.15">
      <c r="A733" s="4" t="s">
        <v>5376</v>
      </c>
      <c r="B733" s="4" t="s">
        <v>904</v>
      </c>
      <c r="C733" s="4"/>
      <c r="D733" s="4"/>
      <c r="E733" s="4"/>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row>
    <row r="734" spans="1:177" x14ac:dyDescent="0.15">
      <c r="A734" s="4" t="s">
        <v>5377</v>
      </c>
      <c r="B734" s="4" t="s">
        <v>905</v>
      </c>
      <c r="C734" s="4"/>
      <c r="D734" s="4"/>
      <c r="E734" s="4"/>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row>
    <row r="735" spans="1:177" x14ac:dyDescent="0.15">
      <c r="A735" s="4" t="s">
        <v>5378</v>
      </c>
      <c r="B735" s="4" t="s">
        <v>906</v>
      </c>
      <c r="C735" s="4"/>
      <c r="D735" s="4"/>
      <c r="E735" s="4"/>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row>
    <row r="736" spans="1:177" x14ac:dyDescent="0.15">
      <c r="A736" s="4" t="s">
        <v>5379</v>
      </c>
      <c r="B736" s="4" t="s">
        <v>907</v>
      </c>
      <c r="C736" s="4"/>
      <c r="D736" s="4"/>
      <c r="E736" s="4"/>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row>
    <row r="737" spans="1:177" x14ac:dyDescent="0.15">
      <c r="A737" s="4" t="s">
        <v>5380</v>
      </c>
      <c r="B737" s="4" t="s">
        <v>908</v>
      </c>
      <c r="C737" s="4"/>
      <c r="D737" s="4"/>
      <c r="E737" s="4"/>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row>
    <row r="738" spans="1:177" x14ac:dyDescent="0.15">
      <c r="A738" s="4" t="s">
        <v>5381</v>
      </c>
      <c r="B738" s="4" t="s">
        <v>909</v>
      </c>
      <c r="C738" s="4"/>
      <c r="D738" s="4"/>
      <c r="E738" s="4"/>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row>
    <row r="739" spans="1:177" x14ac:dyDescent="0.15">
      <c r="A739" s="4" t="s">
        <v>5382</v>
      </c>
      <c r="B739" s="4" t="s">
        <v>3597</v>
      </c>
      <c r="C739" s="4"/>
      <c r="D739" s="4"/>
      <c r="E739" s="4"/>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row>
    <row r="740" spans="1:177" x14ac:dyDescent="0.15">
      <c r="A740" s="4" t="s">
        <v>5383</v>
      </c>
      <c r="B740" s="4" t="s">
        <v>910</v>
      </c>
      <c r="C740" s="4"/>
      <c r="D740" s="4"/>
      <c r="E740" s="4"/>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row>
    <row r="741" spans="1:177" x14ac:dyDescent="0.15">
      <c r="A741" s="4" t="s">
        <v>5384</v>
      </c>
      <c r="B741" s="4" t="s">
        <v>911</v>
      </c>
      <c r="C741" s="4"/>
      <c r="D741" s="4"/>
      <c r="E741" s="4"/>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row>
    <row r="742" spans="1:177" x14ac:dyDescent="0.25">
      <c r="A742" s="5" t="s">
        <v>5385</v>
      </c>
      <c r="B742" s="5" t="s">
        <v>912</v>
      </c>
      <c r="C742" s="5"/>
      <c r="D742" s="5"/>
      <c r="E742" s="5"/>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row>
    <row r="743" spans="1:177" x14ac:dyDescent="0.15">
      <c r="A743" s="4" t="s">
        <v>5386</v>
      </c>
      <c r="B743" s="4" t="s">
        <v>913</v>
      </c>
      <c r="C743" s="4"/>
      <c r="D743" s="4"/>
      <c r="E743" s="4"/>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row>
    <row r="744" spans="1:177" x14ac:dyDescent="0.15">
      <c r="A744" s="4" t="s">
        <v>5387</v>
      </c>
      <c r="B744" s="4" t="s">
        <v>914</v>
      </c>
      <c r="C744" s="4"/>
      <c r="D744" s="4"/>
      <c r="E744" s="4"/>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row>
    <row r="745" spans="1:177" x14ac:dyDescent="0.15">
      <c r="A745" s="4" t="s">
        <v>5388</v>
      </c>
      <c r="B745" s="4" t="s">
        <v>915</v>
      </c>
      <c r="C745" s="4"/>
      <c r="D745" s="4"/>
      <c r="E745" s="4"/>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row>
    <row r="746" spans="1:177" x14ac:dyDescent="0.15">
      <c r="A746" s="4" t="s">
        <v>5389</v>
      </c>
      <c r="B746" s="4" t="s">
        <v>916</v>
      </c>
      <c r="C746" s="4"/>
      <c r="D746" s="4"/>
      <c r="E746" s="4"/>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row>
    <row r="747" spans="1:177" x14ac:dyDescent="0.15">
      <c r="A747" s="4" t="s">
        <v>5390</v>
      </c>
      <c r="B747" s="4" t="s">
        <v>917</v>
      </c>
      <c r="C747" s="4"/>
      <c r="D747" s="4"/>
      <c r="E747" s="4"/>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row>
    <row r="748" spans="1:177" x14ac:dyDescent="0.15">
      <c r="A748" s="4" t="s">
        <v>5391</v>
      </c>
      <c r="B748" s="4" t="s">
        <v>918</v>
      </c>
      <c r="C748" s="4"/>
      <c r="D748" s="4"/>
      <c r="E748" s="4"/>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row>
    <row r="749" spans="1:177" x14ac:dyDescent="0.15">
      <c r="A749" s="4" t="s">
        <v>5392</v>
      </c>
      <c r="B749" s="4" t="s">
        <v>919</v>
      </c>
      <c r="C749" s="4"/>
      <c r="D749" s="4"/>
      <c r="E749" s="4"/>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row>
    <row r="750" spans="1:177" x14ac:dyDescent="0.15">
      <c r="A750" s="4" t="s">
        <v>5393</v>
      </c>
      <c r="B750" s="4" t="s">
        <v>920</v>
      </c>
      <c r="C750" s="4"/>
      <c r="D750" s="4"/>
      <c r="E750" s="4"/>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row>
    <row r="751" spans="1:177" x14ac:dyDescent="0.15">
      <c r="A751" s="4" t="s">
        <v>5394</v>
      </c>
      <c r="B751" s="4" t="s">
        <v>921</v>
      </c>
      <c r="C751" s="4"/>
      <c r="D751" s="4"/>
      <c r="E751" s="4"/>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row>
    <row r="752" spans="1:177" x14ac:dyDescent="0.15">
      <c r="A752" s="4" t="s">
        <v>5395</v>
      </c>
      <c r="B752" s="4" t="s">
        <v>922</v>
      </c>
      <c r="C752" s="4"/>
      <c r="D752" s="4"/>
      <c r="E752" s="4"/>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row>
    <row r="753" spans="1:177" x14ac:dyDescent="0.15">
      <c r="A753" s="4" t="s">
        <v>5396</v>
      </c>
      <c r="B753" s="4" t="s">
        <v>923</v>
      </c>
      <c r="C753" s="4"/>
      <c r="D753" s="4"/>
      <c r="E753" s="4"/>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row>
    <row r="754" spans="1:177" x14ac:dyDescent="0.15">
      <c r="A754" s="4" t="s">
        <v>5397</v>
      </c>
      <c r="B754" s="4" t="s">
        <v>924</v>
      </c>
      <c r="C754" s="4"/>
      <c r="D754" s="4"/>
      <c r="E754" s="4"/>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row>
    <row r="755" spans="1:177" x14ac:dyDescent="0.15">
      <c r="A755" s="4" t="s">
        <v>5398</v>
      </c>
      <c r="B755" s="4" t="s">
        <v>925</v>
      </c>
      <c r="C755" s="4"/>
      <c r="D755" s="4"/>
      <c r="E755" s="4"/>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row>
    <row r="756" spans="1:177" x14ac:dyDescent="0.15">
      <c r="A756" s="4" t="s">
        <v>5399</v>
      </c>
      <c r="B756" s="4" t="s">
        <v>926</v>
      </c>
      <c r="C756" s="4"/>
      <c r="D756" s="4"/>
      <c r="E756" s="4"/>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row>
    <row r="757" spans="1:177" x14ac:dyDescent="0.15">
      <c r="A757" s="4" t="s">
        <v>5400</v>
      </c>
      <c r="B757" s="4" t="s">
        <v>927</v>
      </c>
      <c r="C757" s="4"/>
      <c r="D757" s="4"/>
      <c r="E757" s="4"/>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row>
    <row r="758" spans="1:177" x14ac:dyDescent="0.15">
      <c r="A758" s="4" t="s">
        <v>5401</v>
      </c>
      <c r="B758" s="4" t="s">
        <v>928</v>
      </c>
      <c r="C758" s="4"/>
      <c r="D758" s="4"/>
      <c r="E758" s="4"/>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row>
    <row r="759" spans="1:177" x14ac:dyDescent="0.15">
      <c r="A759" s="4" t="s">
        <v>5402</v>
      </c>
      <c r="B759" s="4" t="s">
        <v>929</v>
      </c>
      <c r="C759" s="4"/>
      <c r="D759" s="4"/>
      <c r="E759" s="4"/>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row>
    <row r="760" spans="1:177" x14ac:dyDescent="0.15">
      <c r="A760" s="4" t="s">
        <v>5403</v>
      </c>
      <c r="B760" s="4" t="s">
        <v>930</v>
      </c>
      <c r="C760" s="4"/>
      <c r="D760" s="4"/>
      <c r="E760" s="4"/>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row>
    <row r="761" spans="1:177" x14ac:dyDescent="0.15">
      <c r="A761" s="4" t="s">
        <v>5404</v>
      </c>
      <c r="B761" s="4" t="s">
        <v>931</v>
      </c>
      <c r="C761" s="4"/>
      <c r="D761" s="4"/>
      <c r="E761" s="4"/>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row>
    <row r="762" spans="1:177" x14ac:dyDescent="0.15">
      <c r="A762" s="4" t="s">
        <v>5405</v>
      </c>
      <c r="B762" s="4" t="s">
        <v>932</v>
      </c>
      <c r="C762" s="4"/>
      <c r="D762" s="4"/>
      <c r="E762" s="4"/>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row>
    <row r="763" spans="1:177" x14ac:dyDescent="0.15">
      <c r="A763" s="4" t="s">
        <v>5406</v>
      </c>
      <c r="B763" s="4" t="s">
        <v>933</v>
      </c>
      <c r="C763" s="4"/>
      <c r="D763" s="4"/>
      <c r="E763" s="4"/>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row>
    <row r="764" spans="1:177" x14ac:dyDescent="0.15">
      <c r="A764" s="4" t="s">
        <v>5407</v>
      </c>
      <c r="B764" s="4" t="s">
        <v>934</v>
      </c>
      <c r="C764" s="4"/>
      <c r="D764" s="4"/>
      <c r="E764" s="4"/>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row>
    <row r="765" spans="1:177" x14ac:dyDescent="0.15">
      <c r="A765" s="4" t="s">
        <v>5408</v>
      </c>
      <c r="B765" s="4" t="s">
        <v>935</v>
      </c>
      <c r="C765" s="4"/>
      <c r="D765" s="4"/>
      <c r="E765" s="4"/>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row>
    <row r="766" spans="1:177" x14ac:dyDescent="0.15">
      <c r="A766" s="4" t="s">
        <v>5409</v>
      </c>
      <c r="B766" s="4" t="s">
        <v>936</v>
      </c>
      <c r="C766" s="4"/>
      <c r="D766" s="4"/>
      <c r="E766" s="4"/>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row>
    <row r="767" spans="1:177" x14ac:dyDescent="0.15">
      <c r="A767" s="4" t="s">
        <v>5410</v>
      </c>
      <c r="B767" s="4" t="s">
        <v>937</v>
      </c>
      <c r="C767" s="4"/>
      <c r="D767" s="4"/>
      <c r="E767" s="4"/>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row>
    <row r="768" spans="1:177" x14ac:dyDescent="0.15">
      <c r="A768" s="4" t="s">
        <v>5411</v>
      </c>
      <c r="B768" s="4" t="s">
        <v>938</v>
      </c>
      <c r="C768" s="4"/>
      <c r="D768" s="4"/>
      <c r="E768" s="4"/>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row>
    <row r="769" spans="1:177" x14ac:dyDescent="0.15">
      <c r="A769" s="4" t="s">
        <v>5412</v>
      </c>
      <c r="B769" s="4" t="s">
        <v>939</v>
      </c>
      <c r="C769" s="4"/>
      <c r="D769" s="4"/>
      <c r="E769" s="4"/>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row>
    <row r="770" spans="1:177" x14ac:dyDescent="0.15">
      <c r="A770" s="4" t="s">
        <v>5413</v>
      </c>
      <c r="B770" s="4" t="s">
        <v>940</v>
      </c>
      <c r="C770" s="4"/>
      <c r="D770" s="4"/>
      <c r="E770" s="4"/>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row>
    <row r="771" spans="1:177" x14ac:dyDescent="0.15">
      <c r="A771" s="4" t="s">
        <v>5414</v>
      </c>
      <c r="B771" s="4" t="s">
        <v>941</v>
      </c>
      <c r="C771" s="4"/>
      <c r="D771" s="4"/>
      <c r="E771" s="4"/>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row>
    <row r="772" spans="1:177" x14ac:dyDescent="0.15">
      <c r="A772" s="4" t="s">
        <v>5415</v>
      </c>
      <c r="B772" s="4" t="s">
        <v>942</v>
      </c>
      <c r="C772" s="4"/>
      <c r="D772" s="4"/>
      <c r="E772" s="4"/>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row>
    <row r="773" spans="1:177" x14ac:dyDescent="0.15">
      <c r="A773" s="4" t="s">
        <v>5416</v>
      </c>
      <c r="B773" s="4" t="s">
        <v>943</v>
      </c>
      <c r="C773" s="4"/>
      <c r="D773" s="4"/>
      <c r="E773" s="4"/>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row>
    <row r="774" spans="1:177" x14ac:dyDescent="0.15">
      <c r="A774" s="4" t="s">
        <v>5417</v>
      </c>
      <c r="B774" s="4" t="s">
        <v>1049</v>
      </c>
      <c r="C774" s="4"/>
      <c r="D774" s="4"/>
      <c r="E774" s="4"/>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row>
    <row r="775" spans="1:177" x14ac:dyDescent="0.15">
      <c r="A775" s="4" t="s">
        <v>5418</v>
      </c>
      <c r="B775" s="4" t="s">
        <v>5496</v>
      </c>
      <c r="C775" s="4"/>
      <c r="D775" s="4"/>
      <c r="E775" s="4"/>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row>
    <row r="776" spans="1:177" x14ac:dyDescent="0.15">
      <c r="A776" s="4" t="s">
        <v>5419</v>
      </c>
      <c r="B776" s="4" t="s">
        <v>5497</v>
      </c>
      <c r="C776" s="4"/>
      <c r="D776" s="4"/>
      <c r="E776" s="4"/>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row>
    <row r="777" spans="1:177" x14ac:dyDescent="0.15">
      <c r="A777" s="4" t="s">
        <v>5420</v>
      </c>
      <c r="B777" s="4" t="s">
        <v>944</v>
      </c>
      <c r="C777" s="4"/>
      <c r="D777" s="4"/>
      <c r="E777" s="4"/>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row>
    <row r="778" spans="1:177" x14ac:dyDescent="0.15">
      <c r="A778" s="4" t="s">
        <v>5421</v>
      </c>
      <c r="B778" s="4" t="s">
        <v>5498</v>
      </c>
      <c r="C778" s="4"/>
      <c r="D778" s="4"/>
      <c r="E778" s="4"/>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row>
    <row r="779" spans="1:177" x14ac:dyDescent="0.15">
      <c r="A779" s="4" t="s">
        <v>5422</v>
      </c>
      <c r="B779" s="4" t="s">
        <v>945</v>
      </c>
      <c r="C779" s="4"/>
      <c r="D779" s="4"/>
      <c r="E779" s="4"/>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row>
    <row r="780" spans="1:177" x14ac:dyDescent="0.15">
      <c r="A780" s="4" t="s">
        <v>5423</v>
      </c>
      <c r="B780" s="4" t="s">
        <v>946</v>
      </c>
      <c r="C780" s="4"/>
      <c r="D780" s="4"/>
      <c r="E780" s="4"/>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row>
    <row r="781" spans="1:177" x14ac:dyDescent="0.15">
      <c r="A781" s="4" t="s">
        <v>5424</v>
      </c>
      <c r="B781" s="4" t="s">
        <v>947</v>
      </c>
      <c r="C781" s="4"/>
      <c r="D781" s="4"/>
      <c r="E781" s="4"/>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row>
    <row r="782" spans="1:177" x14ac:dyDescent="0.15">
      <c r="A782" s="4" t="s">
        <v>5425</v>
      </c>
      <c r="B782" s="4" t="s">
        <v>948</v>
      </c>
      <c r="C782" s="4"/>
      <c r="D782" s="4"/>
      <c r="E782" s="4"/>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row>
    <row r="783" spans="1:177" x14ac:dyDescent="0.15">
      <c r="A783" s="4" t="s">
        <v>5426</v>
      </c>
      <c r="B783" s="4" t="s">
        <v>949</v>
      </c>
      <c r="C783" s="4"/>
      <c r="D783" s="4"/>
      <c r="E783" s="4"/>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row>
    <row r="784" spans="1:177" x14ac:dyDescent="0.15">
      <c r="A784" s="4" t="s">
        <v>5427</v>
      </c>
      <c r="B784" s="4" t="s">
        <v>950</v>
      </c>
      <c r="C784" s="4"/>
      <c r="D784" s="4"/>
      <c r="E784" s="4"/>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row>
    <row r="785" spans="1:177" x14ac:dyDescent="0.15">
      <c r="A785" s="4" t="s">
        <v>5428</v>
      </c>
      <c r="B785" s="4" t="s">
        <v>951</v>
      </c>
      <c r="C785" s="4"/>
      <c r="D785" s="4"/>
      <c r="E785" s="4"/>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row>
    <row r="786" spans="1:177" x14ac:dyDescent="0.15">
      <c r="A786" s="4" t="s">
        <v>5429</v>
      </c>
      <c r="B786" s="4" t="s">
        <v>952</v>
      </c>
      <c r="C786" s="4"/>
      <c r="D786" s="4"/>
      <c r="E786" s="4"/>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row>
    <row r="787" spans="1:177" x14ac:dyDescent="0.15">
      <c r="A787" s="4" t="s">
        <v>5430</v>
      </c>
      <c r="B787" s="4" t="s">
        <v>953</v>
      </c>
      <c r="C787" s="4"/>
      <c r="D787" s="4"/>
      <c r="E787" s="4"/>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row>
    <row r="788" spans="1:177" x14ac:dyDescent="0.15">
      <c r="A788" s="4" t="s">
        <v>5431</v>
      </c>
      <c r="B788" s="4" t="s">
        <v>954</v>
      </c>
      <c r="C788" s="4"/>
      <c r="D788" s="4"/>
      <c r="E788" s="4"/>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row>
    <row r="789" spans="1:177" x14ac:dyDescent="0.15">
      <c r="A789" s="4" t="s">
        <v>5432</v>
      </c>
      <c r="B789" s="4" t="s">
        <v>955</v>
      </c>
      <c r="C789" s="4"/>
      <c r="D789" s="4"/>
      <c r="E789" s="4"/>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row>
    <row r="790" spans="1:177" x14ac:dyDescent="0.15">
      <c r="A790" s="4" t="s">
        <v>5433</v>
      </c>
      <c r="B790" s="4" t="s">
        <v>956</v>
      </c>
      <c r="C790" s="4"/>
      <c r="D790" s="4"/>
      <c r="E790" s="4"/>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row>
    <row r="791" spans="1:177" x14ac:dyDescent="0.15">
      <c r="A791" s="4" t="s">
        <v>5434</v>
      </c>
      <c r="B791" s="4" t="s">
        <v>957</v>
      </c>
      <c r="C791" s="4"/>
      <c r="D791" s="4"/>
      <c r="E791" s="4"/>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row>
    <row r="792" spans="1:177" x14ac:dyDescent="0.15">
      <c r="A792" s="4" t="s">
        <v>5435</v>
      </c>
      <c r="B792" s="4" t="s">
        <v>958</v>
      </c>
      <c r="C792" s="4"/>
      <c r="D792" s="4"/>
      <c r="E792" s="4"/>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row>
    <row r="793" spans="1:177" x14ac:dyDescent="0.15">
      <c r="A793" s="4" t="s">
        <v>5436</v>
      </c>
      <c r="B793" s="4" t="s">
        <v>959</v>
      </c>
      <c r="C793" s="4"/>
      <c r="D793" s="4"/>
      <c r="E793" s="4"/>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row>
    <row r="794" spans="1:177" x14ac:dyDescent="0.15">
      <c r="A794" s="4" t="s">
        <v>5437</v>
      </c>
      <c r="B794" s="4" t="s">
        <v>960</v>
      </c>
      <c r="C794" s="4"/>
      <c r="D794" s="4"/>
      <c r="E794" s="4"/>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row>
    <row r="795" spans="1:177" x14ac:dyDescent="0.15">
      <c r="A795" s="4" t="s">
        <v>5438</v>
      </c>
      <c r="B795" s="4" t="s">
        <v>961</v>
      </c>
      <c r="C795" s="4"/>
      <c r="D795" s="4"/>
      <c r="E795" s="4"/>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row>
    <row r="796" spans="1:177" x14ac:dyDescent="0.15">
      <c r="A796" s="4" t="s">
        <v>5439</v>
      </c>
      <c r="B796" s="4" t="s">
        <v>962</v>
      </c>
      <c r="C796" s="4"/>
      <c r="D796" s="4"/>
      <c r="E796" s="4"/>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row>
    <row r="797" spans="1:177" x14ac:dyDescent="0.15">
      <c r="A797" s="4" t="s">
        <v>5440</v>
      </c>
      <c r="B797" s="4" t="s">
        <v>963</v>
      </c>
      <c r="C797" s="4"/>
      <c r="D797" s="4"/>
      <c r="E797" s="4"/>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row>
    <row r="798" spans="1:177" x14ac:dyDescent="0.15">
      <c r="A798" s="4" t="s">
        <v>5441</v>
      </c>
      <c r="B798" s="4" t="s">
        <v>964</v>
      </c>
      <c r="C798" s="4"/>
      <c r="D798" s="4"/>
      <c r="E798" s="4"/>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row>
    <row r="799" spans="1:177" x14ac:dyDescent="0.15">
      <c r="A799" s="4" t="s">
        <v>5442</v>
      </c>
      <c r="B799" s="4" t="s">
        <v>965</v>
      </c>
      <c r="C799" s="4"/>
      <c r="D799" s="4"/>
      <c r="E799" s="4"/>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row>
    <row r="800" spans="1:177" x14ac:dyDescent="0.15">
      <c r="A800" s="4" t="s">
        <v>5443</v>
      </c>
      <c r="B800" s="4" t="s">
        <v>966</v>
      </c>
      <c r="C800" s="4"/>
      <c r="D800" s="4"/>
      <c r="E800" s="4"/>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row>
    <row r="801" spans="1:177" x14ac:dyDescent="0.15">
      <c r="A801" s="1" t="s">
        <v>5444</v>
      </c>
      <c r="B801" s="1" t="s">
        <v>967</v>
      </c>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row>
    <row r="802" spans="1:177" x14ac:dyDescent="0.15">
      <c r="A802" s="1" t="s">
        <v>5445</v>
      </c>
      <c r="B802" s="1" t="s">
        <v>968</v>
      </c>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row>
    <row r="803" spans="1:177" x14ac:dyDescent="0.15">
      <c r="A803" s="1" t="s">
        <v>5446</v>
      </c>
      <c r="B803" s="1" t="s">
        <v>969</v>
      </c>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row>
    <row r="804" spans="1:177" x14ac:dyDescent="0.15">
      <c r="A804" s="1" t="s">
        <v>5447</v>
      </c>
      <c r="B804" s="1" t="s">
        <v>970</v>
      </c>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row>
    <row r="805" spans="1:177" x14ac:dyDescent="0.15">
      <c r="A805" s="1" t="s">
        <v>5448</v>
      </c>
      <c r="B805" s="1" t="s">
        <v>971</v>
      </c>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row>
    <row r="806" spans="1:177" x14ac:dyDescent="0.15">
      <c r="A806" s="1" t="s">
        <v>5449</v>
      </c>
      <c r="B806" s="1" t="s">
        <v>972</v>
      </c>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row>
    <row r="807" spans="1:177" x14ac:dyDescent="0.15">
      <c r="A807" s="1" t="s">
        <v>5450</v>
      </c>
      <c r="B807" s="1" t="s">
        <v>973</v>
      </c>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row>
    <row r="808" spans="1:177" x14ac:dyDescent="0.15">
      <c r="A808" s="1" t="s">
        <v>5451</v>
      </c>
      <c r="B808" s="1" t="s">
        <v>974</v>
      </c>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row>
    <row r="809" spans="1:177" x14ac:dyDescent="0.15">
      <c r="A809" s="1" t="s">
        <v>5452</v>
      </c>
      <c r="B809" s="1" t="s">
        <v>975</v>
      </c>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row>
    <row r="810" spans="1:177" x14ac:dyDescent="0.15">
      <c r="A810" s="1" t="s">
        <v>5453</v>
      </c>
      <c r="B810" s="1" t="s">
        <v>976</v>
      </c>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row>
    <row r="811" spans="1:177" x14ac:dyDescent="0.15">
      <c r="A811" s="1" t="s">
        <v>5454</v>
      </c>
      <c r="B811" s="1" t="s">
        <v>977</v>
      </c>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row>
    <row r="812" spans="1:177" x14ac:dyDescent="0.15">
      <c r="A812" s="1" t="s">
        <v>5455</v>
      </c>
      <c r="B812" s="1" t="s">
        <v>978</v>
      </c>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row>
    <row r="813" spans="1:177" x14ac:dyDescent="0.15">
      <c r="A813" s="1" t="s">
        <v>5456</v>
      </c>
      <c r="B813" s="1" t="s">
        <v>979</v>
      </c>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row>
    <row r="814" spans="1:177" x14ac:dyDescent="0.15">
      <c r="A814" s="1" t="s">
        <v>5457</v>
      </c>
      <c r="B814" s="1" t="s">
        <v>980</v>
      </c>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row>
    <row r="815" spans="1:177" x14ac:dyDescent="0.15">
      <c r="A815" s="1" t="s">
        <v>5458</v>
      </c>
      <c r="B815" s="1" t="s">
        <v>981</v>
      </c>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row>
    <row r="816" spans="1:177" x14ac:dyDescent="0.15">
      <c r="A816" s="1" t="s">
        <v>5459</v>
      </c>
      <c r="B816" s="1" t="s">
        <v>982</v>
      </c>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row>
    <row r="817" spans="1:177" x14ac:dyDescent="0.15">
      <c r="A817" s="1" t="s">
        <v>101</v>
      </c>
      <c r="B817" s="1" t="s">
        <v>983</v>
      </c>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row>
    <row r="818" spans="1:177" x14ac:dyDescent="0.15">
      <c r="A818" s="1" t="s">
        <v>5460</v>
      </c>
      <c r="B818" s="1" t="s">
        <v>984</v>
      </c>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row>
    <row r="819" spans="1:177" x14ac:dyDescent="0.15">
      <c r="A819" s="1" t="s">
        <v>5461</v>
      </c>
      <c r="B819" s="1" t="s">
        <v>985</v>
      </c>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row>
    <row r="820" spans="1:177" x14ac:dyDescent="0.15">
      <c r="A820" s="1" t="s">
        <v>5462</v>
      </c>
      <c r="B820" s="1" t="s">
        <v>986</v>
      </c>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row>
    <row r="821" spans="1:177" x14ac:dyDescent="0.15">
      <c r="A821" s="1" t="s">
        <v>5463</v>
      </c>
      <c r="B821" s="1" t="s">
        <v>987</v>
      </c>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row>
    <row r="822" spans="1:177" x14ac:dyDescent="0.15">
      <c r="A822" s="1" t="s">
        <v>5464</v>
      </c>
      <c r="B822" s="1" t="s">
        <v>988</v>
      </c>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row>
    <row r="823" spans="1:177" x14ac:dyDescent="0.15">
      <c r="A823" s="1" t="s">
        <v>4519</v>
      </c>
      <c r="B823" s="1" t="s">
        <v>4520</v>
      </c>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row>
    <row r="824" spans="1:177" x14ac:dyDescent="0.15">
      <c r="A824" s="1" t="s">
        <v>4518</v>
      </c>
      <c r="B824" s="1" t="s">
        <v>4521</v>
      </c>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row>
    <row r="825" spans="1:177" x14ac:dyDescent="0.15">
      <c r="A825" s="1" t="s">
        <v>5465</v>
      </c>
      <c r="B825" s="1" t="s">
        <v>3588</v>
      </c>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row>
    <row r="826" spans="1:177" x14ac:dyDescent="0.15">
      <c r="A826" s="1" t="s">
        <v>5466</v>
      </c>
      <c r="B826" s="1" t="s">
        <v>3589</v>
      </c>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row>
    <row r="827" spans="1:177" x14ac:dyDescent="0.15">
      <c r="A827" s="1" t="s">
        <v>5467</v>
      </c>
      <c r="B827" s="1" t="s">
        <v>5468</v>
      </c>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row>
    <row r="828" spans="1:177" x14ac:dyDescent="0.15">
      <c r="A828" s="1" t="s">
        <v>5469</v>
      </c>
      <c r="B828" s="1" t="s">
        <v>5470</v>
      </c>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row>
    <row r="829" spans="1:177" x14ac:dyDescent="0.15">
      <c r="A829" s="1" t="s">
        <v>5471</v>
      </c>
      <c r="B829" s="1" t="s">
        <v>5472</v>
      </c>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row>
    <row r="830" spans="1:177" x14ac:dyDescent="0.15">
      <c r="A830" s="1" t="s">
        <v>5473</v>
      </c>
      <c r="B830" s="1" t="s">
        <v>5474</v>
      </c>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row>
    <row r="831" spans="1:177" x14ac:dyDescent="0.15">
      <c r="A831" s="1" t="s">
        <v>5475</v>
      </c>
      <c r="B831" s="1" t="s">
        <v>5476</v>
      </c>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row>
    <row r="832" spans="1:177" x14ac:dyDescent="0.15">
      <c r="A832" s="1" t="s">
        <v>5477</v>
      </c>
      <c r="B832" s="1" t="s">
        <v>5478</v>
      </c>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row>
    <row r="833" spans="1:177" x14ac:dyDescent="0.15">
      <c r="A833" s="1" t="s">
        <v>5479</v>
      </c>
      <c r="B833" s="1" t="s">
        <v>5480</v>
      </c>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row>
    <row r="834" spans="1:177" x14ac:dyDescent="0.15">
      <c r="A834" s="1" t="s">
        <v>5481</v>
      </c>
      <c r="B834" s="1" t="s">
        <v>5482</v>
      </c>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row>
    <row r="835" spans="1:177" x14ac:dyDescent="0.15">
      <c r="A835" s="1" t="s">
        <v>5483</v>
      </c>
      <c r="B835" s="1" t="s">
        <v>5484</v>
      </c>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row>
    <row r="836" spans="1:177" x14ac:dyDescent="0.15">
      <c r="A836" s="1" t="s">
        <v>5485</v>
      </c>
      <c r="B836" s="1" t="s">
        <v>5486</v>
      </c>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row>
    <row r="837" spans="1:177" x14ac:dyDescent="0.15">
      <c r="A837" s="1" t="s">
        <v>5487</v>
      </c>
      <c r="B837" s="1" t="s">
        <v>5488</v>
      </c>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row>
    <row r="838" spans="1:177" x14ac:dyDescent="0.15">
      <c r="A838" s="1" t="s">
        <v>5489</v>
      </c>
      <c r="B838" s="1" t="s">
        <v>5490</v>
      </c>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row>
    <row r="839" spans="1:177" x14ac:dyDescent="0.15">
      <c r="A839" s="1" t="s">
        <v>5491</v>
      </c>
      <c r="B839" s="1" t="s">
        <v>5492</v>
      </c>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row>
    <row r="840" spans="1:177" x14ac:dyDescent="0.15">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row>
    <row r="841" spans="1:177" x14ac:dyDescent="0.15">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row>
    <row r="842" spans="1:177" x14ac:dyDescent="0.15">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row>
    <row r="843" spans="1:177" x14ac:dyDescent="0.15">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row>
    <row r="844" spans="1:177" x14ac:dyDescent="0.15">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row>
    <row r="845" spans="1:177" x14ac:dyDescent="0.15">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row>
    <row r="846" spans="1:177" x14ac:dyDescent="0.15">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row>
    <row r="847" spans="1:177" x14ac:dyDescent="0.15">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row>
    <row r="848" spans="1:177" x14ac:dyDescent="0.15">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row>
    <row r="849" spans="7:177" x14ac:dyDescent="0.15">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row>
    <row r="850" spans="7:177" x14ac:dyDescent="0.15">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row>
    <row r="851" spans="7:177" x14ac:dyDescent="0.15">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row>
    <row r="852" spans="7:177" x14ac:dyDescent="0.15">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row>
    <row r="853" spans="7:177" x14ac:dyDescent="0.15">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row>
    <row r="854" spans="7:177" x14ac:dyDescent="0.15">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row>
    <row r="855" spans="7:177" x14ac:dyDescent="0.15">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row>
    <row r="856" spans="7:177" x14ac:dyDescent="0.15">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row>
    <row r="857" spans="7:177" x14ac:dyDescent="0.15">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row>
    <row r="858" spans="7:177" x14ac:dyDescent="0.15">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row>
    <row r="859" spans="7:177" x14ac:dyDescent="0.15">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row>
    <row r="860" spans="7:177" x14ac:dyDescent="0.15">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row>
    <row r="861" spans="7:177" x14ac:dyDescent="0.15">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row>
    <row r="862" spans="7:177" x14ac:dyDescent="0.15">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row>
    <row r="863" spans="7:177" x14ac:dyDescent="0.15">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row>
    <row r="864" spans="7:177" x14ac:dyDescent="0.15">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row>
    <row r="865" spans="7:177" x14ac:dyDescent="0.15">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row>
    <row r="866" spans="7:177" x14ac:dyDescent="0.15">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row>
    <row r="867" spans="7:177" x14ac:dyDescent="0.15">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row>
    <row r="868" spans="7:177" x14ac:dyDescent="0.15">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row>
    <row r="869" spans="7:177" x14ac:dyDescent="0.15">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row>
    <row r="870" spans="7:177" x14ac:dyDescent="0.15">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row>
    <row r="871" spans="7:177" x14ac:dyDescent="0.15">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row>
    <row r="872" spans="7:177" x14ac:dyDescent="0.15">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row>
    <row r="873" spans="7:177" x14ac:dyDescent="0.15">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row>
    <row r="874" spans="7:177" x14ac:dyDescent="0.15">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row>
    <row r="875" spans="7:177" x14ac:dyDescent="0.15">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row>
    <row r="876" spans="7:177" x14ac:dyDescent="0.15">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row>
    <row r="877" spans="7:177" x14ac:dyDescent="0.15">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row>
    <row r="878" spans="7:177" x14ac:dyDescent="0.15">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row>
    <row r="879" spans="7:177" x14ac:dyDescent="0.15">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row>
    <row r="880" spans="7:177" x14ac:dyDescent="0.15">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row>
    <row r="881" spans="7:177" x14ac:dyDescent="0.15">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row>
    <row r="882" spans="7:177" x14ac:dyDescent="0.15">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row>
    <row r="883" spans="7:177" x14ac:dyDescent="0.15">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row>
    <row r="884" spans="7:177" x14ac:dyDescent="0.15">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row>
    <row r="885" spans="7:177" x14ac:dyDescent="0.15">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row>
    <row r="886" spans="7:177" x14ac:dyDescent="0.15">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row>
    <row r="887" spans="7:177" x14ac:dyDescent="0.15">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row>
    <row r="888" spans="7:177" x14ac:dyDescent="0.15">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row>
    <row r="889" spans="7:177" x14ac:dyDescent="0.15">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row>
    <row r="890" spans="7:177" x14ac:dyDescent="0.15">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row>
    <row r="891" spans="7:177" x14ac:dyDescent="0.15">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row>
    <row r="892" spans="7:177" x14ac:dyDescent="0.15">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row>
    <row r="893" spans="7:177" x14ac:dyDescent="0.15">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row>
    <row r="894" spans="7:177" x14ac:dyDescent="0.15">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row>
    <row r="895" spans="7:177" x14ac:dyDescent="0.15">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row>
    <row r="896" spans="7:177" x14ac:dyDescent="0.15">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row>
    <row r="897" spans="7:177" x14ac:dyDescent="0.15">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row>
    <row r="898" spans="7:177" x14ac:dyDescent="0.15">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row>
    <row r="899" spans="7:177" x14ac:dyDescent="0.15">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row>
    <row r="900" spans="7:177" x14ac:dyDescent="0.15">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row>
    <row r="901" spans="7:177" x14ac:dyDescent="0.15">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row>
    <row r="902" spans="7:177" x14ac:dyDescent="0.15">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row>
    <row r="903" spans="7:177" x14ac:dyDescent="0.15">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row>
    <row r="904" spans="7:177" x14ac:dyDescent="0.15">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row>
    <row r="905" spans="7:177" x14ac:dyDescent="0.15">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row>
    <row r="906" spans="7:177" x14ac:dyDescent="0.15">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row>
    <row r="907" spans="7:177" x14ac:dyDescent="0.15">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row>
    <row r="908" spans="7:177" x14ac:dyDescent="0.15">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row>
    <row r="909" spans="7:177" x14ac:dyDescent="0.15">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row>
    <row r="910" spans="7:177" x14ac:dyDescent="0.15">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row>
    <row r="911" spans="7:177" x14ac:dyDescent="0.15">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row>
    <row r="912" spans="7:177" x14ac:dyDescent="0.15">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row>
    <row r="913" spans="7:177" x14ac:dyDescent="0.15">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row>
    <row r="914" spans="7:177" x14ac:dyDescent="0.15">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row>
    <row r="915" spans="7:177" x14ac:dyDescent="0.15">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row>
    <row r="916" spans="7:177" x14ac:dyDescent="0.15">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row>
    <row r="917" spans="7:177" x14ac:dyDescent="0.15">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row>
    <row r="918" spans="7:177" x14ac:dyDescent="0.15">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row>
    <row r="919" spans="7:177" x14ac:dyDescent="0.15">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row>
    <row r="920" spans="7:177" x14ac:dyDescent="0.15">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row>
    <row r="921" spans="7:177" x14ac:dyDescent="0.15">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row>
    <row r="922" spans="7:177" x14ac:dyDescent="0.15">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row>
    <row r="923" spans="7:177" x14ac:dyDescent="0.15">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row>
    <row r="924" spans="7:177" x14ac:dyDescent="0.15">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row>
    <row r="925" spans="7:177" x14ac:dyDescent="0.15">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row>
    <row r="926" spans="7:177" x14ac:dyDescent="0.15">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row>
    <row r="927" spans="7:177" x14ac:dyDescent="0.15">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row>
    <row r="928" spans="7:177" x14ac:dyDescent="0.15">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row>
    <row r="929" spans="7:177" x14ac:dyDescent="0.15">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row>
    <row r="930" spans="7:177" x14ac:dyDescent="0.15">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row>
    <row r="931" spans="7:177" x14ac:dyDescent="0.15">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row>
    <row r="932" spans="7:177" x14ac:dyDescent="0.15">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row>
    <row r="933" spans="7:177" x14ac:dyDescent="0.15">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row>
    <row r="934" spans="7:177" x14ac:dyDescent="0.15">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row>
    <row r="935" spans="7:177" x14ac:dyDescent="0.15">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row>
    <row r="936" spans="7:177" x14ac:dyDescent="0.15">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row>
    <row r="937" spans="7:177" x14ac:dyDescent="0.15">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row>
    <row r="938" spans="7:177" x14ac:dyDescent="0.15">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row>
    <row r="939" spans="7:177" x14ac:dyDescent="0.15">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row>
    <row r="940" spans="7:177" x14ac:dyDescent="0.15">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row>
    <row r="941" spans="7:177" x14ac:dyDescent="0.15">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row>
    <row r="942" spans="7:177" x14ac:dyDescent="0.15">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row>
    <row r="943" spans="7:177" x14ac:dyDescent="0.15">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row>
    <row r="944" spans="7:177" x14ac:dyDescent="0.15">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row>
    <row r="945" spans="7:177" x14ac:dyDescent="0.15">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row>
    <row r="946" spans="7:177" x14ac:dyDescent="0.15">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row>
    <row r="947" spans="7:177" x14ac:dyDescent="0.15">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row>
    <row r="948" spans="7:177" x14ac:dyDescent="0.15">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row>
    <row r="949" spans="7:177" x14ac:dyDescent="0.15">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row>
    <row r="950" spans="7:177" x14ac:dyDescent="0.15">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row>
    <row r="951" spans="7:177" x14ac:dyDescent="0.15">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row>
    <row r="952" spans="7:177" x14ac:dyDescent="0.15">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row>
    <row r="953" spans="7:177" x14ac:dyDescent="0.15">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row>
    <row r="954" spans="7:177" x14ac:dyDescent="0.15">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row>
    <row r="955" spans="7:177" x14ac:dyDescent="0.15">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row>
    <row r="956" spans="7:177" x14ac:dyDescent="0.15">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row>
    <row r="957" spans="7:177" x14ac:dyDescent="0.15">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row>
    <row r="958" spans="7:177" x14ac:dyDescent="0.15">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row>
    <row r="959" spans="7:177" x14ac:dyDescent="0.15">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row>
    <row r="960" spans="7:177" x14ac:dyDescent="0.15">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row>
    <row r="961" spans="7:177" x14ac:dyDescent="0.15">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row>
    <row r="962" spans="7:177" x14ac:dyDescent="0.15">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row>
    <row r="963" spans="7:177" x14ac:dyDescent="0.15">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row>
    <row r="964" spans="7:177" x14ac:dyDescent="0.15">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row>
    <row r="965" spans="7:177" x14ac:dyDescent="0.15">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row>
    <row r="966" spans="7:177" x14ac:dyDescent="0.15">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row>
    <row r="967" spans="7:177" x14ac:dyDescent="0.15">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row>
    <row r="968" spans="7:177" x14ac:dyDescent="0.15">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row>
    <row r="969" spans="7:177" x14ac:dyDescent="0.15">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row>
    <row r="970" spans="7:177" x14ac:dyDescent="0.15">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row>
    <row r="971" spans="7:177" x14ac:dyDescent="0.15">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row>
    <row r="972" spans="7:177" x14ac:dyDescent="0.15">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row>
    <row r="973" spans="7:177" x14ac:dyDescent="0.15">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row>
    <row r="974" spans="7:177" x14ac:dyDescent="0.15">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row>
    <row r="975" spans="7:177" x14ac:dyDescent="0.15">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row>
    <row r="976" spans="7:177" x14ac:dyDescent="0.15">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row>
    <row r="977" spans="7:177" x14ac:dyDescent="0.15">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row>
    <row r="978" spans="7:177" x14ac:dyDescent="0.15">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row>
    <row r="979" spans="7:177" x14ac:dyDescent="0.15">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row>
    <row r="980" spans="7:177" x14ac:dyDescent="0.15">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row>
    <row r="981" spans="7:177" x14ac:dyDescent="0.15">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row>
    <row r="982" spans="7:177" x14ac:dyDescent="0.15">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row>
    <row r="983" spans="7:177" x14ac:dyDescent="0.15">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row>
    <row r="984" spans="7:177" x14ac:dyDescent="0.15">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row>
    <row r="985" spans="7:177" x14ac:dyDescent="0.15">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row>
    <row r="986" spans="7:177" x14ac:dyDescent="0.15">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row>
    <row r="987" spans="7:177" x14ac:dyDescent="0.15">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row>
    <row r="988" spans="7:177" x14ac:dyDescent="0.15">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row>
    <row r="989" spans="7:177" x14ac:dyDescent="0.15">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row>
    <row r="990" spans="7:177" x14ac:dyDescent="0.15">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row>
    <row r="991" spans="7:177" x14ac:dyDescent="0.15">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row>
    <row r="992" spans="7:177" x14ac:dyDescent="0.15">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row>
    <row r="993" spans="7:177" x14ac:dyDescent="0.15">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row>
    <row r="994" spans="7:177" x14ac:dyDescent="0.15">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row>
    <row r="995" spans="7:177" x14ac:dyDescent="0.15">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row>
    <row r="996" spans="7:177" x14ac:dyDescent="0.15">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row>
    <row r="997" spans="7:177" x14ac:dyDescent="0.15">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row>
    <row r="998" spans="7:177" x14ac:dyDescent="0.15">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row>
    <row r="999" spans="7:177" x14ac:dyDescent="0.15">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row>
    <row r="1000" spans="7:177" x14ac:dyDescent="0.15">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row>
    <row r="1001" spans="7:177" x14ac:dyDescent="0.15">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row>
    <row r="1002" spans="7:177" x14ac:dyDescent="0.15">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row>
    <row r="1003" spans="7:177" x14ac:dyDescent="0.15">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row>
    <row r="1004" spans="7:177" x14ac:dyDescent="0.15">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row>
    <row r="1005" spans="7:177" x14ac:dyDescent="0.15">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row>
    <row r="1006" spans="7:177" x14ac:dyDescent="0.15">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row>
    <row r="1007" spans="7:177" x14ac:dyDescent="0.15">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row>
    <row r="1008" spans="7:177" x14ac:dyDescent="0.15">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row>
    <row r="1009" spans="7:177" x14ac:dyDescent="0.15">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row>
    <row r="1010" spans="7:177" x14ac:dyDescent="0.15">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row>
    <row r="1011" spans="7:177" x14ac:dyDescent="0.15">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row>
    <row r="1012" spans="7:177" x14ac:dyDescent="0.15">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row>
    <row r="1013" spans="7:177" x14ac:dyDescent="0.15">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row>
    <row r="1014" spans="7:177" x14ac:dyDescent="0.15">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row>
    <row r="1015" spans="7:177" x14ac:dyDescent="0.15">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row>
    <row r="1016" spans="7:177" x14ac:dyDescent="0.15">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row>
    <row r="1017" spans="7:177" x14ac:dyDescent="0.15">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row>
    <row r="1018" spans="7:177" x14ac:dyDescent="0.15">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row>
    <row r="1019" spans="7:177" x14ac:dyDescent="0.15">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row>
    <row r="1020" spans="7:177" x14ac:dyDescent="0.15">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row>
    <row r="1021" spans="7:177" x14ac:dyDescent="0.15">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row>
    <row r="1022" spans="7:177" x14ac:dyDescent="0.15">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row>
    <row r="1023" spans="7:177" x14ac:dyDescent="0.15">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row>
    <row r="1024" spans="7:177" x14ac:dyDescent="0.15">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row>
    <row r="1025" spans="7:177" x14ac:dyDescent="0.15">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row>
    <row r="1026" spans="7:177" x14ac:dyDescent="0.15">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row>
    <row r="1027" spans="7:177" x14ac:dyDescent="0.15">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row>
    <row r="1028" spans="7:177" x14ac:dyDescent="0.15">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row>
    <row r="1029" spans="7:177" x14ac:dyDescent="0.15">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row>
    <row r="1030" spans="7:177" x14ac:dyDescent="0.15">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row>
    <row r="1031" spans="7:177" x14ac:dyDescent="0.15">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row>
    <row r="1032" spans="7:177" x14ac:dyDescent="0.15">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row>
    <row r="1033" spans="7:177" x14ac:dyDescent="0.15">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row>
    <row r="1034" spans="7:177" x14ac:dyDescent="0.15">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row>
    <row r="1035" spans="7:177" x14ac:dyDescent="0.15">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row>
    <row r="1036" spans="7:177" x14ac:dyDescent="0.15">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row>
    <row r="1037" spans="7:177" x14ac:dyDescent="0.15">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row>
    <row r="1038" spans="7:177" x14ac:dyDescent="0.15">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row>
    <row r="1039" spans="7:177" x14ac:dyDescent="0.15">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row>
    <row r="1040" spans="7:177" x14ac:dyDescent="0.15">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row>
    <row r="1041" spans="7:177" x14ac:dyDescent="0.15">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row>
    <row r="1042" spans="7:177" x14ac:dyDescent="0.15">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row>
    <row r="1043" spans="7:177" x14ac:dyDescent="0.15">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row>
    <row r="1044" spans="7:177" x14ac:dyDescent="0.15">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row>
    <row r="1045" spans="7:177" x14ac:dyDescent="0.15">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row>
    <row r="1046" spans="7:177" x14ac:dyDescent="0.15">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row>
    <row r="1047" spans="7:177" x14ac:dyDescent="0.15">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row>
    <row r="1048" spans="7:177" x14ac:dyDescent="0.15">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row>
    <row r="1049" spans="7:177" x14ac:dyDescent="0.15">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row>
    <row r="1050" spans="7:177" x14ac:dyDescent="0.15">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row>
    <row r="1051" spans="7:177" x14ac:dyDescent="0.15">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row>
    <row r="1052" spans="7:177" x14ac:dyDescent="0.15">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row>
    <row r="1053" spans="7:177" x14ac:dyDescent="0.15">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row>
    <row r="1054" spans="7:177" x14ac:dyDescent="0.15">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row>
    <row r="1055" spans="7:177" x14ac:dyDescent="0.15">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row>
    <row r="1056" spans="7:177" x14ac:dyDescent="0.15">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row>
    <row r="1057" spans="7:177" x14ac:dyDescent="0.15">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row>
    <row r="1058" spans="7:177" x14ac:dyDescent="0.15">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row>
    <row r="1059" spans="7:177" x14ac:dyDescent="0.15">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row>
    <row r="1060" spans="7:177" x14ac:dyDescent="0.15">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row>
    <row r="1061" spans="7:177" x14ac:dyDescent="0.15">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row>
    <row r="1062" spans="7:177" x14ac:dyDescent="0.15">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row>
    <row r="1063" spans="7:177" x14ac:dyDescent="0.15">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row>
    <row r="1064" spans="7:177" x14ac:dyDescent="0.15">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row>
    <row r="1065" spans="7:177" x14ac:dyDescent="0.15">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row>
    <row r="1066" spans="7:177" x14ac:dyDescent="0.15">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row>
    <row r="1067" spans="7:177" x14ac:dyDescent="0.15">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row>
    <row r="1068" spans="7:177" x14ac:dyDescent="0.15">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row>
    <row r="1069" spans="7:177" x14ac:dyDescent="0.15">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row>
    <row r="1070" spans="7:177" x14ac:dyDescent="0.15">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row>
    <row r="1071" spans="7:177" x14ac:dyDescent="0.15">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row>
    <row r="1072" spans="7:177" x14ac:dyDescent="0.15">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row>
    <row r="1073" spans="7:177" x14ac:dyDescent="0.15">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row>
    <row r="1074" spans="7:177" x14ac:dyDescent="0.15">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row>
    <row r="1075" spans="7:177" x14ac:dyDescent="0.15">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row>
    <row r="1076" spans="7:177" x14ac:dyDescent="0.15">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row>
    <row r="1077" spans="7:177" x14ac:dyDescent="0.15">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row>
    <row r="1078" spans="7:177" x14ac:dyDescent="0.15">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row>
    <row r="1079" spans="7:177" x14ac:dyDescent="0.15">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row>
    <row r="1080" spans="7:177" x14ac:dyDescent="0.15">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row>
    <row r="1081" spans="7:177" x14ac:dyDescent="0.15">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row>
    <row r="1082" spans="7:177" x14ac:dyDescent="0.15">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row>
    <row r="1083" spans="7:177" x14ac:dyDescent="0.15">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row>
    <row r="1084" spans="7:177" x14ac:dyDescent="0.15">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row>
    <row r="1085" spans="7:177" x14ac:dyDescent="0.15">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row>
    <row r="1086" spans="7:177" x14ac:dyDescent="0.15">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row>
    <row r="1087" spans="7:177" x14ac:dyDescent="0.15">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row>
    <row r="1088" spans="7:177" x14ac:dyDescent="0.15">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row>
    <row r="1089" spans="7:177" x14ac:dyDescent="0.15">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row>
    <row r="1090" spans="7:177" x14ac:dyDescent="0.15">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row>
    <row r="1091" spans="7:177" x14ac:dyDescent="0.15">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row>
    <row r="1092" spans="7:177" x14ac:dyDescent="0.15">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row>
    <row r="1093" spans="7:177" x14ac:dyDescent="0.15">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row>
    <row r="1094" spans="7:177" x14ac:dyDescent="0.15">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row>
    <row r="1095" spans="7:177" x14ac:dyDescent="0.15">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row>
    <row r="1096" spans="7:177" x14ac:dyDescent="0.15">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row>
    <row r="1097" spans="7:177" x14ac:dyDescent="0.15">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row>
    <row r="1098" spans="7:177" x14ac:dyDescent="0.15">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row>
    <row r="1099" spans="7:177" x14ac:dyDescent="0.15">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row>
    <row r="1100" spans="7:177" x14ac:dyDescent="0.15">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row>
    <row r="1101" spans="7:177" x14ac:dyDescent="0.15">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row>
    <row r="1102" spans="7:177" x14ac:dyDescent="0.15">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row>
    <row r="1103" spans="7:177" x14ac:dyDescent="0.15">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row>
    <row r="1104" spans="7:177" x14ac:dyDescent="0.15">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row>
    <row r="1105" spans="7:177" x14ac:dyDescent="0.15">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row>
    <row r="1106" spans="7:177" x14ac:dyDescent="0.15">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row>
    <row r="1107" spans="7:177" x14ac:dyDescent="0.15">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row>
    <row r="1108" spans="7:177" x14ac:dyDescent="0.15">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row>
    <row r="1109" spans="7:177" x14ac:dyDescent="0.15">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row>
    <row r="1110" spans="7:177" x14ac:dyDescent="0.15">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row>
    <row r="1111" spans="7:177" x14ac:dyDescent="0.15">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row>
    <row r="1112" spans="7:177" x14ac:dyDescent="0.15">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row>
    <row r="1113" spans="7:177" x14ac:dyDescent="0.15">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row>
    <row r="1114" spans="7:177" x14ac:dyDescent="0.15">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row>
    <row r="1115" spans="7:177" x14ac:dyDescent="0.15">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row>
    <row r="1116" spans="7:177" x14ac:dyDescent="0.15">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row>
    <row r="1117" spans="7:177" x14ac:dyDescent="0.15">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row>
    <row r="1118" spans="7:177" x14ac:dyDescent="0.15">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row>
    <row r="1119" spans="7:177" x14ac:dyDescent="0.15">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row>
    <row r="1120" spans="7:177" x14ac:dyDescent="0.15">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row>
    <row r="1121" spans="7:177" x14ac:dyDescent="0.15">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row>
    <row r="1122" spans="7:177" x14ac:dyDescent="0.15">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row>
    <row r="1123" spans="7:177" x14ac:dyDescent="0.15">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row>
    <row r="1124" spans="7:177" x14ac:dyDescent="0.15">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row>
    <row r="1125" spans="7:177" x14ac:dyDescent="0.15">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row>
    <row r="1126" spans="7:177" x14ac:dyDescent="0.15">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row>
    <row r="1127" spans="7:177" x14ac:dyDescent="0.15">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row>
    <row r="1128" spans="7:177" x14ac:dyDescent="0.15">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row>
    <row r="1129" spans="7:177" x14ac:dyDescent="0.15">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row>
    <row r="1130" spans="7:177" x14ac:dyDescent="0.15">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row>
    <row r="1131" spans="7:177" x14ac:dyDescent="0.15">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row>
    <row r="1132" spans="7:177" x14ac:dyDescent="0.15">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row>
    <row r="1133" spans="7:177" x14ac:dyDescent="0.15">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row>
    <row r="1134" spans="7:177" x14ac:dyDescent="0.15">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row>
    <row r="1135" spans="7:177" x14ac:dyDescent="0.15">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row>
    <row r="1136" spans="7:177" x14ac:dyDescent="0.15">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row>
    <row r="1137" spans="7:177" x14ac:dyDescent="0.15">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row>
    <row r="1138" spans="7:177" x14ac:dyDescent="0.15">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row>
    <row r="1139" spans="7:177" x14ac:dyDescent="0.15">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row>
    <row r="1140" spans="7:177" x14ac:dyDescent="0.15">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row>
    <row r="1141" spans="7:177" x14ac:dyDescent="0.15">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row>
    <row r="1142" spans="7:177" x14ac:dyDescent="0.15">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row>
    <row r="1143" spans="7:177" x14ac:dyDescent="0.15">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row>
    <row r="1144" spans="7:177" x14ac:dyDescent="0.15">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row>
    <row r="1145" spans="7:177" x14ac:dyDescent="0.15">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row>
    <row r="1146" spans="7:177" x14ac:dyDescent="0.15">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row>
    <row r="1147" spans="7:177" x14ac:dyDescent="0.15">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row>
    <row r="1148" spans="7:177" x14ac:dyDescent="0.15">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row>
    <row r="1149" spans="7:177" x14ac:dyDescent="0.15">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row>
    <row r="1150" spans="7:177" x14ac:dyDescent="0.15">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row>
    <row r="1151" spans="7:177" x14ac:dyDescent="0.15">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row>
    <row r="1152" spans="7:177" x14ac:dyDescent="0.15">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c r="CT1152" s="3"/>
      <c r="CU1152" s="3"/>
      <c r="CV1152" s="3"/>
      <c r="CW1152" s="3"/>
      <c r="CX1152" s="3"/>
      <c r="CY1152" s="3"/>
      <c r="CZ1152" s="3"/>
      <c r="DA1152" s="3"/>
      <c r="DB1152" s="3"/>
      <c r="DC1152" s="3"/>
      <c r="DD1152" s="3"/>
      <c r="DE1152" s="3"/>
      <c r="DF1152" s="3"/>
      <c r="DG1152" s="3"/>
      <c r="DH1152" s="3"/>
      <c r="DI1152" s="3"/>
      <c r="DJ1152" s="3"/>
      <c r="DK1152" s="3"/>
      <c r="DL1152" s="3"/>
      <c r="DM1152" s="3"/>
      <c r="DN1152" s="3"/>
      <c r="DO1152" s="3"/>
      <c r="DP1152" s="3"/>
      <c r="DQ1152" s="3"/>
      <c r="DR1152" s="3"/>
      <c r="DS1152" s="3"/>
      <c r="DT1152" s="3"/>
      <c r="DU1152" s="3"/>
      <c r="DV1152" s="3"/>
      <c r="DW1152" s="3"/>
      <c r="DX1152" s="3"/>
      <c r="DY1152" s="3"/>
      <c r="DZ1152" s="3"/>
      <c r="EA1152" s="3"/>
      <c r="EB1152" s="3"/>
      <c r="EC1152" s="3"/>
      <c r="ED1152" s="3"/>
      <c r="EE1152" s="3"/>
      <c r="EF1152" s="3"/>
      <c r="EG1152" s="3"/>
      <c r="EH1152" s="3"/>
      <c r="EI1152" s="3"/>
      <c r="EJ1152" s="3"/>
      <c r="EK1152" s="3"/>
      <c r="EL1152" s="3"/>
      <c r="EM1152" s="3"/>
      <c r="EN1152" s="3"/>
      <c r="EO1152" s="3"/>
      <c r="EP1152" s="3"/>
      <c r="EQ1152" s="3"/>
      <c r="ER1152" s="3"/>
      <c r="ES1152" s="3"/>
      <c r="ET1152" s="3"/>
      <c r="EU1152" s="3"/>
      <c r="EV1152" s="3"/>
      <c r="EW1152" s="3"/>
      <c r="EX1152" s="3"/>
      <c r="EY1152" s="3"/>
      <c r="EZ1152" s="3"/>
      <c r="FA1152" s="3"/>
      <c r="FB1152" s="3"/>
      <c r="FC1152" s="3"/>
      <c r="FD1152" s="3"/>
      <c r="FE1152" s="3"/>
      <c r="FF1152" s="3"/>
      <c r="FG1152" s="3"/>
      <c r="FH1152" s="3"/>
      <c r="FI1152" s="3"/>
      <c r="FJ1152" s="3"/>
      <c r="FK1152" s="3"/>
      <c r="FL1152" s="3"/>
      <c r="FM1152" s="3"/>
      <c r="FN1152" s="3"/>
      <c r="FO1152" s="3"/>
      <c r="FP1152" s="3"/>
      <c r="FQ1152" s="3"/>
      <c r="FR1152" s="3"/>
      <c r="FS1152" s="3"/>
      <c r="FT1152" s="3"/>
      <c r="FU1152" s="3"/>
    </row>
    <row r="1153" spans="7:177" x14ac:dyDescent="0.15">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row>
    <row r="1154" spans="7:177" x14ac:dyDescent="0.15">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row>
    <row r="1155" spans="7:177" x14ac:dyDescent="0.15">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row>
    <row r="1156" spans="7:177" x14ac:dyDescent="0.15">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c r="CT1156" s="3"/>
      <c r="CU1156" s="3"/>
      <c r="CV1156" s="3"/>
      <c r="CW1156" s="3"/>
      <c r="CX1156" s="3"/>
      <c r="CY1156" s="3"/>
      <c r="CZ1156" s="3"/>
      <c r="DA1156" s="3"/>
      <c r="DB1156" s="3"/>
      <c r="DC1156" s="3"/>
      <c r="DD1156" s="3"/>
      <c r="DE1156" s="3"/>
      <c r="DF1156" s="3"/>
      <c r="DG1156" s="3"/>
      <c r="DH1156" s="3"/>
      <c r="DI1156" s="3"/>
      <c r="DJ1156" s="3"/>
      <c r="DK1156" s="3"/>
      <c r="DL1156" s="3"/>
      <c r="DM1156" s="3"/>
      <c r="DN1156" s="3"/>
      <c r="DO1156" s="3"/>
      <c r="DP1156" s="3"/>
      <c r="DQ1156" s="3"/>
      <c r="DR1156" s="3"/>
      <c r="DS1156" s="3"/>
      <c r="DT1156" s="3"/>
      <c r="DU1156" s="3"/>
      <c r="DV1156" s="3"/>
      <c r="DW1156" s="3"/>
      <c r="DX1156" s="3"/>
      <c r="DY1156" s="3"/>
      <c r="DZ1156" s="3"/>
      <c r="EA1156" s="3"/>
      <c r="EB1156" s="3"/>
      <c r="EC1156" s="3"/>
      <c r="ED1156" s="3"/>
      <c r="EE1156" s="3"/>
      <c r="EF1156" s="3"/>
      <c r="EG1156" s="3"/>
      <c r="EH1156" s="3"/>
      <c r="EI1156" s="3"/>
      <c r="EJ1156" s="3"/>
      <c r="EK1156" s="3"/>
      <c r="EL1156" s="3"/>
      <c r="EM1156" s="3"/>
      <c r="EN1156" s="3"/>
      <c r="EO1156" s="3"/>
      <c r="EP1156" s="3"/>
      <c r="EQ1156" s="3"/>
      <c r="ER1156" s="3"/>
      <c r="ES1156" s="3"/>
      <c r="ET1156" s="3"/>
      <c r="EU1156" s="3"/>
      <c r="EV1156" s="3"/>
      <c r="EW1156" s="3"/>
      <c r="EX1156" s="3"/>
      <c r="EY1156" s="3"/>
      <c r="EZ1156" s="3"/>
      <c r="FA1156" s="3"/>
      <c r="FB1156" s="3"/>
      <c r="FC1156" s="3"/>
      <c r="FD1156" s="3"/>
      <c r="FE1156" s="3"/>
      <c r="FF1156" s="3"/>
      <c r="FG1156" s="3"/>
      <c r="FH1156" s="3"/>
      <c r="FI1156" s="3"/>
      <c r="FJ1156" s="3"/>
      <c r="FK1156" s="3"/>
      <c r="FL1156" s="3"/>
      <c r="FM1156" s="3"/>
      <c r="FN1156" s="3"/>
      <c r="FO1156" s="3"/>
      <c r="FP1156" s="3"/>
      <c r="FQ1156" s="3"/>
      <c r="FR1156" s="3"/>
      <c r="FS1156" s="3"/>
      <c r="FT1156" s="3"/>
      <c r="FU1156" s="3"/>
    </row>
    <row r="1157" spans="7:177" x14ac:dyDescent="0.15">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row>
    <row r="1158" spans="7:177" x14ac:dyDescent="0.15">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row>
    <row r="1159" spans="7:177" x14ac:dyDescent="0.15">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row>
    <row r="1160" spans="7:177" x14ac:dyDescent="0.15">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row>
    <row r="1161" spans="7:177" x14ac:dyDescent="0.15">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c r="CT1161" s="3"/>
      <c r="CU1161" s="3"/>
      <c r="CV1161" s="3"/>
      <c r="CW1161" s="3"/>
      <c r="CX1161" s="3"/>
      <c r="CY1161" s="3"/>
      <c r="CZ1161" s="3"/>
      <c r="DA1161" s="3"/>
      <c r="DB1161" s="3"/>
      <c r="DC1161" s="3"/>
      <c r="DD1161" s="3"/>
      <c r="DE1161" s="3"/>
      <c r="DF1161" s="3"/>
      <c r="DG1161" s="3"/>
      <c r="DH1161" s="3"/>
      <c r="DI1161" s="3"/>
      <c r="DJ1161" s="3"/>
      <c r="DK1161" s="3"/>
      <c r="DL1161" s="3"/>
      <c r="DM1161" s="3"/>
      <c r="DN1161" s="3"/>
      <c r="DO1161" s="3"/>
      <c r="DP1161" s="3"/>
      <c r="DQ1161" s="3"/>
      <c r="DR1161" s="3"/>
      <c r="DS1161" s="3"/>
      <c r="DT1161" s="3"/>
      <c r="DU1161" s="3"/>
      <c r="DV1161" s="3"/>
      <c r="DW1161" s="3"/>
      <c r="DX1161" s="3"/>
      <c r="DY1161" s="3"/>
      <c r="DZ1161" s="3"/>
      <c r="EA1161" s="3"/>
      <c r="EB1161" s="3"/>
      <c r="EC1161" s="3"/>
      <c r="ED1161" s="3"/>
      <c r="EE1161" s="3"/>
      <c r="EF1161" s="3"/>
      <c r="EG1161" s="3"/>
      <c r="EH1161" s="3"/>
      <c r="EI1161" s="3"/>
      <c r="EJ1161" s="3"/>
      <c r="EK1161" s="3"/>
      <c r="EL1161" s="3"/>
      <c r="EM1161" s="3"/>
      <c r="EN1161" s="3"/>
      <c r="EO1161" s="3"/>
      <c r="EP1161" s="3"/>
      <c r="EQ1161" s="3"/>
      <c r="ER1161" s="3"/>
      <c r="ES1161" s="3"/>
      <c r="ET1161" s="3"/>
      <c r="EU1161" s="3"/>
      <c r="EV1161" s="3"/>
      <c r="EW1161" s="3"/>
      <c r="EX1161" s="3"/>
      <c r="EY1161" s="3"/>
      <c r="EZ1161" s="3"/>
      <c r="FA1161" s="3"/>
      <c r="FB1161" s="3"/>
      <c r="FC1161" s="3"/>
      <c r="FD1161" s="3"/>
      <c r="FE1161" s="3"/>
      <c r="FF1161" s="3"/>
      <c r="FG1161" s="3"/>
      <c r="FH1161" s="3"/>
      <c r="FI1161" s="3"/>
      <c r="FJ1161" s="3"/>
      <c r="FK1161" s="3"/>
      <c r="FL1161" s="3"/>
      <c r="FM1161" s="3"/>
      <c r="FN1161" s="3"/>
      <c r="FO1161" s="3"/>
      <c r="FP1161" s="3"/>
      <c r="FQ1161" s="3"/>
      <c r="FR1161" s="3"/>
      <c r="FS1161" s="3"/>
      <c r="FT1161" s="3"/>
      <c r="FU1161" s="3"/>
    </row>
    <row r="1162" spans="7:177" x14ac:dyDescent="0.15">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row>
    <row r="1163" spans="7:177" x14ac:dyDescent="0.15">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row>
    <row r="1164" spans="7:177" x14ac:dyDescent="0.15">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row>
    <row r="1165" spans="7:177" x14ac:dyDescent="0.15">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row>
    <row r="1166" spans="7:177" x14ac:dyDescent="0.15">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row>
    <row r="1167" spans="7:177" x14ac:dyDescent="0.15">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row>
    <row r="1168" spans="7:177" x14ac:dyDescent="0.15">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row>
    <row r="1169" spans="7:177" x14ac:dyDescent="0.15">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row>
    <row r="1170" spans="7:177" x14ac:dyDescent="0.15">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row>
    <row r="1171" spans="7:177" x14ac:dyDescent="0.15">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row>
    <row r="1172" spans="7:177" x14ac:dyDescent="0.15">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row>
    <row r="1173" spans="7:177" x14ac:dyDescent="0.15">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row>
    <row r="1174" spans="7:177" x14ac:dyDescent="0.15">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row>
    <row r="1175" spans="7:177" x14ac:dyDescent="0.15">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row>
    <row r="1176" spans="7:177" x14ac:dyDescent="0.15">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c r="FK1176" s="3"/>
      <c r="FL1176" s="3"/>
      <c r="FM1176" s="3"/>
      <c r="FN1176" s="3"/>
      <c r="FO1176" s="3"/>
      <c r="FP1176" s="3"/>
      <c r="FQ1176" s="3"/>
      <c r="FR1176" s="3"/>
      <c r="FS1176" s="3"/>
      <c r="FT1176" s="3"/>
      <c r="FU1176" s="3"/>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S358"/>
  <sheetViews>
    <sheetView zoomScaleNormal="100" workbookViewId="0">
      <selection activeCell="A2" sqref="A2:AG2"/>
    </sheetView>
  </sheetViews>
  <sheetFormatPr defaultRowHeight="13.5" x14ac:dyDescent="0.15"/>
  <cols>
    <col min="1" max="2" width="3.625" style="846" customWidth="1"/>
    <col min="3" max="3" width="5.625" style="846" customWidth="1"/>
    <col min="4" max="5" width="2.625" style="846" customWidth="1"/>
    <col min="6" max="6" width="19.625" style="846" customWidth="1"/>
    <col min="7" max="32" width="4.625" style="846" customWidth="1"/>
    <col min="33" max="33" width="5.625" style="846" customWidth="1"/>
    <col min="34" max="34" width="3.625" customWidth="1"/>
    <col min="35" max="35" width="4.625" customWidth="1"/>
    <col min="36" max="37" width="3.625" style="679" customWidth="1"/>
    <col min="38" max="38" width="5.625" style="679" customWidth="1"/>
    <col min="39" max="40" width="2.625" style="679" customWidth="1"/>
    <col min="41" max="41" width="19.625" style="679" customWidth="1"/>
    <col min="42" max="67" width="4.625" style="679" customWidth="1"/>
    <col min="68" max="68" width="5.625" style="679" customWidth="1"/>
  </cols>
  <sheetData>
    <row r="1" spans="1:68" s="15" customFormat="1" ht="15" x14ac:dyDescent="0.15">
      <c r="A1" s="1853" t="str">
        <f>IF(ISBLANK('１．学校基本情報'!$A$7),"",'１．学校基本情報'!$A$7)</f>
        <v/>
      </c>
      <c r="B1" s="1853"/>
      <c r="C1" s="1853"/>
      <c r="D1" s="1853"/>
      <c r="E1" s="1853"/>
      <c r="F1" s="1853"/>
      <c r="G1" s="1853"/>
      <c r="H1" s="1853"/>
      <c r="I1" s="1853"/>
      <c r="J1" s="1853"/>
      <c r="K1" s="1853"/>
      <c r="L1" s="1853"/>
      <c r="M1" s="1853"/>
      <c r="N1" s="1853"/>
      <c r="O1" s="1853"/>
      <c r="P1" s="1853"/>
      <c r="Q1" s="1853"/>
      <c r="R1" s="1853"/>
      <c r="S1" s="1853"/>
      <c r="T1" s="1853"/>
      <c r="U1" s="1853"/>
      <c r="V1" s="1853"/>
      <c r="W1" s="1853"/>
      <c r="X1" s="1853"/>
      <c r="Y1" s="1853"/>
      <c r="Z1" s="1853"/>
      <c r="AA1" s="1853"/>
      <c r="AB1" s="1853"/>
      <c r="AC1" s="1853"/>
      <c r="AD1" s="1853"/>
      <c r="AE1" s="1853"/>
      <c r="AF1" s="1853"/>
      <c r="AG1" s="1853"/>
      <c r="AJ1" s="1867" t="s">
        <v>161</v>
      </c>
      <c r="AK1" s="1867"/>
      <c r="AL1" s="1867"/>
      <c r="AM1" s="1867"/>
      <c r="AN1" s="1867"/>
      <c r="AO1" s="1867"/>
      <c r="AP1" s="1867"/>
      <c r="AQ1" s="1867"/>
      <c r="AR1" s="1867"/>
      <c r="AS1" s="1867"/>
      <c r="AT1" s="1867"/>
      <c r="AU1" s="1867"/>
      <c r="AV1" s="1867"/>
      <c r="AW1" s="1867"/>
      <c r="AX1" s="1867"/>
      <c r="AY1" s="1867"/>
      <c r="AZ1" s="1867"/>
      <c r="BA1" s="1867"/>
      <c r="BB1" s="1867"/>
      <c r="BC1" s="1867"/>
      <c r="BD1" s="1867"/>
      <c r="BE1" s="1867"/>
      <c r="BF1" s="1867"/>
      <c r="BG1" s="1867"/>
      <c r="BH1" s="1867"/>
      <c r="BI1" s="1867"/>
      <c r="BJ1" s="1867"/>
      <c r="BK1" s="1867"/>
      <c r="BL1" s="1867"/>
      <c r="BM1" s="1867"/>
      <c r="BN1" s="1867"/>
      <c r="BO1" s="1867"/>
      <c r="BP1" s="1867"/>
    </row>
    <row r="2" spans="1:68" ht="27" customHeight="1" x14ac:dyDescent="0.15">
      <c r="A2" s="2016" t="s">
        <v>1142</v>
      </c>
      <c r="B2" s="2016"/>
      <c r="C2" s="2016"/>
      <c r="D2" s="2016"/>
      <c r="E2" s="2016"/>
      <c r="F2" s="2016"/>
      <c r="G2" s="2016"/>
      <c r="H2" s="2016"/>
      <c r="I2" s="2016"/>
      <c r="J2" s="2016"/>
      <c r="K2" s="2016"/>
      <c r="L2" s="2016"/>
      <c r="M2" s="2016"/>
      <c r="N2" s="2016"/>
      <c r="O2" s="2016"/>
      <c r="P2" s="2016"/>
      <c r="Q2" s="2016"/>
      <c r="R2" s="2016"/>
      <c r="S2" s="2016"/>
      <c r="T2" s="2016"/>
      <c r="U2" s="2016"/>
      <c r="V2" s="2016"/>
      <c r="W2" s="2016"/>
      <c r="X2" s="2016"/>
      <c r="Y2" s="2016"/>
      <c r="Z2" s="2016"/>
      <c r="AA2" s="2016"/>
      <c r="AB2" s="2016"/>
      <c r="AC2" s="2016"/>
      <c r="AD2" s="2016"/>
      <c r="AE2" s="2016"/>
      <c r="AF2" s="2016"/>
      <c r="AG2" s="2016"/>
      <c r="AH2" s="176"/>
      <c r="AJ2" s="2776" t="s">
        <v>1142</v>
      </c>
      <c r="AK2" s="2776"/>
      <c r="AL2" s="2776"/>
      <c r="AM2" s="2776"/>
      <c r="AN2" s="2776"/>
      <c r="AO2" s="2776"/>
      <c r="AP2" s="2776"/>
      <c r="AQ2" s="2776"/>
      <c r="AR2" s="2776"/>
      <c r="AS2" s="2776"/>
      <c r="AT2" s="2776"/>
      <c r="AU2" s="2776"/>
      <c r="AV2" s="2776"/>
      <c r="AW2" s="2776"/>
      <c r="AX2" s="2776"/>
      <c r="AY2" s="2776"/>
      <c r="AZ2" s="2776"/>
      <c r="BA2" s="2776"/>
      <c r="BB2" s="2776"/>
      <c r="BC2" s="2776"/>
      <c r="BD2" s="2776"/>
      <c r="BE2" s="2776"/>
      <c r="BF2" s="2776"/>
      <c r="BG2" s="2776"/>
      <c r="BH2" s="2776"/>
      <c r="BI2" s="2776"/>
      <c r="BJ2" s="2776"/>
      <c r="BK2" s="2776"/>
      <c r="BL2" s="2776"/>
      <c r="BM2" s="2776"/>
      <c r="BN2" s="2776"/>
      <c r="BO2" s="2776"/>
      <c r="BP2" s="2776"/>
    </row>
    <row r="3" spans="1:68" ht="30" customHeight="1" thickBot="1" x14ac:dyDescent="0.2">
      <c r="A3" s="2595" t="s">
        <v>1214</v>
      </c>
      <c r="B3" s="2595"/>
      <c r="C3" s="2595"/>
      <c r="D3" s="2595"/>
      <c r="E3" s="2595"/>
      <c r="F3" s="2595"/>
      <c r="G3" s="2595"/>
      <c r="H3" s="2595"/>
      <c r="I3" s="2595"/>
      <c r="J3" s="2595"/>
      <c r="K3" s="2595"/>
      <c r="L3" s="2595"/>
      <c r="M3" s="2595"/>
      <c r="N3" s="2595"/>
      <c r="O3" s="2595"/>
      <c r="P3" s="2595"/>
      <c r="Q3" s="2595"/>
      <c r="R3" s="2595"/>
      <c r="S3" s="213"/>
      <c r="T3" s="213"/>
      <c r="U3" s="213"/>
      <c r="V3" s="213"/>
      <c r="W3" s="213"/>
      <c r="X3" s="213"/>
      <c r="Y3" s="213"/>
      <c r="Z3" s="213"/>
      <c r="AA3" s="213"/>
      <c r="AB3" s="213"/>
      <c r="AC3" s="213"/>
      <c r="AD3" s="213"/>
      <c r="AE3" s="213"/>
      <c r="AF3" s="213"/>
      <c r="AG3" s="114"/>
      <c r="AH3" s="176"/>
      <c r="AJ3" s="2184" t="s">
        <v>1214</v>
      </c>
      <c r="AK3" s="2184"/>
      <c r="AL3" s="2184"/>
      <c r="AM3" s="2184"/>
      <c r="AN3" s="2184"/>
      <c r="AO3" s="2184"/>
      <c r="AP3" s="2184"/>
      <c r="AQ3" s="2184"/>
      <c r="AR3" s="2184"/>
      <c r="AS3" s="2184"/>
      <c r="AT3" s="2184"/>
      <c r="AU3" s="2184"/>
      <c r="AV3" s="2184"/>
      <c r="AW3" s="2184"/>
      <c r="AX3" s="2184"/>
      <c r="AY3" s="2184"/>
      <c r="AZ3" s="2184"/>
      <c r="BA3" s="2184"/>
      <c r="BB3" s="1485"/>
      <c r="BC3" s="1485"/>
      <c r="BD3" s="1485"/>
      <c r="BE3" s="1485"/>
      <c r="BF3" s="1485"/>
      <c r="BG3" s="1485"/>
      <c r="BH3" s="1485"/>
      <c r="BI3" s="1485"/>
      <c r="BJ3" s="1485"/>
      <c r="BK3" s="1485"/>
      <c r="BL3" s="1485"/>
      <c r="BM3" s="1485"/>
      <c r="BN3" s="1485"/>
      <c r="BO3" s="1485"/>
      <c r="BP3" s="1486"/>
    </row>
    <row r="4" spans="1:68" ht="78" customHeight="1" x14ac:dyDescent="0.15">
      <c r="A4" s="2596" t="s">
        <v>1187</v>
      </c>
      <c r="B4" s="2597"/>
      <c r="C4" s="2597"/>
      <c r="D4" s="2597"/>
      <c r="E4" s="2597"/>
      <c r="F4" s="2598"/>
      <c r="G4" s="2599" t="s">
        <v>0</v>
      </c>
      <c r="H4" s="2600"/>
      <c r="I4" s="2601"/>
      <c r="J4" s="2602" t="s">
        <v>1107</v>
      </c>
      <c r="K4" s="2603"/>
      <c r="L4" s="2604"/>
      <c r="M4" s="2605" t="s">
        <v>1</v>
      </c>
      <c r="N4" s="2606"/>
      <c r="O4" s="2606"/>
      <c r="P4" s="2607"/>
      <c r="Q4" s="2608" t="s">
        <v>1085</v>
      </c>
      <c r="R4" s="2613" t="s">
        <v>1103</v>
      </c>
      <c r="S4" s="2614"/>
      <c r="T4" s="2614"/>
      <c r="U4" s="2615"/>
      <c r="V4" s="2616"/>
      <c r="W4" s="2617" t="s">
        <v>26</v>
      </c>
      <c r="X4" s="2618"/>
      <c r="Y4" s="2618"/>
      <c r="Z4" s="2618"/>
      <c r="AA4" s="2618"/>
      <c r="AB4" s="2619"/>
      <c r="AC4" s="2620" t="s">
        <v>1118</v>
      </c>
      <c r="AD4" s="2622" t="s">
        <v>3422</v>
      </c>
      <c r="AE4" s="2623"/>
      <c r="AF4" s="2624" t="s">
        <v>27</v>
      </c>
      <c r="AG4" s="2585" t="s">
        <v>2</v>
      </c>
      <c r="AH4" s="176"/>
      <c r="AJ4" s="2777" t="s">
        <v>1187</v>
      </c>
      <c r="AK4" s="2778"/>
      <c r="AL4" s="2778"/>
      <c r="AM4" s="2778"/>
      <c r="AN4" s="2778"/>
      <c r="AO4" s="2779"/>
      <c r="AP4" s="2098" t="s">
        <v>0</v>
      </c>
      <c r="AQ4" s="2026"/>
      <c r="AR4" s="2101"/>
      <c r="AS4" s="2780" t="s">
        <v>1107</v>
      </c>
      <c r="AT4" s="2099"/>
      <c r="AU4" s="2101"/>
      <c r="AV4" s="2781" t="s">
        <v>1</v>
      </c>
      <c r="AW4" s="2099"/>
      <c r="AX4" s="2099"/>
      <c r="AY4" s="2101"/>
      <c r="AZ4" s="2089" t="s">
        <v>1085</v>
      </c>
      <c r="BA4" s="2781" t="s">
        <v>1103</v>
      </c>
      <c r="BB4" s="2099"/>
      <c r="BC4" s="2099"/>
      <c r="BD4" s="2100"/>
      <c r="BE4" s="2101"/>
      <c r="BF4" s="2025" t="s">
        <v>26</v>
      </c>
      <c r="BG4" s="2026"/>
      <c r="BH4" s="2026"/>
      <c r="BI4" s="2026"/>
      <c r="BJ4" s="2026"/>
      <c r="BK4" s="2027"/>
      <c r="BL4" s="2089" t="s">
        <v>1118</v>
      </c>
      <c r="BM4" s="2066" t="s">
        <v>3422</v>
      </c>
      <c r="BN4" s="2067"/>
      <c r="BO4" s="2783" t="s">
        <v>27</v>
      </c>
      <c r="BP4" s="2785" t="s">
        <v>2</v>
      </c>
    </row>
    <row r="5" spans="1:68" ht="135" customHeight="1" x14ac:dyDescent="0.15">
      <c r="A5" s="2610" t="s">
        <v>1190</v>
      </c>
      <c r="B5" s="2611"/>
      <c r="C5" s="2611"/>
      <c r="D5" s="2611"/>
      <c r="E5" s="2611"/>
      <c r="F5" s="2612"/>
      <c r="G5" s="478" t="s">
        <v>3</v>
      </c>
      <c r="H5" s="479" t="s">
        <v>4</v>
      </c>
      <c r="I5" s="823" t="s">
        <v>1080</v>
      </c>
      <c r="J5" s="480" t="s">
        <v>5</v>
      </c>
      <c r="K5" s="481" t="s">
        <v>6</v>
      </c>
      <c r="L5" s="824" t="s">
        <v>1081</v>
      </c>
      <c r="M5" s="825" t="s">
        <v>1082</v>
      </c>
      <c r="N5" s="826" t="s">
        <v>1083</v>
      </c>
      <c r="O5" s="827" t="s">
        <v>1084</v>
      </c>
      <c r="P5" s="828" t="s">
        <v>3423</v>
      </c>
      <c r="Q5" s="2609"/>
      <c r="R5" s="829" t="s">
        <v>1086</v>
      </c>
      <c r="S5" s="482" t="s">
        <v>1244</v>
      </c>
      <c r="T5" s="482" t="s">
        <v>1245</v>
      </c>
      <c r="U5" s="482" t="s">
        <v>7</v>
      </c>
      <c r="V5" s="830" t="s">
        <v>1106</v>
      </c>
      <c r="W5" s="483" t="s">
        <v>136</v>
      </c>
      <c r="X5" s="484" t="s">
        <v>28</v>
      </c>
      <c r="Y5" s="484" t="s">
        <v>138</v>
      </c>
      <c r="Z5" s="484" t="s">
        <v>179</v>
      </c>
      <c r="AA5" s="831" t="s">
        <v>1177</v>
      </c>
      <c r="AB5" s="832" t="s">
        <v>1178</v>
      </c>
      <c r="AC5" s="2621"/>
      <c r="AD5" s="833" t="s">
        <v>1087</v>
      </c>
      <c r="AE5" s="834" t="s">
        <v>1088</v>
      </c>
      <c r="AF5" s="2625"/>
      <c r="AG5" s="2586"/>
      <c r="AH5" s="176"/>
      <c r="AJ5" s="2787" t="s">
        <v>1190</v>
      </c>
      <c r="AK5" s="2788"/>
      <c r="AL5" s="2788"/>
      <c r="AM5" s="2788"/>
      <c r="AN5" s="2788"/>
      <c r="AO5" s="2789"/>
      <c r="AP5" s="1488" t="s">
        <v>3</v>
      </c>
      <c r="AQ5" s="667" t="s">
        <v>4</v>
      </c>
      <c r="AR5" s="668" t="s">
        <v>1080</v>
      </c>
      <c r="AS5" s="1489" t="s">
        <v>5</v>
      </c>
      <c r="AT5" s="669" t="s">
        <v>6</v>
      </c>
      <c r="AU5" s="668" t="s">
        <v>1081</v>
      </c>
      <c r="AV5" s="670" t="s">
        <v>1082</v>
      </c>
      <c r="AW5" s="671" t="s">
        <v>1083</v>
      </c>
      <c r="AX5" s="669" t="s">
        <v>1084</v>
      </c>
      <c r="AY5" s="672" t="s">
        <v>3423</v>
      </c>
      <c r="AZ5" s="2782"/>
      <c r="BA5" s="673" t="s">
        <v>1086</v>
      </c>
      <c r="BB5" s="671" t="s">
        <v>1244</v>
      </c>
      <c r="BC5" s="671" t="s">
        <v>1245</v>
      </c>
      <c r="BD5" s="671" t="s">
        <v>7</v>
      </c>
      <c r="BE5" s="672" t="s">
        <v>1106</v>
      </c>
      <c r="BF5" s="673" t="s">
        <v>136</v>
      </c>
      <c r="BG5" s="674" t="s">
        <v>28</v>
      </c>
      <c r="BH5" s="674" t="s">
        <v>138</v>
      </c>
      <c r="BI5" s="674" t="s">
        <v>179</v>
      </c>
      <c r="BJ5" s="675" t="s">
        <v>1177</v>
      </c>
      <c r="BK5" s="668" t="s">
        <v>1178</v>
      </c>
      <c r="BL5" s="2782"/>
      <c r="BM5" s="676" t="s">
        <v>1087</v>
      </c>
      <c r="BN5" s="677" t="s">
        <v>1088</v>
      </c>
      <c r="BO5" s="2784"/>
      <c r="BP5" s="2786"/>
    </row>
    <row r="6" spans="1:68" ht="18" customHeight="1" x14ac:dyDescent="0.15">
      <c r="A6" s="2587" t="s">
        <v>34</v>
      </c>
      <c r="B6" s="2588"/>
      <c r="C6" s="2588"/>
      <c r="D6" s="2588"/>
      <c r="E6" s="2588"/>
      <c r="F6" s="2589"/>
      <c r="G6" s="214">
        <f t="shared" ref="G6:G8" si="0">SUM(G9,G12,G15,G18,G21,G24,G27,G30,G33,G36,G39,G42)</f>
        <v>0</v>
      </c>
      <c r="H6" s="397">
        <f t="shared" ref="H6:AF6" si="1">SUM(H9,H12,H15,H18,H21,H24,H27,H30,H33,H36,H39,H42)</f>
        <v>0</v>
      </c>
      <c r="I6" s="215">
        <f t="shared" si="1"/>
        <v>0</v>
      </c>
      <c r="J6" s="216">
        <f t="shared" si="1"/>
        <v>0</v>
      </c>
      <c r="K6" s="217">
        <f t="shared" si="1"/>
        <v>0</v>
      </c>
      <c r="L6" s="354">
        <f t="shared" si="1"/>
        <v>0</v>
      </c>
      <c r="M6" s="219">
        <f t="shared" si="1"/>
        <v>0</v>
      </c>
      <c r="N6" s="220">
        <f t="shared" si="1"/>
        <v>0</v>
      </c>
      <c r="O6" s="220">
        <f t="shared" si="1"/>
        <v>0</v>
      </c>
      <c r="P6" s="221">
        <f t="shared" si="1"/>
        <v>0</v>
      </c>
      <c r="Q6" s="404">
        <f t="shared" si="1"/>
        <v>0</v>
      </c>
      <c r="R6" s="222">
        <f t="shared" si="1"/>
        <v>0</v>
      </c>
      <c r="S6" s="223">
        <f t="shared" si="1"/>
        <v>0</v>
      </c>
      <c r="T6" s="223">
        <f t="shared" si="1"/>
        <v>0</v>
      </c>
      <c r="U6" s="223">
        <f t="shared" si="1"/>
        <v>0</v>
      </c>
      <c r="V6" s="224">
        <f t="shared" si="1"/>
        <v>0</v>
      </c>
      <c r="W6" s="225">
        <f t="shared" si="1"/>
        <v>0</v>
      </c>
      <c r="X6" s="226">
        <f t="shared" si="1"/>
        <v>0</v>
      </c>
      <c r="Y6" s="226">
        <f t="shared" si="1"/>
        <v>0</v>
      </c>
      <c r="Z6" s="226">
        <f t="shared" si="1"/>
        <v>0</v>
      </c>
      <c r="AA6" s="226">
        <f t="shared" si="1"/>
        <v>0</v>
      </c>
      <c r="AB6" s="227">
        <f t="shared" si="1"/>
        <v>0</v>
      </c>
      <c r="AC6" s="426">
        <f t="shared" si="1"/>
        <v>0</v>
      </c>
      <c r="AD6" s="685">
        <f t="shared" si="1"/>
        <v>0</v>
      </c>
      <c r="AE6" s="682">
        <f t="shared" si="1"/>
        <v>0</v>
      </c>
      <c r="AF6" s="355">
        <f t="shared" si="1"/>
        <v>0</v>
      </c>
      <c r="AG6" s="228">
        <f t="shared" ref="AG6:AG44" si="2">SUM(G6:AF6)</f>
        <v>0</v>
      </c>
      <c r="AH6" s="176"/>
      <c r="AJ6" s="2790" t="s">
        <v>34</v>
      </c>
      <c r="AK6" s="2633"/>
      <c r="AL6" s="2633"/>
      <c r="AM6" s="2633"/>
      <c r="AN6" s="2633"/>
      <c r="AO6" s="2634"/>
      <c r="AP6" s="1493">
        <v>0</v>
      </c>
      <c r="AQ6" s="1494">
        <v>0</v>
      </c>
      <c r="AR6" s="1495">
        <v>0</v>
      </c>
      <c r="AS6" s="1496">
        <v>0</v>
      </c>
      <c r="AT6" s="1497">
        <v>0</v>
      </c>
      <c r="AU6" s="1498">
        <v>0</v>
      </c>
      <c r="AV6" s="1496">
        <v>0</v>
      </c>
      <c r="AW6" s="1497">
        <v>0</v>
      </c>
      <c r="AX6" s="1497">
        <v>0</v>
      </c>
      <c r="AY6" s="1495">
        <v>0</v>
      </c>
      <c r="AZ6" s="1499">
        <v>0</v>
      </c>
      <c r="BA6" s="1496">
        <v>0</v>
      </c>
      <c r="BB6" s="1497">
        <v>0</v>
      </c>
      <c r="BC6" s="1497">
        <v>0</v>
      </c>
      <c r="BD6" s="1497">
        <v>0</v>
      </c>
      <c r="BE6" s="1495">
        <v>0</v>
      </c>
      <c r="BF6" s="1493">
        <v>0</v>
      </c>
      <c r="BG6" s="1497">
        <v>0</v>
      </c>
      <c r="BH6" s="1497">
        <v>0</v>
      </c>
      <c r="BI6" s="1497">
        <v>0</v>
      </c>
      <c r="BJ6" s="1497">
        <v>0</v>
      </c>
      <c r="BK6" s="1495">
        <v>0</v>
      </c>
      <c r="BL6" s="1495">
        <v>0</v>
      </c>
      <c r="BM6" s="1500">
        <v>0</v>
      </c>
      <c r="BN6" s="1498">
        <v>0</v>
      </c>
      <c r="BO6" s="1501">
        <v>0</v>
      </c>
      <c r="BP6" s="1502">
        <v>0</v>
      </c>
    </row>
    <row r="7" spans="1:68" ht="18" customHeight="1" x14ac:dyDescent="0.15">
      <c r="A7" s="755"/>
      <c r="B7" s="753"/>
      <c r="C7" s="2590" t="s">
        <v>10</v>
      </c>
      <c r="D7" s="2590"/>
      <c r="E7" s="2590"/>
      <c r="F7" s="2591"/>
      <c r="G7" s="356">
        <f t="shared" si="0"/>
        <v>0</v>
      </c>
      <c r="H7" s="398">
        <f t="shared" ref="H7:AF7" si="3">SUM(H10,H13,H16,H19,H22,H25,H28,H31,H34,H37,H40,H43)</f>
        <v>0</v>
      </c>
      <c r="I7" s="357">
        <f t="shared" si="3"/>
        <v>0</v>
      </c>
      <c r="J7" s="358">
        <f t="shared" si="3"/>
        <v>0</v>
      </c>
      <c r="K7" s="359">
        <f t="shared" si="3"/>
        <v>0</v>
      </c>
      <c r="L7" s="360">
        <f t="shared" si="3"/>
        <v>0</v>
      </c>
      <c r="M7" s="361">
        <f t="shared" si="3"/>
        <v>0</v>
      </c>
      <c r="N7" s="362">
        <f t="shared" si="3"/>
        <v>0</v>
      </c>
      <c r="O7" s="362">
        <f t="shared" si="3"/>
        <v>0</v>
      </c>
      <c r="P7" s="363">
        <f t="shared" si="3"/>
        <v>0</v>
      </c>
      <c r="Q7" s="405">
        <f t="shared" si="3"/>
        <v>0</v>
      </c>
      <c r="R7" s="364">
        <f t="shared" si="3"/>
        <v>0</v>
      </c>
      <c r="S7" s="365">
        <f t="shared" si="3"/>
        <v>0</v>
      </c>
      <c r="T7" s="365">
        <f t="shared" si="3"/>
        <v>0</v>
      </c>
      <c r="U7" s="365">
        <f t="shared" si="3"/>
        <v>0</v>
      </c>
      <c r="V7" s="366">
        <f t="shared" si="3"/>
        <v>0</v>
      </c>
      <c r="W7" s="367">
        <f t="shared" si="3"/>
        <v>0</v>
      </c>
      <c r="X7" s="368">
        <f t="shared" si="3"/>
        <v>0</v>
      </c>
      <c r="Y7" s="368">
        <f t="shared" si="3"/>
        <v>0</v>
      </c>
      <c r="Z7" s="368">
        <f t="shared" si="3"/>
        <v>0</v>
      </c>
      <c r="AA7" s="368">
        <f t="shared" si="3"/>
        <v>0</v>
      </c>
      <c r="AB7" s="227">
        <f t="shared" si="3"/>
        <v>0</v>
      </c>
      <c r="AC7" s="426">
        <f t="shared" si="3"/>
        <v>0</v>
      </c>
      <c r="AD7" s="686">
        <f t="shared" si="3"/>
        <v>0</v>
      </c>
      <c r="AE7" s="682">
        <f t="shared" si="3"/>
        <v>0</v>
      </c>
      <c r="AF7" s="355">
        <f t="shared" si="3"/>
        <v>0</v>
      </c>
      <c r="AG7" s="229">
        <f t="shared" si="2"/>
        <v>0</v>
      </c>
      <c r="AH7" s="176"/>
      <c r="AJ7" s="1490"/>
      <c r="AK7" s="1492"/>
      <c r="AL7" s="2631" t="s">
        <v>10</v>
      </c>
      <c r="AM7" s="2631"/>
      <c r="AN7" s="2631"/>
      <c r="AO7" s="2632"/>
      <c r="AP7" s="1503">
        <v>0</v>
      </c>
      <c r="AQ7" s="1504">
        <v>0</v>
      </c>
      <c r="AR7" s="1505">
        <v>0</v>
      </c>
      <c r="AS7" s="1506">
        <v>0</v>
      </c>
      <c r="AT7" s="1507">
        <v>0</v>
      </c>
      <c r="AU7" s="1505">
        <v>0</v>
      </c>
      <c r="AV7" s="1506">
        <v>0</v>
      </c>
      <c r="AW7" s="1507">
        <v>0</v>
      </c>
      <c r="AX7" s="1507">
        <v>0</v>
      </c>
      <c r="AY7" s="1505">
        <v>0</v>
      </c>
      <c r="AZ7" s="1508">
        <v>0</v>
      </c>
      <c r="BA7" s="1506">
        <v>0</v>
      </c>
      <c r="BB7" s="1507">
        <v>0</v>
      </c>
      <c r="BC7" s="1507">
        <v>0</v>
      </c>
      <c r="BD7" s="1507">
        <v>0</v>
      </c>
      <c r="BE7" s="1505">
        <v>0</v>
      </c>
      <c r="BF7" s="1503">
        <v>0</v>
      </c>
      <c r="BG7" s="1507">
        <v>0</v>
      </c>
      <c r="BH7" s="1507">
        <v>0</v>
      </c>
      <c r="BI7" s="1507">
        <v>0</v>
      </c>
      <c r="BJ7" s="1507">
        <v>0</v>
      </c>
      <c r="BK7" s="1495">
        <v>0</v>
      </c>
      <c r="BL7" s="1495">
        <v>0</v>
      </c>
      <c r="BM7" s="1500">
        <v>0</v>
      </c>
      <c r="BN7" s="1505">
        <v>0</v>
      </c>
      <c r="BO7" s="1501">
        <v>0</v>
      </c>
      <c r="BP7" s="1509">
        <v>0</v>
      </c>
    </row>
    <row r="8" spans="1:68" ht="18" customHeight="1" x14ac:dyDescent="0.15">
      <c r="A8" s="472"/>
      <c r="B8" s="754"/>
      <c r="C8" s="754"/>
      <c r="D8" s="2592" t="s">
        <v>1117</v>
      </c>
      <c r="E8" s="2593"/>
      <c r="F8" s="2594"/>
      <c r="G8" s="356">
        <f t="shared" si="0"/>
        <v>0</v>
      </c>
      <c r="H8" s="519">
        <f t="shared" ref="H8:AF8" si="4">SUM(H11,H14,H17,H20,H23,H26,H29,H32,H35,H38,H41,H44)</f>
        <v>0</v>
      </c>
      <c r="I8" s="369">
        <f t="shared" si="4"/>
        <v>0</v>
      </c>
      <c r="J8" s="370">
        <f t="shared" si="4"/>
        <v>0</v>
      </c>
      <c r="K8" s="370">
        <f t="shared" si="4"/>
        <v>0</v>
      </c>
      <c r="L8" s="371">
        <f t="shared" si="4"/>
        <v>0</v>
      </c>
      <c r="M8" s="372">
        <f t="shared" si="4"/>
        <v>0</v>
      </c>
      <c r="N8" s="372">
        <f t="shared" si="4"/>
        <v>0</v>
      </c>
      <c r="O8" s="372">
        <f t="shared" si="4"/>
        <v>0</v>
      </c>
      <c r="P8" s="372">
        <f t="shared" si="4"/>
        <v>0</v>
      </c>
      <c r="Q8" s="406">
        <f t="shared" si="4"/>
        <v>0</v>
      </c>
      <c r="R8" s="373">
        <f t="shared" si="4"/>
        <v>0</v>
      </c>
      <c r="S8" s="373">
        <f t="shared" si="4"/>
        <v>0</v>
      </c>
      <c r="T8" s="373">
        <f t="shared" si="4"/>
        <v>0</v>
      </c>
      <c r="U8" s="373">
        <f t="shared" si="4"/>
        <v>0</v>
      </c>
      <c r="V8" s="373">
        <f t="shared" si="4"/>
        <v>0</v>
      </c>
      <c r="W8" s="374">
        <f t="shared" si="4"/>
        <v>0</v>
      </c>
      <c r="X8" s="291">
        <f t="shared" si="4"/>
        <v>0</v>
      </c>
      <c r="Y8" s="291">
        <f t="shared" si="4"/>
        <v>0</v>
      </c>
      <c r="Z8" s="291">
        <f t="shared" si="4"/>
        <v>0</v>
      </c>
      <c r="AA8" s="291">
        <f t="shared" si="4"/>
        <v>0</v>
      </c>
      <c r="AB8" s="375">
        <f t="shared" si="4"/>
        <v>0</v>
      </c>
      <c r="AC8" s="447">
        <f t="shared" si="4"/>
        <v>0</v>
      </c>
      <c r="AD8" s="687">
        <f t="shared" si="4"/>
        <v>0</v>
      </c>
      <c r="AE8" s="683">
        <f t="shared" si="4"/>
        <v>0</v>
      </c>
      <c r="AF8" s="376">
        <f t="shared" si="4"/>
        <v>0</v>
      </c>
      <c r="AG8" s="377">
        <f t="shared" si="2"/>
        <v>0</v>
      </c>
      <c r="AH8" s="176"/>
      <c r="AJ8" s="1510"/>
      <c r="AK8" s="1511"/>
      <c r="AL8" s="1511"/>
      <c r="AM8" s="2791" t="s">
        <v>1117</v>
      </c>
      <c r="AN8" s="2792"/>
      <c r="AO8" s="2793"/>
      <c r="AP8" s="1503">
        <v>0</v>
      </c>
      <c r="AQ8" s="1512">
        <v>0</v>
      </c>
      <c r="AR8" s="1513">
        <v>0</v>
      </c>
      <c r="AS8" s="1514">
        <v>0</v>
      </c>
      <c r="AT8" s="1514">
        <v>0</v>
      </c>
      <c r="AU8" s="1515">
        <v>0</v>
      </c>
      <c r="AV8" s="1514">
        <v>0</v>
      </c>
      <c r="AW8" s="1514">
        <v>0</v>
      </c>
      <c r="AX8" s="1514">
        <v>0</v>
      </c>
      <c r="AY8" s="1514">
        <v>0</v>
      </c>
      <c r="AZ8" s="1516">
        <v>0</v>
      </c>
      <c r="BA8" s="1517">
        <v>0</v>
      </c>
      <c r="BB8" s="1517">
        <v>0</v>
      </c>
      <c r="BC8" s="1517">
        <v>0</v>
      </c>
      <c r="BD8" s="1517">
        <v>0</v>
      </c>
      <c r="BE8" s="1517">
        <v>0</v>
      </c>
      <c r="BF8" s="1518">
        <v>0</v>
      </c>
      <c r="BG8" s="1519">
        <v>0</v>
      </c>
      <c r="BH8" s="1519">
        <v>0</v>
      </c>
      <c r="BI8" s="1519">
        <v>0</v>
      </c>
      <c r="BJ8" s="1519">
        <v>0</v>
      </c>
      <c r="BK8" s="1520">
        <v>0</v>
      </c>
      <c r="BL8" s="1516">
        <v>0</v>
      </c>
      <c r="BM8" s="1521">
        <v>0</v>
      </c>
      <c r="BN8" s="1522">
        <v>0</v>
      </c>
      <c r="BO8" s="1523">
        <v>0</v>
      </c>
      <c r="BP8" s="1524">
        <v>0</v>
      </c>
    </row>
    <row r="9" spans="1:68" ht="18" customHeight="1" x14ac:dyDescent="0.15">
      <c r="A9" s="2626" t="s">
        <v>35</v>
      </c>
      <c r="B9" s="2590" t="s">
        <v>8</v>
      </c>
      <c r="C9" s="2591"/>
      <c r="D9" s="2629" t="s">
        <v>9</v>
      </c>
      <c r="E9" s="2629"/>
      <c r="F9" s="2630"/>
      <c r="G9" s="238"/>
      <c r="H9" s="243"/>
      <c r="I9" s="239"/>
      <c r="J9" s="238"/>
      <c r="K9" s="240"/>
      <c r="L9" s="239"/>
      <c r="M9" s="238"/>
      <c r="N9" s="240"/>
      <c r="O9" s="240"/>
      <c r="P9" s="239"/>
      <c r="Q9" s="378"/>
      <c r="R9" s="281"/>
      <c r="S9" s="232"/>
      <c r="T9" s="232"/>
      <c r="U9" s="400"/>
      <c r="V9" s="231"/>
      <c r="W9" s="230"/>
      <c r="X9" s="232"/>
      <c r="Y9" s="232"/>
      <c r="Z9" s="232"/>
      <c r="AA9" s="400"/>
      <c r="AB9" s="239"/>
      <c r="AC9" s="379"/>
      <c r="AD9" s="230"/>
      <c r="AE9" s="684"/>
      <c r="AF9" s="379"/>
      <c r="AG9" s="233">
        <f t="shared" si="2"/>
        <v>0</v>
      </c>
      <c r="AH9" s="176"/>
      <c r="AJ9" s="2794" t="s">
        <v>35</v>
      </c>
      <c r="AK9" s="2631" t="s">
        <v>8</v>
      </c>
      <c r="AL9" s="2632"/>
      <c r="AM9" s="2635" t="s">
        <v>9</v>
      </c>
      <c r="AN9" s="2635"/>
      <c r="AO9" s="2636"/>
      <c r="AP9" s="1525"/>
      <c r="AQ9" s="1526"/>
      <c r="AR9" s="1527"/>
      <c r="AS9" s="1525"/>
      <c r="AT9" s="1528"/>
      <c r="AU9" s="1527"/>
      <c r="AV9" s="1525"/>
      <c r="AW9" s="1528"/>
      <c r="AX9" s="1528"/>
      <c r="AY9" s="1527"/>
      <c r="AZ9" s="1529"/>
      <c r="BA9" s="1530"/>
      <c r="BB9" s="1531"/>
      <c r="BC9" s="1531"/>
      <c r="BD9" s="1532"/>
      <c r="BE9" s="1533"/>
      <c r="BF9" s="1534"/>
      <c r="BG9" s="1531"/>
      <c r="BH9" s="1531"/>
      <c r="BI9" s="1531"/>
      <c r="BJ9" s="1532"/>
      <c r="BK9" s="1527"/>
      <c r="BL9" s="1535"/>
      <c r="BM9" s="1525"/>
      <c r="BN9" s="1535"/>
      <c r="BO9" s="1535"/>
      <c r="BP9" s="1536">
        <v>0</v>
      </c>
    </row>
    <row r="10" spans="1:68" ht="18" customHeight="1" x14ac:dyDescent="0.15">
      <c r="A10" s="2627"/>
      <c r="B10" s="2588"/>
      <c r="C10" s="2589"/>
      <c r="D10" s="473"/>
      <c r="E10" s="2637" t="s">
        <v>10</v>
      </c>
      <c r="F10" s="2638"/>
      <c r="G10" s="296"/>
      <c r="H10" s="399"/>
      <c r="I10" s="380"/>
      <c r="J10" s="296"/>
      <c r="K10" s="297"/>
      <c r="L10" s="380"/>
      <c r="M10" s="296"/>
      <c r="N10" s="297"/>
      <c r="O10" s="297"/>
      <c r="P10" s="380"/>
      <c r="Q10" s="381"/>
      <c r="R10" s="382"/>
      <c r="S10" s="297"/>
      <c r="T10" s="297"/>
      <c r="U10" s="401"/>
      <c r="V10" s="380"/>
      <c r="W10" s="296"/>
      <c r="X10" s="297"/>
      <c r="Y10" s="297"/>
      <c r="Z10" s="297"/>
      <c r="AA10" s="401"/>
      <c r="AB10" s="380"/>
      <c r="AC10" s="383"/>
      <c r="AD10" s="296"/>
      <c r="AE10" s="383"/>
      <c r="AF10" s="384"/>
      <c r="AG10" s="385">
        <f t="shared" si="2"/>
        <v>0</v>
      </c>
      <c r="AH10" s="176"/>
      <c r="AJ10" s="2795"/>
      <c r="AK10" s="2633"/>
      <c r="AL10" s="2634"/>
      <c r="AM10" s="1537"/>
      <c r="AN10" s="2639" t="s">
        <v>10</v>
      </c>
      <c r="AO10" s="2640"/>
      <c r="AP10" s="1538"/>
      <c r="AQ10" s="1539"/>
      <c r="AR10" s="1540"/>
      <c r="AS10" s="1538"/>
      <c r="AT10" s="1541"/>
      <c r="AU10" s="1540"/>
      <c r="AV10" s="1538"/>
      <c r="AW10" s="1541"/>
      <c r="AX10" s="1541"/>
      <c r="AY10" s="1540"/>
      <c r="AZ10" s="1542"/>
      <c r="BA10" s="1543"/>
      <c r="BB10" s="1541"/>
      <c r="BC10" s="1541"/>
      <c r="BD10" s="1544"/>
      <c r="BE10" s="1540"/>
      <c r="BF10" s="1538"/>
      <c r="BG10" s="1541"/>
      <c r="BH10" s="1541"/>
      <c r="BI10" s="1541"/>
      <c r="BJ10" s="1544"/>
      <c r="BK10" s="1540"/>
      <c r="BL10" s="1545"/>
      <c r="BM10" s="1538"/>
      <c r="BN10" s="1545"/>
      <c r="BO10" s="1546"/>
      <c r="BP10" s="1547">
        <v>0</v>
      </c>
    </row>
    <row r="11" spans="1:68" ht="18" customHeight="1" x14ac:dyDescent="0.15">
      <c r="A11" s="2627"/>
      <c r="B11" s="752"/>
      <c r="C11" s="754"/>
      <c r="D11" s="756"/>
      <c r="E11" s="756"/>
      <c r="F11" s="835" t="s">
        <v>1117</v>
      </c>
      <c r="G11" s="386"/>
      <c r="H11" s="520"/>
      <c r="I11" s="387"/>
      <c r="J11" s="386"/>
      <c r="K11" s="388"/>
      <c r="L11" s="387"/>
      <c r="M11" s="386"/>
      <c r="N11" s="388"/>
      <c r="O11" s="388"/>
      <c r="P11" s="387"/>
      <c r="Q11" s="396"/>
      <c r="R11" s="393"/>
      <c r="S11" s="236"/>
      <c r="T11" s="236"/>
      <c r="U11" s="402"/>
      <c r="V11" s="235"/>
      <c r="W11" s="234"/>
      <c r="X11" s="236"/>
      <c r="Y11" s="236"/>
      <c r="Z11" s="236"/>
      <c r="AA11" s="403"/>
      <c r="AB11" s="389"/>
      <c r="AC11" s="390"/>
      <c r="AD11" s="688"/>
      <c r="AE11" s="390"/>
      <c r="AF11" s="391"/>
      <c r="AG11" s="392">
        <f t="shared" si="2"/>
        <v>0</v>
      </c>
      <c r="AH11" s="176"/>
      <c r="AJ11" s="2795"/>
      <c r="AK11" s="1491"/>
      <c r="AL11" s="1511"/>
      <c r="AM11" s="1487"/>
      <c r="AN11" s="1487"/>
      <c r="AO11" s="1401" t="s">
        <v>1117</v>
      </c>
      <c r="AP11" s="1548"/>
      <c r="AQ11" s="1486"/>
      <c r="AR11" s="1549"/>
      <c r="AS11" s="1548"/>
      <c r="AT11" s="1550"/>
      <c r="AU11" s="1549"/>
      <c r="AV11" s="1548"/>
      <c r="AW11" s="1550"/>
      <c r="AX11" s="1550"/>
      <c r="AY11" s="1549"/>
      <c r="AZ11" s="1551"/>
      <c r="BA11" s="1552"/>
      <c r="BB11" s="1553"/>
      <c r="BC11" s="1553"/>
      <c r="BD11" s="1554"/>
      <c r="BE11" s="1555"/>
      <c r="BF11" s="1556"/>
      <c r="BG11" s="1553"/>
      <c r="BH11" s="1553"/>
      <c r="BI11" s="1553"/>
      <c r="BJ11" s="1557"/>
      <c r="BK11" s="1558"/>
      <c r="BL11" s="1559"/>
      <c r="BM11" s="1560"/>
      <c r="BN11" s="1559"/>
      <c r="BO11" s="1561"/>
      <c r="BP11" s="1562">
        <v>0</v>
      </c>
    </row>
    <row r="12" spans="1:68" ht="18" customHeight="1" x14ac:dyDescent="0.15">
      <c r="A12" s="2627"/>
      <c r="B12" s="2590" t="s">
        <v>11</v>
      </c>
      <c r="C12" s="2591"/>
      <c r="D12" s="2629" t="s">
        <v>9</v>
      </c>
      <c r="E12" s="2629"/>
      <c r="F12" s="2630"/>
      <c r="G12" s="238"/>
      <c r="H12" s="243"/>
      <c r="I12" s="239"/>
      <c r="J12" s="238"/>
      <c r="K12" s="240"/>
      <c r="L12" s="239"/>
      <c r="M12" s="238"/>
      <c r="N12" s="240"/>
      <c r="O12" s="240"/>
      <c r="P12" s="239"/>
      <c r="Q12" s="378"/>
      <c r="R12" s="281"/>
      <c r="S12" s="232"/>
      <c r="T12" s="232"/>
      <c r="U12" s="400"/>
      <c r="V12" s="231"/>
      <c r="W12" s="230"/>
      <c r="X12" s="232"/>
      <c r="Y12" s="232"/>
      <c r="Z12" s="232"/>
      <c r="AA12" s="400"/>
      <c r="AB12" s="239"/>
      <c r="AC12" s="379"/>
      <c r="AD12" s="230"/>
      <c r="AE12" s="379"/>
      <c r="AF12" s="379"/>
      <c r="AG12" s="233">
        <f t="shared" si="2"/>
        <v>0</v>
      </c>
      <c r="AH12" s="176"/>
      <c r="AJ12" s="2795"/>
      <c r="AK12" s="2631" t="s">
        <v>11</v>
      </c>
      <c r="AL12" s="2632"/>
      <c r="AM12" s="2635" t="s">
        <v>9</v>
      </c>
      <c r="AN12" s="2635"/>
      <c r="AO12" s="2636"/>
      <c r="AP12" s="1525"/>
      <c r="AQ12" s="1526"/>
      <c r="AR12" s="1527"/>
      <c r="AS12" s="1525"/>
      <c r="AT12" s="1528"/>
      <c r="AU12" s="1527"/>
      <c r="AV12" s="1525"/>
      <c r="AW12" s="1528"/>
      <c r="AX12" s="1528"/>
      <c r="AY12" s="1527"/>
      <c r="AZ12" s="1529"/>
      <c r="BA12" s="1530"/>
      <c r="BB12" s="1531"/>
      <c r="BC12" s="1531"/>
      <c r="BD12" s="1532"/>
      <c r="BE12" s="1533"/>
      <c r="BF12" s="1534"/>
      <c r="BG12" s="1531"/>
      <c r="BH12" s="1531"/>
      <c r="BI12" s="1531"/>
      <c r="BJ12" s="1532"/>
      <c r="BK12" s="1527"/>
      <c r="BL12" s="1535"/>
      <c r="BM12" s="1534"/>
      <c r="BN12" s="1535"/>
      <c r="BO12" s="1535"/>
      <c r="BP12" s="1536">
        <v>0</v>
      </c>
    </row>
    <row r="13" spans="1:68" ht="18" customHeight="1" x14ac:dyDescent="0.15">
      <c r="A13" s="2627"/>
      <c r="B13" s="2588"/>
      <c r="C13" s="2589"/>
      <c r="D13" s="473"/>
      <c r="E13" s="2637" t="s">
        <v>10</v>
      </c>
      <c r="F13" s="2638"/>
      <c r="G13" s="296"/>
      <c r="H13" s="399"/>
      <c r="I13" s="380"/>
      <c r="J13" s="296"/>
      <c r="K13" s="297"/>
      <c r="L13" s="380"/>
      <c r="M13" s="296"/>
      <c r="N13" s="297"/>
      <c r="O13" s="297"/>
      <c r="P13" s="380"/>
      <c r="Q13" s="381"/>
      <c r="R13" s="382"/>
      <c r="S13" s="297"/>
      <c r="T13" s="297"/>
      <c r="U13" s="401"/>
      <c r="V13" s="380"/>
      <c r="W13" s="296"/>
      <c r="X13" s="297"/>
      <c r="Y13" s="297"/>
      <c r="Z13" s="297"/>
      <c r="AA13" s="401"/>
      <c r="AB13" s="380"/>
      <c r="AC13" s="383"/>
      <c r="AD13" s="296"/>
      <c r="AE13" s="383"/>
      <c r="AF13" s="384"/>
      <c r="AG13" s="385">
        <f t="shared" si="2"/>
        <v>0</v>
      </c>
      <c r="AH13" s="176"/>
      <c r="AJ13" s="2795"/>
      <c r="AK13" s="2633"/>
      <c r="AL13" s="2634"/>
      <c r="AM13" s="1537"/>
      <c r="AN13" s="2639" t="s">
        <v>10</v>
      </c>
      <c r="AO13" s="2640"/>
      <c r="AP13" s="1538"/>
      <c r="AQ13" s="1539"/>
      <c r="AR13" s="1540"/>
      <c r="AS13" s="1538"/>
      <c r="AT13" s="1541"/>
      <c r="AU13" s="1540"/>
      <c r="AV13" s="1538"/>
      <c r="AW13" s="1541"/>
      <c r="AX13" s="1541"/>
      <c r="AY13" s="1540"/>
      <c r="AZ13" s="1542"/>
      <c r="BA13" s="1543"/>
      <c r="BB13" s="1541"/>
      <c r="BC13" s="1541"/>
      <c r="BD13" s="1544"/>
      <c r="BE13" s="1540"/>
      <c r="BF13" s="1538"/>
      <c r="BG13" s="1541"/>
      <c r="BH13" s="1541"/>
      <c r="BI13" s="1541"/>
      <c r="BJ13" s="1544"/>
      <c r="BK13" s="1540"/>
      <c r="BL13" s="1545"/>
      <c r="BM13" s="1538"/>
      <c r="BN13" s="1545"/>
      <c r="BO13" s="1546"/>
      <c r="BP13" s="1547">
        <v>0</v>
      </c>
    </row>
    <row r="14" spans="1:68" ht="18" customHeight="1" x14ac:dyDescent="0.15">
      <c r="A14" s="2627"/>
      <c r="B14" s="474"/>
      <c r="C14" s="754"/>
      <c r="D14" s="756"/>
      <c r="E14" s="756"/>
      <c r="F14" s="835" t="s">
        <v>1117</v>
      </c>
      <c r="G14" s="386"/>
      <c r="H14" s="520"/>
      <c r="I14" s="387"/>
      <c r="J14" s="386"/>
      <c r="K14" s="388"/>
      <c r="L14" s="387"/>
      <c r="M14" s="386"/>
      <c r="N14" s="388"/>
      <c r="O14" s="388"/>
      <c r="P14" s="387"/>
      <c r="Q14" s="396"/>
      <c r="R14" s="393"/>
      <c r="S14" s="236"/>
      <c r="T14" s="236"/>
      <c r="U14" s="402"/>
      <c r="V14" s="235"/>
      <c r="W14" s="234"/>
      <c r="X14" s="236"/>
      <c r="Y14" s="236"/>
      <c r="Z14" s="236"/>
      <c r="AA14" s="403"/>
      <c r="AB14" s="389"/>
      <c r="AC14" s="390"/>
      <c r="AD14" s="688"/>
      <c r="AE14" s="390"/>
      <c r="AF14" s="391"/>
      <c r="AG14" s="237">
        <f t="shared" si="2"/>
        <v>0</v>
      </c>
      <c r="AH14" s="176"/>
      <c r="AJ14" s="2795"/>
      <c r="AK14" s="1563"/>
      <c r="AL14" s="1511"/>
      <c r="AM14" s="1487"/>
      <c r="AN14" s="1487"/>
      <c r="AO14" s="1401" t="s">
        <v>1117</v>
      </c>
      <c r="AP14" s="1548"/>
      <c r="AQ14" s="1486"/>
      <c r="AR14" s="1549"/>
      <c r="AS14" s="1548"/>
      <c r="AT14" s="1550"/>
      <c r="AU14" s="1549"/>
      <c r="AV14" s="1548"/>
      <c r="AW14" s="1550"/>
      <c r="AX14" s="1550"/>
      <c r="AY14" s="1549"/>
      <c r="AZ14" s="1551"/>
      <c r="BA14" s="1552"/>
      <c r="BB14" s="1553"/>
      <c r="BC14" s="1553"/>
      <c r="BD14" s="1554"/>
      <c r="BE14" s="1555"/>
      <c r="BF14" s="1556"/>
      <c r="BG14" s="1553"/>
      <c r="BH14" s="1553"/>
      <c r="BI14" s="1553"/>
      <c r="BJ14" s="1557"/>
      <c r="BK14" s="1558"/>
      <c r="BL14" s="1559"/>
      <c r="BM14" s="1560"/>
      <c r="BN14" s="1559"/>
      <c r="BO14" s="1561"/>
      <c r="BP14" s="1564">
        <v>0</v>
      </c>
    </row>
    <row r="15" spans="1:68" ht="18" customHeight="1" x14ac:dyDescent="0.15">
      <c r="A15" s="2627"/>
      <c r="B15" s="2590" t="s">
        <v>12</v>
      </c>
      <c r="C15" s="2591"/>
      <c r="D15" s="2629" t="s">
        <v>9</v>
      </c>
      <c r="E15" s="2629"/>
      <c r="F15" s="2630"/>
      <c r="G15" s="238"/>
      <c r="H15" s="243"/>
      <c r="I15" s="239"/>
      <c r="J15" s="238"/>
      <c r="K15" s="240"/>
      <c r="L15" s="239"/>
      <c r="M15" s="238"/>
      <c r="N15" s="240"/>
      <c r="O15" s="240"/>
      <c r="P15" s="239"/>
      <c r="Q15" s="378"/>
      <c r="R15" s="281"/>
      <c r="S15" s="232"/>
      <c r="T15" s="232"/>
      <c r="U15" s="400"/>
      <c r="V15" s="231"/>
      <c r="W15" s="230"/>
      <c r="X15" s="232"/>
      <c r="Y15" s="232"/>
      <c r="Z15" s="232"/>
      <c r="AA15" s="400"/>
      <c r="AB15" s="239"/>
      <c r="AC15" s="379"/>
      <c r="AD15" s="230"/>
      <c r="AE15" s="379"/>
      <c r="AF15" s="379"/>
      <c r="AG15" s="233">
        <f t="shared" si="2"/>
        <v>0</v>
      </c>
      <c r="AH15" s="176"/>
      <c r="AJ15" s="2795"/>
      <c r="AK15" s="2631" t="s">
        <v>12</v>
      </c>
      <c r="AL15" s="2632"/>
      <c r="AM15" s="2635" t="s">
        <v>9</v>
      </c>
      <c r="AN15" s="2635"/>
      <c r="AO15" s="2636"/>
      <c r="AP15" s="1525"/>
      <c r="AQ15" s="1526"/>
      <c r="AR15" s="1527"/>
      <c r="AS15" s="1525"/>
      <c r="AT15" s="1528"/>
      <c r="AU15" s="1527"/>
      <c r="AV15" s="1525"/>
      <c r="AW15" s="1528"/>
      <c r="AX15" s="1528"/>
      <c r="AY15" s="1527"/>
      <c r="AZ15" s="1529"/>
      <c r="BA15" s="1530"/>
      <c r="BB15" s="1531"/>
      <c r="BC15" s="1531"/>
      <c r="BD15" s="1532"/>
      <c r="BE15" s="1533"/>
      <c r="BF15" s="1534"/>
      <c r="BG15" s="1531"/>
      <c r="BH15" s="1531"/>
      <c r="BI15" s="1531"/>
      <c r="BJ15" s="1532"/>
      <c r="BK15" s="1527"/>
      <c r="BL15" s="1535"/>
      <c r="BM15" s="1534"/>
      <c r="BN15" s="1535"/>
      <c r="BO15" s="1535"/>
      <c r="BP15" s="1536">
        <v>0</v>
      </c>
    </row>
    <row r="16" spans="1:68" ht="18" customHeight="1" x14ac:dyDescent="0.15">
      <c r="A16" s="2627"/>
      <c r="B16" s="2588"/>
      <c r="C16" s="2589"/>
      <c r="D16" s="473"/>
      <c r="E16" s="2637" t="s">
        <v>10</v>
      </c>
      <c r="F16" s="2638"/>
      <c r="G16" s="296"/>
      <c r="H16" s="399"/>
      <c r="I16" s="380"/>
      <c r="J16" s="296"/>
      <c r="K16" s="297"/>
      <c r="L16" s="380"/>
      <c r="M16" s="296"/>
      <c r="N16" s="297"/>
      <c r="O16" s="297"/>
      <c r="P16" s="380"/>
      <c r="Q16" s="381"/>
      <c r="R16" s="382"/>
      <c r="S16" s="297"/>
      <c r="T16" s="297"/>
      <c r="U16" s="401"/>
      <c r="V16" s="380"/>
      <c r="W16" s="296"/>
      <c r="X16" s="297"/>
      <c r="Y16" s="297"/>
      <c r="Z16" s="297"/>
      <c r="AA16" s="401"/>
      <c r="AB16" s="380"/>
      <c r="AC16" s="383"/>
      <c r="AD16" s="296"/>
      <c r="AE16" s="383"/>
      <c r="AF16" s="384"/>
      <c r="AG16" s="385">
        <f t="shared" si="2"/>
        <v>0</v>
      </c>
      <c r="AH16" s="176"/>
      <c r="AJ16" s="2795"/>
      <c r="AK16" s="2633"/>
      <c r="AL16" s="2634"/>
      <c r="AM16" s="1537"/>
      <c r="AN16" s="2639" t="s">
        <v>10</v>
      </c>
      <c r="AO16" s="2640"/>
      <c r="AP16" s="1538"/>
      <c r="AQ16" s="1539"/>
      <c r="AR16" s="1540"/>
      <c r="AS16" s="1538"/>
      <c r="AT16" s="1541"/>
      <c r="AU16" s="1540"/>
      <c r="AV16" s="1538"/>
      <c r="AW16" s="1541"/>
      <c r="AX16" s="1541"/>
      <c r="AY16" s="1540"/>
      <c r="AZ16" s="1542"/>
      <c r="BA16" s="1543"/>
      <c r="BB16" s="1541"/>
      <c r="BC16" s="1541"/>
      <c r="BD16" s="1544"/>
      <c r="BE16" s="1540"/>
      <c r="BF16" s="1538"/>
      <c r="BG16" s="1541"/>
      <c r="BH16" s="1541"/>
      <c r="BI16" s="1541"/>
      <c r="BJ16" s="1544"/>
      <c r="BK16" s="1540"/>
      <c r="BL16" s="1545"/>
      <c r="BM16" s="1538"/>
      <c r="BN16" s="1545"/>
      <c r="BO16" s="1546"/>
      <c r="BP16" s="1547">
        <v>0</v>
      </c>
    </row>
    <row r="17" spans="1:68" ht="18" customHeight="1" x14ac:dyDescent="0.15">
      <c r="A17" s="2627"/>
      <c r="B17" s="752"/>
      <c r="C17" s="754"/>
      <c r="D17" s="756"/>
      <c r="E17" s="756"/>
      <c r="F17" s="835" t="s">
        <v>1117</v>
      </c>
      <c r="G17" s="386"/>
      <c r="H17" s="520"/>
      <c r="I17" s="387"/>
      <c r="J17" s="386"/>
      <c r="K17" s="388"/>
      <c r="L17" s="387"/>
      <c r="M17" s="386"/>
      <c r="N17" s="388"/>
      <c r="O17" s="388"/>
      <c r="P17" s="387"/>
      <c r="Q17" s="396"/>
      <c r="R17" s="393"/>
      <c r="S17" s="236"/>
      <c r="T17" s="236"/>
      <c r="U17" s="402"/>
      <c r="V17" s="235"/>
      <c r="W17" s="234"/>
      <c r="X17" s="236"/>
      <c r="Y17" s="236"/>
      <c r="Z17" s="236"/>
      <c r="AA17" s="403"/>
      <c r="AB17" s="389"/>
      <c r="AC17" s="390"/>
      <c r="AD17" s="688"/>
      <c r="AE17" s="390"/>
      <c r="AF17" s="391"/>
      <c r="AG17" s="392">
        <f t="shared" si="2"/>
        <v>0</v>
      </c>
      <c r="AH17" s="176"/>
      <c r="AJ17" s="2795"/>
      <c r="AK17" s="1491"/>
      <c r="AL17" s="1511"/>
      <c r="AM17" s="1487"/>
      <c r="AN17" s="1487"/>
      <c r="AO17" s="1401" t="s">
        <v>1117</v>
      </c>
      <c r="AP17" s="1548"/>
      <c r="AQ17" s="1486"/>
      <c r="AR17" s="1549"/>
      <c r="AS17" s="1548"/>
      <c r="AT17" s="1550"/>
      <c r="AU17" s="1549"/>
      <c r="AV17" s="1548"/>
      <c r="AW17" s="1550"/>
      <c r="AX17" s="1550"/>
      <c r="AY17" s="1549"/>
      <c r="AZ17" s="1551"/>
      <c r="BA17" s="1552"/>
      <c r="BB17" s="1553"/>
      <c r="BC17" s="1553"/>
      <c r="BD17" s="1554"/>
      <c r="BE17" s="1555"/>
      <c r="BF17" s="1556"/>
      <c r="BG17" s="1553"/>
      <c r="BH17" s="1553"/>
      <c r="BI17" s="1553"/>
      <c r="BJ17" s="1557"/>
      <c r="BK17" s="1558"/>
      <c r="BL17" s="1559"/>
      <c r="BM17" s="1560"/>
      <c r="BN17" s="1559"/>
      <c r="BO17" s="1561"/>
      <c r="BP17" s="1562">
        <v>0</v>
      </c>
    </row>
    <row r="18" spans="1:68" ht="18" customHeight="1" x14ac:dyDescent="0.15">
      <c r="A18" s="2627"/>
      <c r="B18" s="2590" t="s">
        <v>13</v>
      </c>
      <c r="C18" s="2591"/>
      <c r="D18" s="2629" t="s">
        <v>9</v>
      </c>
      <c r="E18" s="2629"/>
      <c r="F18" s="2630"/>
      <c r="G18" s="238"/>
      <c r="H18" s="243"/>
      <c r="I18" s="239"/>
      <c r="J18" s="238"/>
      <c r="K18" s="240"/>
      <c r="L18" s="239"/>
      <c r="M18" s="238"/>
      <c r="N18" s="240"/>
      <c r="O18" s="240"/>
      <c r="P18" s="239"/>
      <c r="Q18" s="378"/>
      <c r="R18" s="281"/>
      <c r="S18" s="232"/>
      <c r="T18" s="232"/>
      <c r="U18" s="400"/>
      <c r="V18" s="231"/>
      <c r="W18" s="230"/>
      <c r="X18" s="232"/>
      <c r="Y18" s="232"/>
      <c r="Z18" s="232"/>
      <c r="AA18" s="400"/>
      <c r="AB18" s="239"/>
      <c r="AC18" s="379"/>
      <c r="AD18" s="230"/>
      <c r="AE18" s="379"/>
      <c r="AF18" s="379"/>
      <c r="AG18" s="233">
        <f t="shared" si="2"/>
        <v>0</v>
      </c>
      <c r="AH18" s="176"/>
      <c r="AJ18" s="2795"/>
      <c r="AK18" s="2631" t="s">
        <v>13</v>
      </c>
      <c r="AL18" s="2632"/>
      <c r="AM18" s="2635" t="s">
        <v>9</v>
      </c>
      <c r="AN18" s="2635"/>
      <c r="AO18" s="2636"/>
      <c r="AP18" s="1525"/>
      <c r="AQ18" s="1526"/>
      <c r="AR18" s="1527"/>
      <c r="AS18" s="1525"/>
      <c r="AT18" s="1528"/>
      <c r="AU18" s="1527"/>
      <c r="AV18" s="1525"/>
      <c r="AW18" s="1528"/>
      <c r="AX18" s="1528"/>
      <c r="AY18" s="1527"/>
      <c r="AZ18" s="1529"/>
      <c r="BA18" s="1530"/>
      <c r="BB18" s="1531"/>
      <c r="BC18" s="1531"/>
      <c r="BD18" s="1532"/>
      <c r="BE18" s="1533"/>
      <c r="BF18" s="1534"/>
      <c r="BG18" s="1531"/>
      <c r="BH18" s="1531"/>
      <c r="BI18" s="1531"/>
      <c r="BJ18" s="1532"/>
      <c r="BK18" s="1527"/>
      <c r="BL18" s="1535"/>
      <c r="BM18" s="1534"/>
      <c r="BN18" s="1535"/>
      <c r="BO18" s="1535"/>
      <c r="BP18" s="1536">
        <v>0</v>
      </c>
    </row>
    <row r="19" spans="1:68" ht="18" customHeight="1" x14ac:dyDescent="0.15">
      <c r="A19" s="2627"/>
      <c r="B19" s="2588"/>
      <c r="C19" s="2589"/>
      <c r="D19" s="473"/>
      <c r="E19" s="2637" t="s">
        <v>10</v>
      </c>
      <c r="F19" s="2638"/>
      <c r="G19" s="296"/>
      <c r="H19" s="399"/>
      <c r="I19" s="380"/>
      <c r="J19" s="296"/>
      <c r="K19" s="297"/>
      <c r="L19" s="380"/>
      <c r="M19" s="296"/>
      <c r="N19" s="297"/>
      <c r="O19" s="297"/>
      <c r="P19" s="380"/>
      <c r="Q19" s="381"/>
      <c r="R19" s="382"/>
      <c r="S19" s="297"/>
      <c r="T19" s="297"/>
      <c r="U19" s="401"/>
      <c r="V19" s="380"/>
      <c r="W19" s="296"/>
      <c r="X19" s="297"/>
      <c r="Y19" s="297"/>
      <c r="Z19" s="297"/>
      <c r="AA19" s="401"/>
      <c r="AB19" s="380"/>
      <c r="AC19" s="383"/>
      <c r="AD19" s="296"/>
      <c r="AE19" s="383"/>
      <c r="AF19" s="384"/>
      <c r="AG19" s="385">
        <f t="shared" si="2"/>
        <v>0</v>
      </c>
      <c r="AH19" s="176"/>
      <c r="AJ19" s="2795"/>
      <c r="AK19" s="2633"/>
      <c r="AL19" s="2634"/>
      <c r="AM19" s="1537"/>
      <c r="AN19" s="2639" t="s">
        <v>10</v>
      </c>
      <c r="AO19" s="2640"/>
      <c r="AP19" s="1538"/>
      <c r="AQ19" s="1539"/>
      <c r="AR19" s="1540"/>
      <c r="AS19" s="1538"/>
      <c r="AT19" s="1541"/>
      <c r="AU19" s="1540"/>
      <c r="AV19" s="1538"/>
      <c r="AW19" s="1541"/>
      <c r="AX19" s="1541"/>
      <c r="AY19" s="1540"/>
      <c r="AZ19" s="1542"/>
      <c r="BA19" s="1543"/>
      <c r="BB19" s="1541"/>
      <c r="BC19" s="1541"/>
      <c r="BD19" s="1544"/>
      <c r="BE19" s="1540"/>
      <c r="BF19" s="1538"/>
      <c r="BG19" s="1541"/>
      <c r="BH19" s="1541"/>
      <c r="BI19" s="1541"/>
      <c r="BJ19" s="1544"/>
      <c r="BK19" s="1540"/>
      <c r="BL19" s="1545"/>
      <c r="BM19" s="1538"/>
      <c r="BN19" s="1545"/>
      <c r="BO19" s="1546"/>
      <c r="BP19" s="1547">
        <v>0</v>
      </c>
    </row>
    <row r="20" spans="1:68" ht="18" customHeight="1" x14ac:dyDescent="0.15">
      <c r="A20" s="2627"/>
      <c r="B20" s="752"/>
      <c r="C20" s="753"/>
      <c r="D20" s="756"/>
      <c r="E20" s="756"/>
      <c r="F20" s="835" t="s">
        <v>1117</v>
      </c>
      <c r="G20" s="386"/>
      <c r="H20" s="520"/>
      <c r="I20" s="387"/>
      <c r="J20" s="386"/>
      <c r="K20" s="388"/>
      <c r="L20" s="387"/>
      <c r="M20" s="386"/>
      <c r="N20" s="388"/>
      <c r="O20" s="388"/>
      <c r="P20" s="387"/>
      <c r="Q20" s="396"/>
      <c r="R20" s="393"/>
      <c r="S20" s="236"/>
      <c r="T20" s="236"/>
      <c r="U20" s="402"/>
      <c r="V20" s="235"/>
      <c r="W20" s="234"/>
      <c r="X20" s="236"/>
      <c r="Y20" s="236"/>
      <c r="Z20" s="236"/>
      <c r="AA20" s="403"/>
      <c r="AB20" s="389"/>
      <c r="AC20" s="390"/>
      <c r="AD20" s="688"/>
      <c r="AE20" s="390"/>
      <c r="AF20" s="391"/>
      <c r="AG20" s="392">
        <f t="shared" si="2"/>
        <v>0</v>
      </c>
      <c r="AH20" s="176"/>
      <c r="AJ20" s="2795"/>
      <c r="AK20" s="1491"/>
      <c r="AL20" s="1492"/>
      <c r="AM20" s="1487"/>
      <c r="AN20" s="1487"/>
      <c r="AO20" s="1401" t="s">
        <v>1117</v>
      </c>
      <c r="AP20" s="1548"/>
      <c r="AQ20" s="1486"/>
      <c r="AR20" s="1549"/>
      <c r="AS20" s="1548"/>
      <c r="AT20" s="1550"/>
      <c r="AU20" s="1549"/>
      <c r="AV20" s="1548"/>
      <c r="AW20" s="1550"/>
      <c r="AX20" s="1550"/>
      <c r="AY20" s="1549"/>
      <c r="AZ20" s="1551"/>
      <c r="BA20" s="1552"/>
      <c r="BB20" s="1553"/>
      <c r="BC20" s="1553"/>
      <c r="BD20" s="1554"/>
      <c r="BE20" s="1555"/>
      <c r="BF20" s="1556"/>
      <c r="BG20" s="1553"/>
      <c r="BH20" s="1553"/>
      <c r="BI20" s="1553"/>
      <c r="BJ20" s="1557"/>
      <c r="BK20" s="1558"/>
      <c r="BL20" s="1559"/>
      <c r="BM20" s="1560"/>
      <c r="BN20" s="1559"/>
      <c r="BO20" s="1561"/>
      <c r="BP20" s="1562">
        <v>0</v>
      </c>
    </row>
    <row r="21" spans="1:68" ht="18" customHeight="1" x14ac:dyDescent="0.15">
      <c r="A21" s="2627"/>
      <c r="B21" s="2590" t="s">
        <v>14</v>
      </c>
      <c r="C21" s="2591"/>
      <c r="D21" s="2629" t="s">
        <v>9</v>
      </c>
      <c r="E21" s="2629"/>
      <c r="F21" s="2630"/>
      <c r="G21" s="238"/>
      <c r="H21" s="243"/>
      <c r="I21" s="239"/>
      <c r="J21" s="238"/>
      <c r="K21" s="240"/>
      <c r="L21" s="239"/>
      <c r="M21" s="238"/>
      <c r="N21" s="240"/>
      <c r="O21" s="240"/>
      <c r="P21" s="239"/>
      <c r="Q21" s="378"/>
      <c r="R21" s="281"/>
      <c r="S21" s="232"/>
      <c r="T21" s="232"/>
      <c r="U21" s="400"/>
      <c r="V21" s="231"/>
      <c r="W21" s="230"/>
      <c r="X21" s="232"/>
      <c r="Y21" s="232"/>
      <c r="Z21" s="232"/>
      <c r="AA21" s="400"/>
      <c r="AB21" s="239"/>
      <c r="AC21" s="379"/>
      <c r="AD21" s="230"/>
      <c r="AE21" s="684"/>
      <c r="AF21" s="379"/>
      <c r="AG21" s="233">
        <f t="shared" si="2"/>
        <v>0</v>
      </c>
      <c r="AH21" s="176"/>
      <c r="AJ21" s="2795"/>
      <c r="AK21" s="2631" t="s">
        <v>14</v>
      </c>
      <c r="AL21" s="2632"/>
      <c r="AM21" s="2635" t="s">
        <v>9</v>
      </c>
      <c r="AN21" s="2635"/>
      <c r="AO21" s="2636"/>
      <c r="AP21" s="1525"/>
      <c r="AQ21" s="1526"/>
      <c r="AR21" s="1527"/>
      <c r="AS21" s="1525"/>
      <c r="AT21" s="1528"/>
      <c r="AU21" s="1527"/>
      <c r="AV21" s="1525"/>
      <c r="AW21" s="1528"/>
      <c r="AX21" s="1528"/>
      <c r="AY21" s="1527"/>
      <c r="AZ21" s="1529"/>
      <c r="BA21" s="1530"/>
      <c r="BB21" s="1531"/>
      <c r="BC21" s="1531"/>
      <c r="BD21" s="1532"/>
      <c r="BE21" s="1533"/>
      <c r="BF21" s="1534"/>
      <c r="BG21" s="1531"/>
      <c r="BH21" s="1531"/>
      <c r="BI21" s="1531"/>
      <c r="BJ21" s="1532"/>
      <c r="BK21" s="1527"/>
      <c r="BL21" s="1535"/>
      <c r="BM21" s="1534"/>
      <c r="BN21" s="1565"/>
      <c r="BO21" s="1535"/>
      <c r="BP21" s="1536">
        <v>0</v>
      </c>
    </row>
    <row r="22" spans="1:68" ht="18" customHeight="1" x14ac:dyDescent="0.15">
      <c r="A22" s="2627"/>
      <c r="B22" s="2588"/>
      <c r="C22" s="2589"/>
      <c r="D22" s="473"/>
      <c r="E22" s="2637" t="s">
        <v>10</v>
      </c>
      <c r="F22" s="2638"/>
      <c r="G22" s="296"/>
      <c r="H22" s="399"/>
      <c r="I22" s="380"/>
      <c r="J22" s="296"/>
      <c r="K22" s="297"/>
      <c r="L22" s="380"/>
      <c r="M22" s="296"/>
      <c r="N22" s="297"/>
      <c r="O22" s="297"/>
      <c r="P22" s="380"/>
      <c r="Q22" s="381"/>
      <c r="R22" s="382"/>
      <c r="S22" s="297"/>
      <c r="T22" s="297"/>
      <c r="U22" s="401"/>
      <c r="V22" s="380"/>
      <c r="W22" s="296"/>
      <c r="X22" s="297"/>
      <c r="Y22" s="297"/>
      <c r="Z22" s="297"/>
      <c r="AA22" s="401"/>
      <c r="AB22" s="380"/>
      <c r="AC22" s="383"/>
      <c r="AD22" s="296"/>
      <c r="AE22" s="383"/>
      <c r="AF22" s="384"/>
      <c r="AG22" s="385">
        <f t="shared" si="2"/>
        <v>0</v>
      </c>
      <c r="AH22" s="176"/>
      <c r="AJ22" s="2795"/>
      <c r="AK22" s="2633"/>
      <c r="AL22" s="2634"/>
      <c r="AM22" s="1537"/>
      <c r="AN22" s="2639" t="s">
        <v>10</v>
      </c>
      <c r="AO22" s="2640"/>
      <c r="AP22" s="1538"/>
      <c r="AQ22" s="1539"/>
      <c r="AR22" s="1540"/>
      <c r="AS22" s="1538"/>
      <c r="AT22" s="1541"/>
      <c r="AU22" s="1540"/>
      <c r="AV22" s="1538"/>
      <c r="AW22" s="1541"/>
      <c r="AX22" s="1541"/>
      <c r="AY22" s="1540"/>
      <c r="AZ22" s="1542"/>
      <c r="BA22" s="1543"/>
      <c r="BB22" s="1541"/>
      <c r="BC22" s="1541"/>
      <c r="BD22" s="1544"/>
      <c r="BE22" s="1540"/>
      <c r="BF22" s="1538"/>
      <c r="BG22" s="1541"/>
      <c r="BH22" s="1541"/>
      <c r="BI22" s="1541"/>
      <c r="BJ22" s="1544"/>
      <c r="BK22" s="1540"/>
      <c r="BL22" s="1545"/>
      <c r="BM22" s="1538"/>
      <c r="BN22" s="1545"/>
      <c r="BO22" s="1546"/>
      <c r="BP22" s="1547">
        <v>0</v>
      </c>
    </row>
    <row r="23" spans="1:68" ht="18" customHeight="1" x14ac:dyDescent="0.15">
      <c r="A23" s="2627"/>
      <c r="B23" s="752"/>
      <c r="C23" s="753"/>
      <c r="D23" s="756"/>
      <c r="E23" s="756"/>
      <c r="F23" s="835" t="s">
        <v>1117</v>
      </c>
      <c r="G23" s="386"/>
      <c r="H23" s="520"/>
      <c r="I23" s="387"/>
      <c r="J23" s="386"/>
      <c r="K23" s="388"/>
      <c r="L23" s="387"/>
      <c r="M23" s="386"/>
      <c r="N23" s="388"/>
      <c r="O23" s="388"/>
      <c r="P23" s="387"/>
      <c r="Q23" s="395"/>
      <c r="R23" s="393"/>
      <c r="S23" s="236"/>
      <c r="T23" s="236"/>
      <c r="U23" s="402"/>
      <c r="V23" s="235"/>
      <c r="W23" s="234"/>
      <c r="X23" s="236"/>
      <c r="Y23" s="236"/>
      <c r="Z23" s="236"/>
      <c r="AA23" s="403"/>
      <c r="AB23" s="389"/>
      <c r="AC23" s="390"/>
      <c r="AD23" s="688"/>
      <c r="AE23" s="390"/>
      <c r="AF23" s="391"/>
      <c r="AG23" s="392">
        <f t="shared" si="2"/>
        <v>0</v>
      </c>
      <c r="AH23" s="176"/>
      <c r="AJ23" s="2795"/>
      <c r="AK23" s="1491"/>
      <c r="AL23" s="1492"/>
      <c r="AM23" s="1487"/>
      <c r="AN23" s="1487"/>
      <c r="AO23" s="1401" t="s">
        <v>1117</v>
      </c>
      <c r="AP23" s="1548"/>
      <c r="AQ23" s="1486"/>
      <c r="AR23" s="1549"/>
      <c r="AS23" s="1548"/>
      <c r="AT23" s="1550"/>
      <c r="AU23" s="1549"/>
      <c r="AV23" s="1548"/>
      <c r="AW23" s="1550"/>
      <c r="AX23" s="1550"/>
      <c r="AY23" s="1549"/>
      <c r="AZ23" s="1566"/>
      <c r="BA23" s="1552"/>
      <c r="BB23" s="1553"/>
      <c r="BC23" s="1553"/>
      <c r="BD23" s="1554"/>
      <c r="BE23" s="1555"/>
      <c r="BF23" s="1556"/>
      <c r="BG23" s="1553"/>
      <c r="BH23" s="1553"/>
      <c r="BI23" s="1553"/>
      <c r="BJ23" s="1557"/>
      <c r="BK23" s="1558"/>
      <c r="BL23" s="1559"/>
      <c r="BM23" s="1560"/>
      <c r="BN23" s="1559"/>
      <c r="BO23" s="1561"/>
      <c r="BP23" s="1562">
        <v>0</v>
      </c>
    </row>
    <row r="24" spans="1:68" ht="18" customHeight="1" x14ac:dyDescent="0.15">
      <c r="A24" s="2627"/>
      <c r="B24" s="2641" t="s">
        <v>15</v>
      </c>
      <c r="C24" s="2642"/>
      <c r="D24" s="2629" t="s">
        <v>9</v>
      </c>
      <c r="E24" s="2629"/>
      <c r="F24" s="2630"/>
      <c r="G24" s="238"/>
      <c r="H24" s="243"/>
      <c r="I24" s="239"/>
      <c r="J24" s="238"/>
      <c r="K24" s="240"/>
      <c r="L24" s="239"/>
      <c r="M24" s="238"/>
      <c r="N24" s="240"/>
      <c r="O24" s="240"/>
      <c r="P24" s="239"/>
      <c r="Q24" s="378"/>
      <c r="R24" s="281"/>
      <c r="S24" s="232"/>
      <c r="T24" s="232"/>
      <c r="U24" s="400"/>
      <c r="V24" s="231"/>
      <c r="W24" s="230"/>
      <c r="X24" s="232"/>
      <c r="Y24" s="232"/>
      <c r="Z24" s="232"/>
      <c r="AA24" s="400"/>
      <c r="AB24" s="239"/>
      <c r="AC24" s="379"/>
      <c r="AD24" s="238"/>
      <c r="AE24" s="379"/>
      <c r="AF24" s="379"/>
      <c r="AG24" s="233">
        <f t="shared" si="2"/>
        <v>0</v>
      </c>
      <c r="AH24" s="176"/>
      <c r="AJ24" s="2795"/>
      <c r="AK24" s="2797" t="s">
        <v>15</v>
      </c>
      <c r="AL24" s="2798"/>
      <c r="AM24" s="2635" t="s">
        <v>9</v>
      </c>
      <c r="AN24" s="2635"/>
      <c r="AO24" s="2636"/>
      <c r="AP24" s="1525"/>
      <c r="AQ24" s="1526"/>
      <c r="AR24" s="1527"/>
      <c r="AS24" s="1525"/>
      <c r="AT24" s="1528"/>
      <c r="AU24" s="1527"/>
      <c r="AV24" s="1525"/>
      <c r="AW24" s="1528"/>
      <c r="AX24" s="1528"/>
      <c r="AY24" s="1527"/>
      <c r="AZ24" s="1529"/>
      <c r="BA24" s="1530"/>
      <c r="BB24" s="1531"/>
      <c r="BC24" s="1531"/>
      <c r="BD24" s="1532"/>
      <c r="BE24" s="1533"/>
      <c r="BF24" s="1534"/>
      <c r="BG24" s="1531"/>
      <c r="BH24" s="1531"/>
      <c r="BI24" s="1531"/>
      <c r="BJ24" s="1532"/>
      <c r="BK24" s="1527"/>
      <c r="BL24" s="1535"/>
      <c r="BM24" s="1534"/>
      <c r="BN24" s="1535"/>
      <c r="BO24" s="1535"/>
      <c r="BP24" s="1536">
        <v>0</v>
      </c>
    </row>
    <row r="25" spans="1:68" ht="18" customHeight="1" x14ac:dyDescent="0.15">
      <c r="A25" s="2627"/>
      <c r="B25" s="2643"/>
      <c r="C25" s="2644"/>
      <c r="D25" s="473"/>
      <c r="E25" s="2637" t="s">
        <v>10</v>
      </c>
      <c r="F25" s="2638"/>
      <c r="G25" s="296"/>
      <c r="H25" s="399"/>
      <c r="I25" s="380"/>
      <c r="J25" s="296"/>
      <c r="K25" s="297"/>
      <c r="L25" s="380"/>
      <c r="M25" s="296"/>
      <c r="N25" s="297"/>
      <c r="O25" s="297"/>
      <c r="P25" s="380"/>
      <c r="Q25" s="381"/>
      <c r="R25" s="382"/>
      <c r="S25" s="297"/>
      <c r="T25" s="297"/>
      <c r="U25" s="401"/>
      <c r="V25" s="380"/>
      <c r="W25" s="296"/>
      <c r="X25" s="297"/>
      <c r="Y25" s="297"/>
      <c r="Z25" s="297"/>
      <c r="AA25" s="401"/>
      <c r="AB25" s="380"/>
      <c r="AC25" s="383"/>
      <c r="AD25" s="296"/>
      <c r="AE25" s="383"/>
      <c r="AF25" s="384"/>
      <c r="AG25" s="385">
        <f t="shared" si="2"/>
        <v>0</v>
      </c>
      <c r="AH25" s="176"/>
      <c r="AJ25" s="2795"/>
      <c r="AK25" s="2799"/>
      <c r="AL25" s="2800"/>
      <c r="AM25" s="1537"/>
      <c r="AN25" s="2639" t="s">
        <v>10</v>
      </c>
      <c r="AO25" s="2640"/>
      <c r="AP25" s="1538"/>
      <c r="AQ25" s="1539"/>
      <c r="AR25" s="1540"/>
      <c r="AS25" s="1538"/>
      <c r="AT25" s="1541"/>
      <c r="AU25" s="1540"/>
      <c r="AV25" s="1538"/>
      <c r="AW25" s="1541"/>
      <c r="AX25" s="1541"/>
      <c r="AY25" s="1540"/>
      <c r="AZ25" s="1542"/>
      <c r="BA25" s="1543"/>
      <c r="BB25" s="1541"/>
      <c r="BC25" s="1541"/>
      <c r="BD25" s="1544"/>
      <c r="BE25" s="1540"/>
      <c r="BF25" s="1538"/>
      <c r="BG25" s="1541"/>
      <c r="BH25" s="1541"/>
      <c r="BI25" s="1541"/>
      <c r="BJ25" s="1544"/>
      <c r="BK25" s="1540"/>
      <c r="BL25" s="1545"/>
      <c r="BM25" s="1538"/>
      <c r="BN25" s="1545"/>
      <c r="BO25" s="1546"/>
      <c r="BP25" s="1547">
        <v>0</v>
      </c>
    </row>
    <row r="26" spans="1:68" ht="18" customHeight="1" x14ac:dyDescent="0.15">
      <c r="A26" s="2627"/>
      <c r="B26" s="2645"/>
      <c r="C26" s="2646"/>
      <c r="D26" s="756"/>
      <c r="E26" s="756"/>
      <c r="F26" s="835" t="s">
        <v>1117</v>
      </c>
      <c r="G26" s="386"/>
      <c r="H26" s="520"/>
      <c r="I26" s="387"/>
      <c r="J26" s="386"/>
      <c r="K26" s="388"/>
      <c r="L26" s="387"/>
      <c r="M26" s="386"/>
      <c r="N26" s="388"/>
      <c r="O26" s="388"/>
      <c r="P26" s="387"/>
      <c r="Q26" s="396"/>
      <c r="R26" s="393"/>
      <c r="S26" s="236"/>
      <c r="T26" s="236"/>
      <c r="U26" s="402"/>
      <c r="V26" s="235"/>
      <c r="W26" s="234"/>
      <c r="X26" s="236"/>
      <c r="Y26" s="236"/>
      <c r="Z26" s="236"/>
      <c r="AA26" s="403"/>
      <c r="AB26" s="389"/>
      <c r="AC26" s="390"/>
      <c r="AD26" s="688"/>
      <c r="AE26" s="390"/>
      <c r="AF26" s="391"/>
      <c r="AG26" s="392">
        <f t="shared" si="2"/>
        <v>0</v>
      </c>
      <c r="AH26" s="176"/>
      <c r="AJ26" s="2795"/>
      <c r="AK26" s="2801"/>
      <c r="AL26" s="2802"/>
      <c r="AM26" s="1487"/>
      <c r="AN26" s="1487"/>
      <c r="AO26" s="1401" t="s">
        <v>1117</v>
      </c>
      <c r="AP26" s="1548"/>
      <c r="AQ26" s="1486"/>
      <c r="AR26" s="1549"/>
      <c r="AS26" s="1548"/>
      <c r="AT26" s="1550"/>
      <c r="AU26" s="1549"/>
      <c r="AV26" s="1548"/>
      <c r="AW26" s="1550"/>
      <c r="AX26" s="1550"/>
      <c r="AY26" s="1549"/>
      <c r="AZ26" s="1551"/>
      <c r="BA26" s="1552"/>
      <c r="BB26" s="1553"/>
      <c r="BC26" s="1553"/>
      <c r="BD26" s="1554"/>
      <c r="BE26" s="1555"/>
      <c r="BF26" s="1556"/>
      <c r="BG26" s="1553"/>
      <c r="BH26" s="1553"/>
      <c r="BI26" s="1553"/>
      <c r="BJ26" s="1557"/>
      <c r="BK26" s="1558"/>
      <c r="BL26" s="1559"/>
      <c r="BM26" s="1560"/>
      <c r="BN26" s="1559"/>
      <c r="BO26" s="1561"/>
      <c r="BP26" s="1562">
        <v>0</v>
      </c>
    </row>
    <row r="27" spans="1:68" ht="18" customHeight="1" x14ac:dyDescent="0.15">
      <c r="A27" s="2627"/>
      <c r="B27" s="2647" t="s">
        <v>1233</v>
      </c>
      <c r="C27" s="2591"/>
      <c r="D27" s="2629" t="s">
        <v>9</v>
      </c>
      <c r="E27" s="2629"/>
      <c r="F27" s="2630"/>
      <c r="G27" s="238"/>
      <c r="H27" s="243"/>
      <c r="I27" s="239"/>
      <c r="J27" s="238"/>
      <c r="K27" s="240"/>
      <c r="L27" s="239"/>
      <c r="M27" s="238"/>
      <c r="N27" s="240"/>
      <c r="O27" s="240"/>
      <c r="P27" s="239"/>
      <c r="Q27" s="378"/>
      <c r="R27" s="281"/>
      <c r="S27" s="232"/>
      <c r="T27" s="232"/>
      <c r="U27" s="400"/>
      <c r="V27" s="231"/>
      <c r="W27" s="230"/>
      <c r="X27" s="232"/>
      <c r="Y27" s="232"/>
      <c r="Z27" s="232"/>
      <c r="AA27" s="400"/>
      <c r="AB27" s="239"/>
      <c r="AC27" s="379"/>
      <c r="AD27" s="230"/>
      <c r="AE27" s="379"/>
      <c r="AF27" s="379"/>
      <c r="AG27" s="233">
        <f t="shared" si="2"/>
        <v>0</v>
      </c>
      <c r="AH27" s="176"/>
      <c r="AJ27" s="2795"/>
      <c r="AK27" s="2803" t="s">
        <v>1233</v>
      </c>
      <c r="AL27" s="2632"/>
      <c r="AM27" s="2635" t="s">
        <v>9</v>
      </c>
      <c r="AN27" s="2635"/>
      <c r="AO27" s="2636"/>
      <c r="AP27" s="1525"/>
      <c r="AQ27" s="1526"/>
      <c r="AR27" s="1527"/>
      <c r="AS27" s="1525"/>
      <c r="AT27" s="1528"/>
      <c r="AU27" s="1527"/>
      <c r="AV27" s="1525"/>
      <c r="AW27" s="1528"/>
      <c r="AX27" s="1528"/>
      <c r="AY27" s="1527"/>
      <c r="AZ27" s="1529"/>
      <c r="BA27" s="1530"/>
      <c r="BB27" s="1531"/>
      <c r="BC27" s="1531"/>
      <c r="BD27" s="1532"/>
      <c r="BE27" s="1533"/>
      <c r="BF27" s="1534"/>
      <c r="BG27" s="1531"/>
      <c r="BH27" s="1531"/>
      <c r="BI27" s="1531"/>
      <c r="BJ27" s="1532"/>
      <c r="BK27" s="1527"/>
      <c r="BL27" s="1535"/>
      <c r="BM27" s="1534"/>
      <c r="BN27" s="1535"/>
      <c r="BO27" s="1535"/>
      <c r="BP27" s="1536">
        <v>0</v>
      </c>
    </row>
    <row r="28" spans="1:68" ht="18" customHeight="1" x14ac:dyDescent="0.15">
      <c r="A28" s="2627"/>
      <c r="B28" s="2648"/>
      <c r="C28" s="2589"/>
      <c r="D28" s="473"/>
      <c r="E28" s="2637" t="s">
        <v>10</v>
      </c>
      <c r="F28" s="2638"/>
      <c r="G28" s="296"/>
      <c r="H28" s="399"/>
      <c r="I28" s="380"/>
      <c r="J28" s="296"/>
      <c r="K28" s="297"/>
      <c r="L28" s="380"/>
      <c r="M28" s="296"/>
      <c r="N28" s="297"/>
      <c r="O28" s="297"/>
      <c r="P28" s="380"/>
      <c r="Q28" s="381"/>
      <c r="R28" s="382"/>
      <c r="S28" s="297"/>
      <c r="T28" s="297"/>
      <c r="U28" s="401"/>
      <c r="V28" s="380"/>
      <c r="W28" s="296"/>
      <c r="X28" s="297"/>
      <c r="Y28" s="297"/>
      <c r="Z28" s="297"/>
      <c r="AA28" s="401"/>
      <c r="AB28" s="380"/>
      <c r="AC28" s="383"/>
      <c r="AD28" s="296"/>
      <c r="AE28" s="383"/>
      <c r="AF28" s="384"/>
      <c r="AG28" s="385">
        <f t="shared" si="2"/>
        <v>0</v>
      </c>
      <c r="AH28" s="176"/>
      <c r="AJ28" s="2795"/>
      <c r="AK28" s="2804"/>
      <c r="AL28" s="2634"/>
      <c r="AM28" s="1537"/>
      <c r="AN28" s="2639" t="s">
        <v>10</v>
      </c>
      <c r="AO28" s="2640"/>
      <c r="AP28" s="1538"/>
      <c r="AQ28" s="1539"/>
      <c r="AR28" s="1540"/>
      <c r="AS28" s="1538"/>
      <c r="AT28" s="1541"/>
      <c r="AU28" s="1540"/>
      <c r="AV28" s="1538"/>
      <c r="AW28" s="1541"/>
      <c r="AX28" s="1541"/>
      <c r="AY28" s="1540"/>
      <c r="AZ28" s="1542"/>
      <c r="BA28" s="1543"/>
      <c r="BB28" s="1541"/>
      <c r="BC28" s="1541"/>
      <c r="BD28" s="1544"/>
      <c r="BE28" s="1540"/>
      <c r="BF28" s="1538"/>
      <c r="BG28" s="1541"/>
      <c r="BH28" s="1541"/>
      <c r="BI28" s="1541"/>
      <c r="BJ28" s="1544"/>
      <c r="BK28" s="1540"/>
      <c r="BL28" s="1545"/>
      <c r="BM28" s="1538"/>
      <c r="BN28" s="1545"/>
      <c r="BO28" s="1546"/>
      <c r="BP28" s="1547">
        <v>0</v>
      </c>
    </row>
    <row r="29" spans="1:68" ht="18" customHeight="1" x14ac:dyDescent="0.15">
      <c r="A29" s="2627"/>
      <c r="B29" s="2649"/>
      <c r="C29" s="2650"/>
      <c r="D29" s="756"/>
      <c r="E29" s="756"/>
      <c r="F29" s="835" t="s">
        <v>1117</v>
      </c>
      <c r="G29" s="386"/>
      <c r="H29" s="520"/>
      <c r="I29" s="387"/>
      <c r="J29" s="386"/>
      <c r="K29" s="388"/>
      <c r="L29" s="387"/>
      <c r="M29" s="386"/>
      <c r="N29" s="388"/>
      <c r="O29" s="388"/>
      <c r="P29" s="387"/>
      <c r="Q29" s="396"/>
      <c r="R29" s="393"/>
      <c r="S29" s="236"/>
      <c r="T29" s="236"/>
      <c r="U29" s="402"/>
      <c r="V29" s="235"/>
      <c r="W29" s="234"/>
      <c r="X29" s="236"/>
      <c r="Y29" s="236"/>
      <c r="Z29" s="236"/>
      <c r="AA29" s="403"/>
      <c r="AB29" s="389"/>
      <c r="AC29" s="390"/>
      <c r="AD29" s="688"/>
      <c r="AE29" s="390"/>
      <c r="AF29" s="391"/>
      <c r="AG29" s="392">
        <f t="shared" si="2"/>
        <v>0</v>
      </c>
      <c r="AH29" s="176"/>
      <c r="AJ29" s="2795"/>
      <c r="AK29" s="2805"/>
      <c r="AL29" s="2806"/>
      <c r="AM29" s="1487"/>
      <c r="AN29" s="1487"/>
      <c r="AO29" s="1401" t="s">
        <v>1117</v>
      </c>
      <c r="AP29" s="1548"/>
      <c r="AQ29" s="1486"/>
      <c r="AR29" s="1549"/>
      <c r="AS29" s="1548"/>
      <c r="AT29" s="1550"/>
      <c r="AU29" s="1549"/>
      <c r="AV29" s="1548"/>
      <c r="AW29" s="1550"/>
      <c r="AX29" s="1550"/>
      <c r="AY29" s="1549"/>
      <c r="AZ29" s="1551"/>
      <c r="BA29" s="1552"/>
      <c r="BB29" s="1553"/>
      <c r="BC29" s="1553"/>
      <c r="BD29" s="1554"/>
      <c r="BE29" s="1555"/>
      <c r="BF29" s="1556"/>
      <c r="BG29" s="1553"/>
      <c r="BH29" s="1553"/>
      <c r="BI29" s="1553"/>
      <c r="BJ29" s="1557"/>
      <c r="BK29" s="1558"/>
      <c r="BL29" s="1559"/>
      <c r="BM29" s="1560"/>
      <c r="BN29" s="1559"/>
      <c r="BO29" s="1561"/>
      <c r="BP29" s="1562">
        <v>0</v>
      </c>
    </row>
    <row r="30" spans="1:68" ht="18" customHeight="1" x14ac:dyDescent="0.15">
      <c r="A30" s="2627"/>
      <c r="B30" s="2590" t="s">
        <v>16</v>
      </c>
      <c r="C30" s="2591"/>
      <c r="D30" s="2629" t="s">
        <v>9</v>
      </c>
      <c r="E30" s="2629"/>
      <c r="F30" s="2630"/>
      <c r="G30" s="238"/>
      <c r="H30" s="243"/>
      <c r="I30" s="239"/>
      <c r="J30" s="238"/>
      <c r="K30" s="240"/>
      <c r="L30" s="239"/>
      <c r="M30" s="238"/>
      <c r="N30" s="240"/>
      <c r="O30" s="240"/>
      <c r="P30" s="239"/>
      <c r="Q30" s="378"/>
      <c r="R30" s="281"/>
      <c r="S30" s="232"/>
      <c r="T30" s="232"/>
      <c r="U30" s="400"/>
      <c r="V30" s="231"/>
      <c r="W30" s="230"/>
      <c r="X30" s="232"/>
      <c r="Y30" s="232"/>
      <c r="Z30" s="232"/>
      <c r="AA30" s="400"/>
      <c r="AB30" s="239"/>
      <c r="AC30" s="379"/>
      <c r="AD30" s="230"/>
      <c r="AE30" s="379"/>
      <c r="AF30" s="379"/>
      <c r="AG30" s="233">
        <f t="shared" si="2"/>
        <v>0</v>
      </c>
      <c r="AH30" s="176"/>
      <c r="AJ30" s="2795"/>
      <c r="AK30" s="2631" t="s">
        <v>16</v>
      </c>
      <c r="AL30" s="2632"/>
      <c r="AM30" s="2635" t="s">
        <v>9</v>
      </c>
      <c r="AN30" s="2635"/>
      <c r="AO30" s="2636"/>
      <c r="AP30" s="1525"/>
      <c r="AQ30" s="1526"/>
      <c r="AR30" s="1527"/>
      <c r="AS30" s="1525"/>
      <c r="AT30" s="1528"/>
      <c r="AU30" s="1527"/>
      <c r="AV30" s="1525"/>
      <c r="AW30" s="1528"/>
      <c r="AX30" s="1528"/>
      <c r="AY30" s="1527"/>
      <c r="AZ30" s="1529"/>
      <c r="BA30" s="1530"/>
      <c r="BB30" s="1531"/>
      <c r="BC30" s="1531"/>
      <c r="BD30" s="1532"/>
      <c r="BE30" s="1533"/>
      <c r="BF30" s="1534"/>
      <c r="BG30" s="1531"/>
      <c r="BH30" s="1531"/>
      <c r="BI30" s="1531"/>
      <c r="BJ30" s="1532"/>
      <c r="BK30" s="1527"/>
      <c r="BL30" s="1535"/>
      <c r="BM30" s="1534"/>
      <c r="BN30" s="1535"/>
      <c r="BO30" s="1535"/>
      <c r="BP30" s="1536">
        <v>0</v>
      </c>
    </row>
    <row r="31" spans="1:68" ht="18" customHeight="1" x14ac:dyDescent="0.15">
      <c r="A31" s="2627"/>
      <c r="B31" s="2588"/>
      <c r="C31" s="2589"/>
      <c r="D31" s="473"/>
      <c r="E31" s="2637" t="s">
        <v>10</v>
      </c>
      <c r="F31" s="2638"/>
      <c r="G31" s="296"/>
      <c r="H31" s="399"/>
      <c r="I31" s="380"/>
      <c r="J31" s="296"/>
      <c r="K31" s="297"/>
      <c r="L31" s="380"/>
      <c r="M31" s="296"/>
      <c r="N31" s="297"/>
      <c r="O31" s="297"/>
      <c r="P31" s="380"/>
      <c r="Q31" s="381"/>
      <c r="R31" s="382"/>
      <c r="S31" s="297"/>
      <c r="T31" s="297"/>
      <c r="U31" s="401"/>
      <c r="V31" s="380"/>
      <c r="W31" s="296"/>
      <c r="X31" s="297"/>
      <c r="Y31" s="297"/>
      <c r="Z31" s="297"/>
      <c r="AA31" s="401"/>
      <c r="AB31" s="380"/>
      <c r="AC31" s="383"/>
      <c r="AD31" s="296"/>
      <c r="AE31" s="383"/>
      <c r="AF31" s="384"/>
      <c r="AG31" s="385">
        <f t="shared" si="2"/>
        <v>0</v>
      </c>
      <c r="AH31" s="176"/>
      <c r="AJ31" s="2795"/>
      <c r="AK31" s="2633"/>
      <c r="AL31" s="2634"/>
      <c r="AM31" s="1537"/>
      <c r="AN31" s="2639" t="s">
        <v>10</v>
      </c>
      <c r="AO31" s="2640"/>
      <c r="AP31" s="1538"/>
      <c r="AQ31" s="1539"/>
      <c r="AR31" s="1540"/>
      <c r="AS31" s="1538"/>
      <c r="AT31" s="1541"/>
      <c r="AU31" s="1540"/>
      <c r="AV31" s="1538"/>
      <c r="AW31" s="1541"/>
      <c r="AX31" s="1541"/>
      <c r="AY31" s="1540"/>
      <c r="AZ31" s="1542"/>
      <c r="BA31" s="1543"/>
      <c r="BB31" s="1541"/>
      <c r="BC31" s="1541"/>
      <c r="BD31" s="1544"/>
      <c r="BE31" s="1540"/>
      <c r="BF31" s="1538"/>
      <c r="BG31" s="1541"/>
      <c r="BH31" s="1541"/>
      <c r="BI31" s="1541"/>
      <c r="BJ31" s="1544"/>
      <c r="BK31" s="1540"/>
      <c r="BL31" s="1545"/>
      <c r="BM31" s="1538"/>
      <c r="BN31" s="1545"/>
      <c r="BO31" s="1546"/>
      <c r="BP31" s="1547">
        <v>0</v>
      </c>
    </row>
    <row r="32" spans="1:68" ht="18" customHeight="1" x14ac:dyDescent="0.15">
      <c r="A32" s="2627"/>
      <c r="B32" s="752"/>
      <c r="C32" s="754"/>
      <c r="D32" s="756"/>
      <c r="E32" s="756"/>
      <c r="F32" s="835" t="s">
        <v>1117</v>
      </c>
      <c r="G32" s="386"/>
      <c r="H32" s="520"/>
      <c r="I32" s="387"/>
      <c r="J32" s="386"/>
      <c r="K32" s="388"/>
      <c r="L32" s="387"/>
      <c r="M32" s="386"/>
      <c r="N32" s="388"/>
      <c r="O32" s="388"/>
      <c r="P32" s="387"/>
      <c r="Q32" s="396"/>
      <c r="R32" s="393"/>
      <c r="S32" s="236"/>
      <c r="T32" s="236"/>
      <c r="U32" s="402"/>
      <c r="V32" s="235"/>
      <c r="W32" s="234"/>
      <c r="X32" s="236"/>
      <c r="Y32" s="236"/>
      <c r="Z32" s="236"/>
      <c r="AA32" s="403"/>
      <c r="AB32" s="389"/>
      <c r="AC32" s="390"/>
      <c r="AD32" s="688"/>
      <c r="AE32" s="390"/>
      <c r="AF32" s="391"/>
      <c r="AG32" s="392">
        <f t="shared" si="2"/>
        <v>0</v>
      </c>
      <c r="AH32" s="176"/>
      <c r="AJ32" s="2795"/>
      <c r="AK32" s="1491"/>
      <c r="AL32" s="1511"/>
      <c r="AM32" s="1487"/>
      <c r="AN32" s="1487"/>
      <c r="AO32" s="1401" t="s">
        <v>1117</v>
      </c>
      <c r="AP32" s="1548"/>
      <c r="AQ32" s="1486"/>
      <c r="AR32" s="1549"/>
      <c r="AS32" s="1548"/>
      <c r="AT32" s="1550"/>
      <c r="AU32" s="1549"/>
      <c r="AV32" s="1548"/>
      <c r="AW32" s="1550"/>
      <c r="AX32" s="1550"/>
      <c r="AY32" s="1549"/>
      <c r="AZ32" s="1551"/>
      <c r="BA32" s="1552"/>
      <c r="BB32" s="1553"/>
      <c r="BC32" s="1553"/>
      <c r="BD32" s="1554"/>
      <c r="BE32" s="1555"/>
      <c r="BF32" s="1556"/>
      <c r="BG32" s="1553"/>
      <c r="BH32" s="1553"/>
      <c r="BI32" s="1553"/>
      <c r="BJ32" s="1557"/>
      <c r="BK32" s="1558"/>
      <c r="BL32" s="1559"/>
      <c r="BM32" s="1560"/>
      <c r="BN32" s="1559"/>
      <c r="BO32" s="1561"/>
      <c r="BP32" s="1562">
        <v>0</v>
      </c>
    </row>
    <row r="33" spans="1:68" ht="18" customHeight="1" x14ac:dyDescent="0.15">
      <c r="A33" s="2627"/>
      <c r="B33" s="2590" t="s">
        <v>17</v>
      </c>
      <c r="C33" s="2591"/>
      <c r="D33" s="2629" t="s">
        <v>9</v>
      </c>
      <c r="E33" s="2629"/>
      <c r="F33" s="2630"/>
      <c r="G33" s="238"/>
      <c r="H33" s="243"/>
      <c r="I33" s="239"/>
      <c r="J33" s="238"/>
      <c r="K33" s="240"/>
      <c r="L33" s="239"/>
      <c r="M33" s="238"/>
      <c r="N33" s="240"/>
      <c r="O33" s="240"/>
      <c r="P33" s="239"/>
      <c r="Q33" s="378"/>
      <c r="R33" s="281"/>
      <c r="S33" s="232"/>
      <c r="T33" s="232"/>
      <c r="U33" s="400"/>
      <c r="V33" s="231"/>
      <c r="W33" s="230"/>
      <c r="X33" s="232"/>
      <c r="Y33" s="232"/>
      <c r="Z33" s="232"/>
      <c r="AA33" s="400"/>
      <c r="AB33" s="239"/>
      <c r="AC33" s="379"/>
      <c r="AD33" s="230"/>
      <c r="AE33" s="379"/>
      <c r="AF33" s="379"/>
      <c r="AG33" s="233">
        <f t="shared" si="2"/>
        <v>0</v>
      </c>
      <c r="AH33" s="176"/>
      <c r="AJ33" s="2795"/>
      <c r="AK33" s="2631" t="s">
        <v>17</v>
      </c>
      <c r="AL33" s="2632"/>
      <c r="AM33" s="2635" t="s">
        <v>9</v>
      </c>
      <c r="AN33" s="2635"/>
      <c r="AO33" s="2636"/>
      <c r="AP33" s="1525"/>
      <c r="AQ33" s="1526"/>
      <c r="AR33" s="1527"/>
      <c r="AS33" s="1525"/>
      <c r="AT33" s="1528"/>
      <c r="AU33" s="1527"/>
      <c r="AV33" s="1525"/>
      <c r="AW33" s="1528"/>
      <c r="AX33" s="1528"/>
      <c r="AY33" s="1527"/>
      <c r="AZ33" s="1529"/>
      <c r="BA33" s="1530"/>
      <c r="BB33" s="1531"/>
      <c r="BC33" s="1531"/>
      <c r="BD33" s="1532"/>
      <c r="BE33" s="1533"/>
      <c r="BF33" s="1534"/>
      <c r="BG33" s="1531"/>
      <c r="BH33" s="1531"/>
      <c r="BI33" s="1531"/>
      <c r="BJ33" s="1532"/>
      <c r="BK33" s="1527"/>
      <c r="BL33" s="1535"/>
      <c r="BM33" s="1534"/>
      <c r="BN33" s="1535"/>
      <c r="BO33" s="1535"/>
      <c r="BP33" s="1536">
        <v>0</v>
      </c>
    </row>
    <row r="34" spans="1:68" ht="18" customHeight="1" x14ac:dyDescent="0.15">
      <c r="A34" s="2627"/>
      <c r="B34" s="2588"/>
      <c r="C34" s="2589"/>
      <c r="D34" s="473"/>
      <c r="E34" s="2637" t="s">
        <v>10</v>
      </c>
      <c r="F34" s="2638"/>
      <c r="G34" s="296"/>
      <c r="H34" s="399"/>
      <c r="I34" s="380"/>
      <c r="J34" s="296"/>
      <c r="K34" s="297"/>
      <c r="L34" s="380"/>
      <c r="M34" s="296"/>
      <c r="N34" s="297"/>
      <c r="O34" s="297"/>
      <c r="P34" s="380"/>
      <c r="Q34" s="381"/>
      <c r="R34" s="382"/>
      <c r="S34" s="297"/>
      <c r="T34" s="297"/>
      <c r="U34" s="401"/>
      <c r="V34" s="380"/>
      <c r="W34" s="296"/>
      <c r="X34" s="297"/>
      <c r="Y34" s="297"/>
      <c r="Z34" s="297"/>
      <c r="AA34" s="401"/>
      <c r="AB34" s="380"/>
      <c r="AC34" s="383"/>
      <c r="AD34" s="296"/>
      <c r="AE34" s="383"/>
      <c r="AF34" s="384"/>
      <c r="AG34" s="385">
        <f t="shared" si="2"/>
        <v>0</v>
      </c>
      <c r="AH34" s="176"/>
      <c r="AJ34" s="2795"/>
      <c r="AK34" s="2633"/>
      <c r="AL34" s="2634"/>
      <c r="AM34" s="1537"/>
      <c r="AN34" s="2639" t="s">
        <v>10</v>
      </c>
      <c r="AO34" s="2640"/>
      <c r="AP34" s="1538"/>
      <c r="AQ34" s="1539"/>
      <c r="AR34" s="1540"/>
      <c r="AS34" s="1538"/>
      <c r="AT34" s="1541"/>
      <c r="AU34" s="1540"/>
      <c r="AV34" s="1538"/>
      <c r="AW34" s="1541"/>
      <c r="AX34" s="1541"/>
      <c r="AY34" s="1540"/>
      <c r="AZ34" s="1542"/>
      <c r="BA34" s="1543"/>
      <c r="BB34" s="1541"/>
      <c r="BC34" s="1541"/>
      <c r="BD34" s="1544"/>
      <c r="BE34" s="1540"/>
      <c r="BF34" s="1538"/>
      <c r="BG34" s="1541"/>
      <c r="BH34" s="1541"/>
      <c r="BI34" s="1541"/>
      <c r="BJ34" s="1544"/>
      <c r="BK34" s="1540"/>
      <c r="BL34" s="1545"/>
      <c r="BM34" s="1538"/>
      <c r="BN34" s="1545"/>
      <c r="BO34" s="1546"/>
      <c r="BP34" s="1547">
        <v>0</v>
      </c>
    </row>
    <row r="35" spans="1:68" ht="18" customHeight="1" x14ac:dyDescent="0.15">
      <c r="A35" s="2627"/>
      <c r="B35" s="752"/>
      <c r="C35" s="753"/>
      <c r="D35" s="756"/>
      <c r="E35" s="756"/>
      <c r="F35" s="835" t="s">
        <v>1117</v>
      </c>
      <c r="G35" s="386"/>
      <c r="H35" s="520"/>
      <c r="I35" s="387"/>
      <c r="J35" s="386"/>
      <c r="K35" s="388"/>
      <c r="L35" s="387"/>
      <c r="M35" s="386"/>
      <c r="N35" s="388"/>
      <c r="O35" s="388"/>
      <c r="P35" s="387"/>
      <c r="Q35" s="396"/>
      <c r="R35" s="393"/>
      <c r="S35" s="236"/>
      <c r="T35" s="236"/>
      <c r="U35" s="402"/>
      <c r="V35" s="235"/>
      <c r="W35" s="234"/>
      <c r="X35" s="236"/>
      <c r="Y35" s="236"/>
      <c r="Z35" s="236"/>
      <c r="AA35" s="403"/>
      <c r="AB35" s="389"/>
      <c r="AC35" s="390"/>
      <c r="AD35" s="688"/>
      <c r="AE35" s="390"/>
      <c r="AF35" s="391"/>
      <c r="AG35" s="392">
        <f t="shared" si="2"/>
        <v>0</v>
      </c>
      <c r="AH35" s="176"/>
      <c r="AJ35" s="2795"/>
      <c r="AK35" s="1491"/>
      <c r="AL35" s="1492"/>
      <c r="AM35" s="1487"/>
      <c r="AN35" s="1487"/>
      <c r="AO35" s="1401" t="s">
        <v>1117</v>
      </c>
      <c r="AP35" s="1548"/>
      <c r="AQ35" s="1486"/>
      <c r="AR35" s="1549"/>
      <c r="AS35" s="1548"/>
      <c r="AT35" s="1550"/>
      <c r="AU35" s="1549"/>
      <c r="AV35" s="1548"/>
      <c r="AW35" s="1550"/>
      <c r="AX35" s="1550"/>
      <c r="AY35" s="1549"/>
      <c r="AZ35" s="1551"/>
      <c r="BA35" s="1552"/>
      <c r="BB35" s="1553"/>
      <c r="BC35" s="1553"/>
      <c r="BD35" s="1554"/>
      <c r="BE35" s="1555"/>
      <c r="BF35" s="1556"/>
      <c r="BG35" s="1553"/>
      <c r="BH35" s="1553"/>
      <c r="BI35" s="1553"/>
      <c r="BJ35" s="1557"/>
      <c r="BK35" s="1558"/>
      <c r="BL35" s="1559"/>
      <c r="BM35" s="1560"/>
      <c r="BN35" s="1559"/>
      <c r="BO35" s="1561"/>
      <c r="BP35" s="1562">
        <v>0</v>
      </c>
    </row>
    <row r="36" spans="1:68" ht="18" customHeight="1" x14ac:dyDescent="0.15">
      <c r="A36" s="2627"/>
      <c r="B36" s="2590" t="s">
        <v>18</v>
      </c>
      <c r="C36" s="2591"/>
      <c r="D36" s="2629" t="s">
        <v>9</v>
      </c>
      <c r="E36" s="2629"/>
      <c r="F36" s="2630"/>
      <c r="G36" s="238"/>
      <c r="H36" s="243"/>
      <c r="I36" s="239"/>
      <c r="J36" s="238"/>
      <c r="K36" s="240"/>
      <c r="L36" s="239"/>
      <c r="M36" s="238"/>
      <c r="N36" s="240"/>
      <c r="O36" s="240"/>
      <c r="P36" s="239"/>
      <c r="Q36" s="378"/>
      <c r="R36" s="281"/>
      <c r="S36" s="232"/>
      <c r="T36" s="232"/>
      <c r="U36" s="400"/>
      <c r="V36" s="231"/>
      <c r="W36" s="230"/>
      <c r="X36" s="232"/>
      <c r="Y36" s="232"/>
      <c r="Z36" s="232"/>
      <c r="AA36" s="400"/>
      <c r="AB36" s="239"/>
      <c r="AC36" s="379"/>
      <c r="AD36" s="230"/>
      <c r="AE36" s="379"/>
      <c r="AF36" s="379"/>
      <c r="AG36" s="233">
        <f t="shared" si="2"/>
        <v>0</v>
      </c>
      <c r="AH36" s="176"/>
      <c r="AJ36" s="2795"/>
      <c r="AK36" s="2631" t="s">
        <v>18</v>
      </c>
      <c r="AL36" s="2632"/>
      <c r="AM36" s="2635" t="s">
        <v>9</v>
      </c>
      <c r="AN36" s="2635"/>
      <c r="AO36" s="2636"/>
      <c r="AP36" s="1525"/>
      <c r="AQ36" s="1526"/>
      <c r="AR36" s="1527"/>
      <c r="AS36" s="1525"/>
      <c r="AT36" s="1528"/>
      <c r="AU36" s="1527"/>
      <c r="AV36" s="1525"/>
      <c r="AW36" s="1528"/>
      <c r="AX36" s="1528"/>
      <c r="AY36" s="1527"/>
      <c r="AZ36" s="1529"/>
      <c r="BA36" s="1530"/>
      <c r="BB36" s="1531"/>
      <c r="BC36" s="1531"/>
      <c r="BD36" s="1532"/>
      <c r="BE36" s="1533"/>
      <c r="BF36" s="1534"/>
      <c r="BG36" s="1531"/>
      <c r="BH36" s="1531"/>
      <c r="BI36" s="1531"/>
      <c r="BJ36" s="1532"/>
      <c r="BK36" s="1527"/>
      <c r="BL36" s="1535"/>
      <c r="BM36" s="1534"/>
      <c r="BN36" s="1535"/>
      <c r="BO36" s="1535"/>
      <c r="BP36" s="1536">
        <v>0</v>
      </c>
    </row>
    <row r="37" spans="1:68" ht="18" customHeight="1" x14ac:dyDescent="0.15">
      <c r="A37" s="2627"/>
      <c r="B37" s="2588"/>
      <c r="C37" s="2589"/>
      <c r="D37" s="473"/>
      <c r="E37" s="2637" t="s">
        <v>10</v>
      </c>
      <c r="F37" s="2638"/>
      <c r="G37" s="296"/>
      <c r="H37" s="399"/>
      <c r="I37" s="380"/>
      <c r="J37" s="296"/>
      <c r="K37" s="297"/>
      <c r="L37" s="380"/>
      <c r="M37" s="296"/>
      <c r="N37" s="297"/>
      <c r="O37" s="297"/>
      <c r="P37" s="380"/>
      <c r="Q37" s="381"/>
      <c r="R37" s="382"/>
      <c r="S37" s="297"/>
      <c r="T37" s="297"/>
      <c r="U37" s="401"/>
      <c r="V37" s="380"/>
      <c r="W37" s="296"/>
      <c r="X37" s="297"/>
      <c r="Y37" s="297"/>
      <c r="Z37" s="297"/>
      <c r="AA37" s="401"/>
      <c r="AB37" s="380"/>
      <c r="AC37" s="383"/>
      <c r="AD37" s="296"/>
      <c r="AE37" s="383"/>
      <c r="AF37" s="384"/>
      <c r="AG37" s="385">
        <f t="shared" si="2"/>
        <v>0</v>
      </c>
      <c r="AH37" s="176"/>
      <c r="AJ37" s="2795"/>
      <c r="AK37" s="2633"/>
      <c r="AL37" s="2634"/>
      <c r="AM37" s="1537"/>
      <c r="AN37" s="2639" t="s">
        <v>10</v>
      </c>
      <c r="AO37" s="2640"/>
      <c r="AP37" s="1538"/>
      <c r="AQ37" s="1539"/>
      <c r="AR37" s="1540"/>
      <c r="AS37" s="1538"/>
      <c r="AT37" s="1541"/>
      <c r="AU37" s="1540"/>
      <c r="AV37" s="1538"/>
      <c r="AW37" s="1541"/>
      <c r="AX37" s="1541"/>
      <c r="AY37" s="1540"/>
      <c r="AZ37" s="1542"/>
      <c r="BA37" s="1543"/>
      <c r="BB37" s="1541"/>
      <c r="BC37" s="1541"/>
      <c r="BD37" s="1544"/>
      <c r="BE37" s="1540"/>
      <c r="BF37" s="1538"/>
      <c r="BG37" s="1541"/>
      <c r="BH37" s="1541"/>
      <c r="BI37" s="1541"/>
      <c r="BJ37" s="1544"/>
      <c r="BK37" s="1540"/>
      <c r="BL37" s="1545"/>
      <c r="BM37" s="1538"/>
      <c r="BN37" s="1545"/>
      <c r="BO37" s="1546"/>
      <c r="BP37" s="1547">
        <v>0</v>
      </c>
    </row>
    <row r="38" spans="1:68" ht="18" customHeight="1" x14ac:dyDescent="0.15">
      <c r="A38" s="2627"/>
      <c r="B38" s="474"/>
      <c r="C38" s="754"/>
      <c r="D38" s="756"/>
      <c r="E38" s="756"/>
      <c r="F38" s="835" t="s">
        <v>1117</v>
      </c>
      <c r="G38" s="386"/>
      <c r="H38" s="520"/>
      <c r="I38" s="387"/>
      <c r="J38" s="386"/>
      <c r="K38" s="388"/>
      <c r="L38" s="387"/>
      <c r="M38" s="386"/>
      <c r="N38" s="388"/>
      <c r="O38" s="388"/>
      <c r="P38" s="387"/>
      <c r="Q38" s="396"/>
      <c r="R38" s="393"/>
      <c r="S38" s="236"/>
      <c r="T38" s="236"/>
      <c r="U38" s="402"/>
      <c r="V38" s="235"/>
      <c r="W38" s="234"/>
      <c r="X38" s="236"/>
      <c r="Y38" s="236"/>
      <c r="Z38" s="236"/>
      <c r="AA38" s="403"/>
      <c r="AB38" s="389"/>
      <c r="AC38" s="390"/>
      <c r="AD38" s="688"/>
      <c r="AE38" s="390"/>
      <c r="AF38" s="391"/>
      <c r="AG38" s="392">
        <f t="shared" si="2"/>
        <v>0</v>
      </c>
      <c r="AH38" s="176"/>
      <c r="AJ38" s="2795"/>
      <c r="AK38" s="1563"/>
      <c r="AL38" s="1511"/>
      <c r="AM38" s="1487"/>
      <c r="AN38" s="1487"/>
      <c r="AO38" s="1401" t="s">
        <v>1117</v>
      </c>
      <c r="AP38" s="1548"/>
      <c r="AQ38" s="1486"/>
      <c r="AR38" s="1549"/>
      <c r="AS38" s="1548"/>
      <c r="AT38" s="1550"/>
      <c r="AU38" s="1549"/>
      <c r="AV38" s="1548"/>
      <c r="AW38" s="1550"/>
      <c r="AX38" s="1550"/>
      <c r="AY38" s="1549"/>
      <c r="AZ38" s="1551"/>
      <c r="BA38" s="1552"/>
      <c r="BB38" s="1553"/>
      <c r="BC38" s="1553"/>
      <c r="BD38" s="1554"/>
      <c r="BE38" s="1555"/>
      <c r="BF38" s="1556"/>
      <c r="BG38" s="1553"/>
      <c r="BH38" s="1553"/>
      <c r="BI38" s="1553"/>
      <c r="BJ38" s="1557"/>
      <c r="BK38" s="1558"/>
      <c r="BL38" s="1559"/>
      <c r="BM38" s="1560"/>
      <c r="BN38" s="1559"/>
      <c r="BO38" s="1561"/>
      <c r="BP38" s="1562">
        <v>0</v>
      </c>
    </row>
    <row r="39" spans="1:68" ht="18" customHeight="1" x14ac:dyDescent="0.15">
      <c r="A39" s="2627"/>
      <c r="B39" s="2647" t="s">
        <v>19</v>
      </c>
      <c r="C39" s="2591"/>
      <c r="D39" s="2629" t="s">
        <v>9</v>
      </c>
      <c r="E39" s="2629"/>
      <c r="F39" s="2630"/>
      <c r="G39" s="238"/>
      <c r="H39" s="243"/>
      <c r="I39" s="239"/>
      <c r="J39" s="238"/>
      <c r="K39" s="240"/>
      <c r="L39" s="239"/>
      <c r="M39" s="238"/>
      <c r="N39" s="240"/>
      <c r="O39" s="240"/>
      <c r="P39" s="239"/>
      <c r="Q39" s="378"/>
      <c r="R39" s="281"/>
      <c r="S39" s="232"/>
      <c r="T39" s="232"/>
      <c r="U39" s="400"/>
      <c r="V39" s="231"/>
      <c r="W39" s="230"/>
      <c r="X39" s="232"/>
      <c r="Y39" s="232"/>
      <c r="Z39" s="232"/>
      <c r="AA39" s="400"/>
      <c r="AB39" s="239"/>
      <c r="AC39" s="379"/>
      <c r="AD39" s="238"/>
      <c r="AE39" s="379"/>
      <c r="AF39" s="379"/>
      <c r="AG39" s="241">
        <f t="shared" si="2"/>
        <v>0</v>
      </c>
      <c r="AH39" s="176"/>
      <c r="AJ39" s="2795"/>
      <c r="AK39" s="2803" t="s">
        <v>19</v>
      </c>
      <c r="AL39" s="2632"/>
      <c r="AM39" s="2635" t="s">
        <v>9</v>
      </c>
      <c r="AN39" s="2635"/>
      <c r="AO39" s="2636"/>
      <c r="AP39" s="1525"/>
      <c r="AQ39" s="1526"/>
      <c r="AR39" s="1527"/>
      <c r="AS39" s="1525"/>
      <c r="AT39" s="1528"/>
      <c r="AU39" s="1527"/>
      <c r="AV39" s="1525"/>
      <c r="AW39" s="1528"/>
      <c r="AX39" s="1528"/>
      <c r="AY39" s="1527"/>
      <c r="AZ39" s="1529"/>
      <c r="BA39" s="1530"/>
      <c r="BB39" s="1531"/>
      <c r="BC39" s="1531"/>
      <c r="BD39" s="1532"/>
      <c r="BE39" s="1533"/>
      <c r="BF39" s="1534"/>
      <c r="BG39" s="1531"/>
      <c r="BH39" s="1531"/>
      <c r="BI39" s="1531"/>
      <c r="BJ39" s="1532"/>
      <c r="BK39" s="1527"/>
      <c r="BL39" s="1535"/>
      <c r="BM39" s="1534"/>
      <c r="BN39" s="1535"/>
      <c r="BO39" s="1535"/>
      <c r="BP39" s="1567">
        <v>0</v>
      </c>
    </row>
    <row r="40" spans="1:68" ht="18" customHeight="1" x14ac:dyDescent="0.15">
      <c r="A40" s="2627"/>
      <c r="B40" s="2648"/>
      <c r="C40" s="2589"/>
      <c r="D40" s="473"/>
      <c r="E40" s="2637" t="s">
        <v>10</v>
      </c>
      <c r="F40" s="2638"/>
      <c r="G40" s="296"/>
      <c r="H40" s="399"/>
      <c r="I40" s="380"/>
      <c r="J40" s="296"/>
      <c r="K40" s="297"/>
      <c r="L40" s="380"/>
      <c r="M40" s="296"/>
      <c r="N40" s="297"/>
      <c r="O40" s="297"/>
      <c r="P40" s="380"/>
      <c r="Q40" s="381"/>
      <c r="R40" s="382"/>
      <c r="S40" s="297"/>
      <c r="T40" s="297"/>
      <c r="U40" s="401"/>
      <c r="V40" s="380"/>
      <c r="W40" s="296"/>
      <c r="X40" s="297"/>
      <c r="Y40" s="297"/>
      <c r="Z40" s="297"/>
      <c r="AA40" s="401"/>
      <c r="AB40" s="380"/>
      <c r="AC40" s="383"/>
      <c r="AD40" s="296"/>
      <c r="AE40" s="383"/>
      <c r="AF40" s="384"/>
      <c r="AG40" s="242">
        <f t="shared" si="2"/>
        <v>0</v>
      </c>
      <c r="AH40" s="176"/>
      <c r="AJ40" s="2795"/>
      <c r="AK40" s="2804"/>
      <c r="AL40" s="2634"/>
      <c r="AM40" s="1537"/>
      <c r="AN40" s="2639" t="s">
        <v>10</v>
      </c>
      <c r="AO40" s="2640"/>
      <c r="AP40" s="1538"/>
      <c r="AQ40" s="1539"/>
      <c r="AR40" s="1540"/>
      <c r="AS40" s="1538"/>
      <c r="AT40" s="1541"/>
      <c r="AU40" s="1540"/>
      <c r="AV40" s="1538"/>
      <c r="AW40" s="1541"/>
      <c r="AX40" s="1541"/>
      <c r="AY40" s="1540"/>
      <c r="AZ40" s="1542"/>
      <c r="BA40" s="1543"/>
      <c r="BB40" s="1541"/>
      <c r="BC40" s="1541"/>
      <c r="BD40" s="1544"/>
      <c r="BE40" s="1540"/>
      <c r="BF40" s="1538"/>
      <c r="BG40" s="1541"/>
      <c r="BH40" s="1541"/>
      <c r="BI40" s="1541"/>
      <c r="BJ40" s="1544"/>
      <c r="BK40" s="1540"/>
      <c r="BL40" s="1545"/>
      <c r="BM40" s="1538"/>
      <c r="BN40" s="1545"/>
      <c r="BO40" s="1546"/>
      <c r="BP40" s="1568">
        <v>0</v>
      </c>
    </row>
    <row r="41" spans="1:68" ht="18" customHeight="1" x14ac:dyDescent="0.15">
      <c r="A41" s="2627"/>
      <c r="B41" s="2649"/>
      <c r="C41" s="2650"/>
      <c r="D41" s="756"/>
      <c r="E41" s="756"/>
      <c r="F41" s="835" t="s">
        <v>1117</v>
      </c>
      <c r="G41" s="386"/>
      <c r="H41" s="520"/>
      <c r="I41" s="387"/>
      <c r="J41" s="386"/>
      <c r="K41" s="388"/>
      <c r="L41" s="387"/>
      <c r="M41" s="386"/>
      <c r="N41" s="388"/>
      <c r="O41" s="388"/>
      <c r="P41" s="387"/>
      <c r="Q41" s="396"/>
      <c r="R41" s="393"/>
      <c r="S41" s="236"/>
      <c r="T41" s="236"/>
      <c r="U41" s="402"/>
      <c r="V41" s="235"/>
      <c r="W41" s="234"/>
      <c r="X41" s="236"/>
      <c r="Y41" s="236"/>
      <c r="Z41" s="236"/>
      <c r="AA41" s="403"/>
      <c r="AB41" s="389"/>
      <c r="AC41" s="390"/>
      <c r="AD41" s="688"/>
      <c r="AE41" s="390"/>
      <c r="AF41" s="391"/>
      <c r="AG41" s="237">
        <f t="shared" si="2"/>
        <v>0</v>
      </c>
      <c r="AH41" s="176"/>
      <c r="AJ41" s="2795"/>
      <c r="AK41" s="2805"/>
      <c r="AL41" s="2806"/>
      <c r="AM41" s="1487"/>
      <c r="AN41" s="1487"/>
      <c r="AO41" s="1401" t="s">
        <v>1117</v>
      </c>
      <c r="AP41" s="1548"/>
      <c r="AQ41" s="1486"/>
      <c r="AR41" s="1549"/>
      <c r="AS41" s="1548"/>
      <c r="AT41" s="1550"/>
      <c r="AU41" s="1549"/>
      <c r="AV41" s="1548"/>
      <c r="AW41" s="1550"/>
      <c r="AX41" s="1550"/>
      <c r="AY41" s="1549"/>
      <c r="AZ41" s="1551"/>
      <c r="BA41" s="1552"/>
      <c r="BB41" s="1553"/>
      <c r="BC41" s="1553"/>
      <c r="BD41" s="1554"/>
      <c r="BE41" s="1555"/>
      <c r="BF41" s="1556"/>
      <c r="BG41" s="1553"/>
      <c r="BH41" s="1553"/>
      <c r="BI41" s="1553"/>
      <c r="BJ41" s="1557"/>
      <c r="BK41" s="1558"/>
      <c r="BL41" s="1559"/>
      <c r="BM41" s="1560"/>
      <c r="BN41" s="1559"/>
      <c r="BO41" s="1561"/>
      <c r="BP41" s="1564">
        <v>0</v>
      </c>
    </row>
    <row r="42" spans="1:68" ht="18" customHeight="1" x14ac:dyDescent="0.15">
      <c r="A42" s="2627"/>
      <c r="B42" s="2588" t="s">
        <v>20</v>
      </c>
      <c r="C42" s="2589"/>
      <c r="D42" s="2629" t="s">
        <v>9</v>
      </c>
      <c r="E42" s="2629"/>
      <c r="F42" s="2630"/>
      <c r="G42" s="238"/>
      <c r="H42" s="243"/>
      <c r="I42" s="239"/>
      <c r="J42" s="238"/>
      <c r="K42" s="240"/>
      <c r="L42" s="239"/>
      <c r="M42" s="238"/>
      <c r="N42" s="240"/>
      <c r="O42" s="240"/>
      <c r="P42" s="239"/>
      <c r="Q42" s="378"/>
      <c r="R42" s="281"/>
      <c r="S42" s="232"/>
      <c r="T42" s="232"/>
      <c r="U42" s="400"/>
      <c r="V42" s="231"/>
      <c r="W42" s="230"/>
      <c r="X42" s="232"/>
      <c r="Y42" s="232"/>
      <c r="Z42" s="232"/>
      <c r="AA42" s="400"/>
      <c r="AB42" s="239"/>
      <c r="AC42" s="379"/>
      <c r="AD42" s="230"/>
      <c r="AE42" s="379"/>
      <c r="AF42" s="379"/>
      <c r="AG42" s="241">
        <f t="shared" si="2"/>
        <v>0</v>
      </c>
      <c r="AH42" s="176"/>
      <c r="AJ42" s="2795"/>
      <c r="AK42" s="2633" t="s">
        <v>20</v>
      </c>
      <c r="AL42" s="2634"/>
      <c r="AM42" s="2635" t="s">
        <v>9</v>
      </c>
      <c r="AN42" s="2635"/>
      <c r="AO42" s="2636"/>
      <c r="AP42" s="1525"/>
      <c r="AQ42" s="1526"/>
      <c r="AR42" s="1527"/>
      <c r="AS42" s="1525"/>
      <c r="AT42" s="1528"/>
      <c r="AU42" s="1527"/>
      <c r="AV42" s="1525"/>
      <c r="AW42" s="1528"/>
      <c r="AX42" s="1528"/>
      <c r="AY42" s="1527"/>
      <c r="AZ42" s="1529"/>
      <c r="BA42" s="1530"/>
      <c r="BB42" s="1531"/>
      <c r="BC42" s="1531"/>
      <c r="BD42" s="1532"/>
      <c r="BE42" s="1533"/>
      <c r="BF42" s="1534"/>
      <c r="BG42" s="1531"/>
      <c r="BH42" s="1531"/>
      <c r="BI42" s="1531"/>
      <c r="BJ42" s="1532"/>
      <c r="BK42" s="1527"/>
      <c r="BL42" s="1535"/>
      <c r="BM42" s="1534"/>
      <c r="BN42" s="1535"/>
      <c r="BO42" s="1535"/>
      <c r="BP42" s="1567">
        <v>0</v>
      </c>
    </row>
    <row r="43" spans="1:68" ht="18" customHeight="1" x14ac:dyDescent="0.15">
      <c r="A43" s="2627"/>
      <c r="B43" s="2588"/>
      <c r="C43" s="2589"/>
      <c r="D43" s="473"/>
      <c r="E43" s="2637" t="s">
        <v>10</v>
      </c>
      <c r="F43" s="2638"/>
      <c r="G43" s="296"/>
      <c r="H43" s="399"/>
      <c r="I43" s="380"/>
      <c r="J43" s="296"/>
      <c r="K43" s="297"/>
      <c r="L43" s="380"/>
      <c r="M43" s="296"/>
      <c r="N43" s="297"/>
      <c r="O43" s="297"/>
      <c r="P43" s="380"/>
      <c r="Q43" s="381"/>
      <c r="R43" s="382"/>
      <c r="S43" s="297"/>
      <c r="T43" s="297"/>
      <c r="U43" s="401"/>
      <c r="V43" s="380"/>
      <c r="W43" s="296"/>
      <c r="X43" s="297"/>
      <c r="Y43" s="297"/>
      <c r="Z43" s="297"/>
      <c r="AA43" s="401"/>
      <c r="AB43" s="380"/>
      <c r="AC43" s="383"/>
      <c r="AD43" s="296"/>
      <c r="AE43" s="383"/>
      <c r="AF43" s="384"/>
      <c r="AG43" s="385">
        <f t="shared" si="2"/>
        <v>0</v>
      </c>
      <c r="AH43" s="176"/>
      <c r="AJ43" s="2795"/>
      <c r="AK43" s="2633"/>
      <c r="AL43" s="2634"/>
      <c r="AM43" s="1537"/>
      <c r="AN43" s="2639" t="s">
        <v>10</v>
      </c>
      <c r="AO43" s="2640"/>
      <c r="AP43" s="1538"/>
      <c r="AQ43" s="1539"/>
      <c r="AR43" s="1540"/>
      <c r="AS43" s="1538"/>
      <c r="AT43" s="1541"/>
      <c r="AU43" s="1540"/>
      <c r="AV43" s="1538"/>
      <c r="AW43" s="1541"/>
      <c r="AX43" s="1541"/>
      <c r="AY43" s="1540"/>
      <c r="AZ43" s="1542"/>
      <c r="BA43" s="1543"/>
      <c r="BB43" s="1541"/>
      <c r="BC43" s="1541"/>
      <c r="BD43" s="1544"/>
      <c r="BE43" s="1540"/>
      <c r="BF43" s="1538"/>
      <c r="BG43" s="1541"/>
      <c r="BH43" s="1541"/>
      <c r="BI43" s="1541"/>
      <c r="BJ43" s="1544"/>
      <c r="BK43" s="1540"/>
      <c r="BL43" s="1545"/>
      <c r="BM43" s="1538"/>
      <c r="BN43" s="1545"/>
      <c r="BO43" s="1546"/>
      <c r="BP43" s="1547">
        <v>0</v>
      </c>
    </row>
    <row r="44" spans="1:68" ht="18" customHeight="1" thickBot="1" x14ac:dyDescent="0.2">
      <c r="A44" s="2628"/>
      <c r="B44" s="475"/>
      <c r="C44" s="476"/>
      <c r="D44" s="477"/>
      <c r="E44" s="477"/>
      <c r="F44" s="836" t="s">
        <v>1117</v>
      </c>
      <c r="G44" s="407"/>
      <c r="H44" s="408"/>
      <c r="I44" s="409"/>
      <c r="J44" s="410"/>
      <c r="K44" s="408"/>
      <c r="L44" s="409"/>
      <c r="M44" s="410"/>
      <c r="N44" s="408"/>
      <c r="O44" s="408"/>
      <c r="P44" s="409"/>
      <c r="Q44" s="411"/>
      <c r="R44" s="412"/>
      <c r="S44" s="408"/>
      <c r="T44" s="408"/>
      <c r="U44" s="413"/>
      <c r="V44" s="409"/>
      <c r="W44" s="410"/>
      <c r="X44" s="408"/>
      <c r="Y44" s="408"/>
      <c r="Z44" s="408"/>
      <c r="AA44" s="413"/>
      <c r="AB44" s="409"/>
      <c r="AC44" s="446"/>
      <c r="AD44" s="410"/>
      <c r="AE44" s="446"/>
      <c r="AF44" s="414"/>
      <c r="AG44" s="415">
        <f t="shared" si="2"/>
        <v>0</v>
      </c>
      <c r="AH44" s="176"/>
      <c r="AJ44" s="2796"/>
      <c r="AK44" s="1569"/>
      <c r="AL44" s="1570"/>
      <c r="AM44" s="1571"/>
      <c r="AN44" s="1571"/>
      <c r="AO44" s="1572" t="s">
        <v>1117</v>
      </c>
      <c r="AP44" s="1573"/>
      <c r="AQ44" s="1574"/>
      <c r="AR44" s="1575"/>
      <c r="AS44" s="1576"/>
      <c r="AT44" s="1574"/>
      <c r="AU44" s="1575"/>
      <c r="AV44" s="1576"/>
      <c r="AW44" s="1574"/>
      <c r="AX44" s="1574"/>
      <c r="AY44" s="1575"/>
      <c r="AZ44" s="1577"/>
      <c r="BA44" s="1578"/>
      <c r="BB44" s="1574"/>
      <c r="BC44" s="1574"/>
      <c r="BD44" s="1579"/>
      <c r="BE44" s="1575"/>
      <c r="BF44" s="1576"/>
      <c r="BG44" s="1574"/>
      <c r="BH44" s="1574"/>
      <c r="BI44" s="1574"/>
      <c r="BJ44" s="1579"/>
      <c r="BK44" s="1575"/>
      <c r="BL44" s="1580"/>
      <c r="BM44" s="1576"/>
      <c r="BN44" s="1580"/>
      <c r="BO44" s="1581"/>
      <c r="BP44" s="1582">
        <v>0</v>
      </c>
    </row>
    <row r="45" spans="1:68" s="176" customFormat="1" ht="13.5" customHeight="1" x14ac:dyDescent="0.15">
      <c r="A45" s="511"/>
      <c r="B45" s="44"/>
      <c r="C45" s="44"/>
      <c r="D45" s="44"/>
      <c r="E45" s="44"/>
      <c r="F45" s="245"/>
      <c r="G45" s="114"/>
      <c r="H45" s="114"/>
      <c r="I45" s="114"/>
      <c r="J45" s="114"/>
      <c r="K45" s="114"/>
      <c r="L45" s="114"/>
      <c r="M45" s="114"/>
      <c r="N45" s="114"/>
      <c r="O45" s="114"/>
      <c r="P45" s="114"/>
      <c r="Q45" s="114"/>
      <c r="R45" s="114"/>
      <c r="S45" s="114"/>
      <c r="T45" s="114"/>
      <c r="U45" s="114"/>
      <c r="V45" s="114"/>
      <c r="W45" s="2659" t="s">
        <v>156</v>
      </c>
      <c r="X45" s="2659"/>
      <c r="Y45" s="2659"/>
      <c r="Z45" s="2659"/>
      <c r="AA45" s="2659"/>
      <c r="AB45" s="2659"/>
      <c r="AC45" s="2659"/>
      <c r="AD45" s="2659"/>
      <c r="AE45" s="2659"/>
      <c r="AF45" s="2659"/>
      <c r="AG45" s="2659"/>
      <c r="AJ45" s="1583"/>
      <c r="AK45" s="658"/>
      <c r="AL45" s="658"/>
      <c r="AM45" s="658"/>
      <c r="AN45" s="658"/>
      <c r="AO45" s="678"/>
      <c r="AP45" s="1486"/>
      <c r="AQ45" s="1486"/>
      <c r="AR45" s="1486"/>
      <c r="AS45" s="1486"/>
      <c r="AT45" s="1486"/>
      <c r="AU45" s="1486"/>
      <c r="AV45" s="1486"/>
      <c r="AW45" s="1486"/>
      <c r="AX45" s="1486"/>
      <c r="AY45" s="1486"/>
      <c r="AZ45" s="1486"/>
      <c r="BA45" s="1486"/>
      <c r="BB45" s="1486"/>
      <c r="BC45" s="1486"/>
      <c r="BD45" s="1486"/>
      <c r="BE45" s="1486"/>
      <c r="BF45" s="2816"/>
      <c r="BG45" s="2816"/>
      <c r="BH45" s="2816"/>
      <c r="BI45" s="2816"/>
      <c r="BJ45" s="2816"/>
      <c r="BK45" s="2816"/>
      <c r="BL45" s="2816"/>
      <c r="BM45" s="2816"/>
      <c r="BN45" s="2816"/>
      <c r="BO45" s="2816"/>
      <c r="BP45" s="2816"/>
    </row>
    <row r="46" spans="1:68" s="176" customFormat="1" ht="15" customHeight="1" x14ac:dyDescent="0.15">
      <c r="A46" s="1853" t="str">
        <f>IF(ISBLANK('１．学校基本情報'!$A$7),"",'１．学校基本情報'!$A$7)</f>
        <v/>
      </c>
      <c r="B46" s="1853"/>
      <c r="C46" s="1853"/>
      <c r="D46" s="1853"/>
      <c r="E46" s="1853"/>
      <c r="F46" s="1853"/>
      <c r="G46" s="1853"/>
      <c r="H46" s="1853"/>
      <c r="I46" s="1853"/>
      <c r="J46" s="1853"/>
      <c r="K46" s="1853"/>
      <c r="L46" s="1853"/>
      <c r="M46" s="1853"/>
      <c r="N46" s="1853"/>
      <c r="O46" s="1853"/>
      <c r="P46" s="1853"/>
      <c r="Q46" s="1853"/>
      <c r="R46" s="1853"/>
      <c r="S46" s="1853"/>
      <c r="T46" s="1853"/>
      <c r="U46" s="1853"/>
      <c r="V46" s="1853"/>
      <c r="W46" s="1853"/>
      <c r="X46" s="1853"/>
      <c r="Y46" s="1853"/>
      <c r="Z46" s="1853"/>
      <c r="AA46" s="1853"/>
      <c r="AB46" s="1853"/>
      <c r="AC46" s="1853"/>
      <c r="AD46" s="1853"/>
      <c r="AE46" s="1853"/>
      <c r="AF46" s="1853"/>
      <c r="AG46" s="1853"/>
      <c r="AJ46" s="1867" t="s">
        <v>161</v>
      </c>
      <c r="AK46" s="1867"/>
      <c r="AL46" s="1867"/>
      <c r="AM46" s="1867"/>
      <c r="AN46" s="1867"/>
      <c r="AO46" s="1867"/>
      <c r="AP46" s="1867"/>
      <c r="AQ46" s="1867"/>
      <c r="AR46" s="1867"/>
      <c r="AS46" s="1867"/>
      <c r="AT46" s="1867"/>
      <c r="AU46" s="1867"/>
      <c r="AV46" s="1867"/>
      <c r="AW46" s="1867"/>
      <c r="AX46" s="1867"/>
      <c r="AY46" s="1867"/>
      <c r="AZ46" s="1867"/>
      <c r="BA46" s="1867"/>
      <c r="BB46" s="1867"/>
      <c r="BC46" s="1867"/>
      <c r="BD46" s="1867"/>
      <c r="BE46" s="1867"/>
      <c r="BF46" s="1867"/>
      <c r="BG46" s="1867"/>
      <c r="BH46" s="1867"/>
      <c r="BI46" s="1867"/>
      <c r="BJ46" s="1867"/>
      <c r="BK46" s="1867"/>
      <c r="BL46" s="1867"/>
      <c r="BM46" s="1867"/>
      <c r="BN46" s="1867"/>
      <c r="BO46" s="1867"/>
      <c r="BP46" s="1867"/>
    </row>
    <row r="47" spans="1:68" s="176" customFormat="1" ht="17.25" customHeight="1" thickBot="1" x14ac:dyDescent="0.2">
      <c r="A47" s="2660" t="s">
        <v>1229</v>
      </c>
      <c r="B47" s="2660"/>
      <c r="C47" s="2660"/>
      <c r="D47" s="2660"/>
      <c r="E47" s="2660"/>
      <c r="F47" s="2660"/>
      <c r="G47" s="2660"/>
      <c r="H47" s="2660"/>
      <c r="I47" s="2660"/>
      <c r="J47" s="2660"/>
      <c r="K47" s="2660"/>
      <c r="L47" s="2660"/>
      <c r="M47" s="2660"/>
      <c r="N47" s="2660"/>
      <c r="O47" s="2660"/>
      <c r="P47" s="2660"/>
      <c r="Q47" s="2660"/>
      <c r="R47" s="2660"/>
      <c r="S47" s="213"/>
      <c r="T47" s="213"/>
      <c r="U47" s="213"/>
      <c r="V47" s="213"/>
      <c r="W47" s="213"/>
      <c r="X47" s="213"/>
      <c r="Y47" s="213"/>
      <c r="Z47" s="213"/>
      <c r="AA47" s="213"/>
      <c r="AB47" s="213"/>
      <c r="AC47" s="213"/>
      <c r="AD47" s="213"/>
      <c r="AE47" s="213"/>
      <c r="AF47" s="213"/>
      <c r="AG47" s="114"/>
    </row>
    <row r="48" spans="1:68" s="176" customFormat="1" ht="78" customHeight="1" x14ac:dyDescent="0.15">
      <c r="A48" s="2661" t="s">
        <v>1187</v>
      </c>
      <c r="B48" s="2662"/>
      <c r="C48" s="2662"/>
      <c r="D48" s="2662"/>
      <c r="E48" s="2662"/>
      <c r="F48" s="2663"/>
      <c r="G48" s="2599" t="s">
        <v>0</v>
      </c>
      <c r="H48" s="2600"/>
      <c r="I48" s="2601"/>
      <c r="J48" s="2602" t="s">
        <v>1107</v>
      </c>
      <c r="K48" s="2603"/>
      <c r="L48" s="2604"/>
      <c r="M48" s="2605" t="s">
        <v>1</v>
      </c>
      <c r="N48" s="2606"/>
      <c r="O48" s="2606"/>
      <c r="P48" s="2607"/>
      <c r="Q48" s="2608" t="s">
        <v>1085</v>
      </c>
      <c r="R48" s="2613" t="s">
        <v>1103</v>
      </c>
      <c r="S48" s="2614"/>
      <c r="T48" s="2614"/>
      <c r="U48" s="2615"/>
      <c r="V48" s="2616"/>
      <c r="W48" s="2617" t="s">
        <v>26</v>
      </c>
      <c r="X48" s="2618"/>
      <c r="Y48" s="2618"/>
      <c r="Z48" s="2618"/>
      <c r="AA48" s="2618"/>
      <c r="AB48" s="2619"/>
      <c r="AC48" s="2620" t="s">
        <v>1118</v>
      </c>
      <c r="AD48" s="2622" t="s">
        <v>3422</v>
      </c>
      <c r="AE48" s="2623"/>
      <c r="AF48" s="2624" t="s">
        <v>27</v>
      </c>
      <c r="AG48" s="2657" t="s">
        <v>2</v>
      </c>
    </row>
    <row r="49" spans="1:33" s="176" customFormat="1" ht="135" customHeight="1" x14ac:dyDescent="0.15">
      <c r="A49" s="2651" t="s">
        <v>1190</v>
      </c>
      <c r="B49" s="2652"/>
      <c r="C49" s="2652"/>
      <c r="D49" s="2652"/>
      <c r="E49" s="2652"/>
      <c r="F49" s="2653"/>
      <c r="G49" s="478" t="s">
        <v>3</v>
      </c>
      <c r="H49" s="479" t="s">
        <v>4</v>
      </c>
      <c r="I49" s="823" t="s">
        <v>1080</v>
      </c>
      <c r="J49" s="480" t="s">
        <v>5</v>
      </c>
      <c r="K49" s="481" t="s">
        <v>6</v>
      </c>
      <c r="L49" s="824" t="s">
        <v>1081</v>
      </c>
      <c r="M49" s="837" t="s">
        <v>1082</v>
      </c>
      <c r="N49" s="826" t="s">
        <v>1083</v>
      </c>
      <c r="O49" s="827" t="s">
        <v>1084</v>
      </c>
      <c r="P49" s="828" t="s">
        <v>3423</v>
      </c>
      <c r="Q49" s="2609"/>
      <c r="R49" s="829" t="s">
        <v>1086</v>
      </c>
      <c r="S49" s="482" t="s">
        <v>1244</v>
      </c>
      <c r="T49" s="482" t="s">
        <v>1245</v>
      </c>
      <c r="U49" s="482" t="s">
        <v>7</v>
      </c>
      <c r="V49" s="830" t="s">
        <v>1106</v>
      </c>
      <c r="W49" s="483" t="s">
        <v>136</v>
      </c>
      <c r="X49" s="484" t="s">
        <v>28</v>
      </c>
      <c r="Y49" s="484" t="s">
        <v>138</v>
      </c>
      <c r="Z49" s="484" t="s">
        <v>179</v>
      </c>
      <c r="AA49" s="831" t="s">
        <v>1177</v>
      </c>
      <c r="AB49" s="832" t="s">
        <v>1178</v>
      </c>
      <c r="AC49" s="2621"/>
      <c r="AD49" s="833" t="s">
        <v>1087</v>
      </c>
      <c r="AE49" s="834" t="s">
        <v>1088</v>
      </c>
      <c r="AF49" s="2625"/>
      <c r="AG49" s="2658"/>
    </row>
    <row r="50" spans="1:33" s="176" customFormat="1" ht="18" customHeight="1" x14ac:dyDescent="0.15">
      <c r="A50" s="2654" t="s">
        <v>1230</v>
      </c>
      <c r="B50" s="2655"/>
      <c r="C50" s="2655"/>
      <c r="D50" s="2655"/>
      <c r="E50" s="2655"/>
      <c r="F50" s="2656"/>
      <c r="G50" s="214">
        <f t="shared" ref="G50:AF52" si="5">SUM(G53,G56,G59,G62,G65,G68,G71,G74,G77,G80,G83,G86)</f>
        <v>0</v>
      </c>
      <c r="H50" s="397">
        <f t="shared" si="5"/>
        <v>0</v>
      </c>
      <c r="I50" s="215">
        <f t="shared" si="5"/>
        <v>0</v>
      </c>
      <c r="J50" s="216">
        <f t="shared" si="5"/>
        <v>0</v>
      </c>
      <c r="K50" s="217">
        <f t="shared" si="5"/>
        <v>0</v>
      </c>
      <c r="L50" s="218">
        <f t="shared" si="5"/>
        <v>0</v>
      </c>
      <c r="M50" s="220">
        <f t="shared" si="5"/>
        <v>0</v>
      </c>
      <c r="N50" s="220">
        <f t="shared" si="5"/>
        <v>0</v>
      </c>
      <c r="O50" s="220">
        <f t="shared" si="5"/>
        <v>0</v>
      </c>
      <c r="P50" s="221">
        <f t="shared" si="5"/>
        <v>0</v>
      </c>
      <c r="Q50" s="429">
        <f t="shared" si="5"/>
        <v>0</v>
      </c>
      <c r="R50" s="222">
        <f t="shared" si="5"/>
        <v>0</v>
      </c>
      <c r="S50" s="223">
        <f t="shared" si="5"/>
        <v>0</v>
      </c>
      <c r="T50" s="223">
        <f t="shared" si="5"/>
        <v>0</v>
      </c>
      <c r="U50" s="223">
        <f t="shared" si="5"/>
        <v>0</v>
      </c>
      <c r="V50" s="224">
        <f t="shared" si="5"/>
        <v>0</v>
      </c>
      <c r="W50" s="225">
        <f t="shared" si="5"/>
        <v>0</v>
      </c>
      <c r="X50" s="226">
        <f t="shared" si="5"/>
        <v>0</v>
      </c>
      <c r="Y50" s="226">
        <f t="shared" si="5"/>
        <v>0</v>
      </c>
      <c r="Z50" s="226">
        <f t="shared" si="5"/>
        <v>0</v>
      </c>
      <c r="AA50" s="226">
        <f t="shared" si="5"/>
        <v>0</v>
      </c>
      <c r="AB50" s="431">
        <f t="shared" si="5"/>
        <v>0</v>
      </c>
      <c r="AC50" s="426">
        <f t="shared" si="5"/>
        <v>0</v>
      </c>
      <c r="AD50" s="394">
        <f t="shared" si="5"/>
        <v>0</v>
      </c>
      <c r="AE50" s="435">
        <f t="shared" si="5"/>
        <v>0</v>
      </c>
      <c r="AF50" s="355">
        <f t="shared" si="5"/>
        <v>0</v>
      </c>
      <c r="AG50" s="246">
        <f t="shared" ref="AG50:AG88" si="6">SUM(G50:AF50)</f>
        <v>0</v>
      </c>
    </row>
    <row r="51" spans="1:33" s="176" customFormat="1" ht="18" customHeight="1" x14ac:dyDescent="0.15">
      <c r="A51" s="751"/>
      <c r="B51" s="749"/>
      <c r="C51" s="2664" t="s">
        <v>10</v>
      </c>
      <c r="D51" s="2664"/>
      <c r="E51" s="2664"/>
      <c r="F51" s="2665"/>
      <c r="G51" s="416">
        <f t="shared" si="5"/>
        <v>0</v>
      </c>
      <c r="H51" s="519">
        <f t="shared" si="5"/>
        <v>0</v>
      </c>
      <c r="I51" s="369">
        <f t="shared" si="5"/>
        <v>0</v>
      </c>
      <c r="J51" s="370">
        <f t="shared" si="5"/>
        <v>0</v>
      </c>
      <c r="K51" s="424">
        <f t="shared" si="5"/>
        <v>0</v>
      </c>
      <c r="L51" s="425">
        <f t="shared" si="5"/>
        <v>0</v>
      </c>
      <c r="M51" s="372">
        <f t="shared" si="5"/>
        <v>0</v>
      </c>
      <c r="N51" s="427">
        <f t="shared" si="5"/>
        <v>0</v>
      </c>
      <c r="O51" s="427">
        <f t="shared" si="5"/>
        <v>0</v>
      </c>
      <c r="P51" s="428">
        <f t="shared" si="5"/>
        <v>0</v>
      </c>
      <c r="Q51" s="430">
        <f t="shared" si="5"/>
        <v>0</v>
      </c>
      <c r="R51" s="422">
        <f t="shared" si="5"/>
        <v>0</v>
      </c>
      <c r="S51" s="423">
        <f t="shared" si="5"/>
        <v>0</v>
      </c>
      <c r="T51" s="423">
        <f t="shared" si="5"/>
        <v>0</v>
      </c>
      <c r="U51" s="423">
        <f t="shared" si="5"/>
        <v>0</v>
      </c>
      <c r="V51" s="423">
        <f t="shared" si="5"/>
        <v>0</v>
      </c>
      <c r="W51" s="432">
        <f t="shared" si="5"/>
        <v>0</v>
      </c>
      <c r="X51" s="433">
        <f t="shared" si="5"/>
        <v>0</v>
      </c>
      <c r="Y51" s="433">
        <f t="shared" si="5"/>
        <v>0</v>
      </c>
      <c r="Z51" s="433">
        <f t="shared" si="5"/>
        <v>0</v>
      </c>
      <c r="AA51" s="433">
        <f t="shared" si="5"/>
        <v>0</v>
      </c>
      <c r="AB51" s="434">
        <f t="shared" si="5"/>
        <v>0</v>
      </c>
      <c r="AC51" s="426">
        <f t="shared" si="5"/>
        <v>0</v>
      </c>
      <c r="AD51" s="436">
        <f t="shared" si="5"/>
        <v>0</v>
      </c>
      <c r="AE51" s="437">
        <f t="shared" si="5"/>
        <v>0</v>
      </c>
      <c r="AF51" s="355">
        <f t="shared" si="5"/>
        <v>0</v>
      </c>
      <c r="AG51" s="419">
        <f t="shared" si="6"/>
        <v>0</v>
      </c>
    </row>
    <row r="52" spans="1:33" s="176" customFormat="1" ht="18" customHeight="1" x14ac:dyDescent="0.15">
      <c r="A52" s="485"/>
      <c r="B52" s="750"/>
      <c r="C52" s="750"/>
      <c r="D52" s="2666" t="s">
        <v>1117</v>
      </c>
      <c r="E52" s="2667"/>
      <c r="F52" s="2668"/>
      <c r="G52" s="293">
        <f t="shared" si="5"/>
        <v>0</v>
      </c>
      <c r="H52" s="417">
        <f t="shared" si="5"/>
        <v>0</v>
      </c>
      <c r="I52" s="294">
        <f t="shared" si="5"/>
        <v>0</v>
      </c>
      <c r="J52" s="295">
        <f t="shared" si="5"/>
        <v>0</v>
      </c>
      <c r="K52" s="282">
        <f t="shared" si="5"/>
        <v>0</v>
      </c>
      <c r="L52" s="283">
        <f t="shared" si="5"/>
        <v>0</v>
      </c>
      <c r="M52" s="284">
        <f t="shared" si="5"/>
        <v>0</v>
      </c>
      <c r="N52" s="285">
        <f t="shared" si="5"/>
        <v>0</v>
      </c>
      <c r="O52" s="285">
        <f t="shared" si="5"/>
        <v>0</v>
      </c>
      <c r="P52" s="286">
        <f t="shared" si="5"/>
        <v>0</v>
      </c>
      <c r="Q52" s="406">
        <f t="shared" si="5"/>
        <v>0</v>
      </c>
      <c r="R52" s="287">
        <f t="shared" si="5"/>
        <v>0</v>
      </c>
      <c r="S52" s="288">
        <f t="shared" si="5"/>
        <v>0</v>
      </c>
      <c r="T52" s="288">
        <f t="shared" si="5"/>
        <v>0</v>
      </c>
      <c r="U52" s="288">
        <f t="shared" si="5"/>
        <v>0</v>
      </c>
      <c r="V52" s="289">
        <f t="shared" si="5"/>
        <v>0</v>
      </c>
      <c r="W52" s="290">
        <f t="shared" si="5"/>
        <v>0</v>
      </c>
      <c r="X52" s="291">
        <f t="shared" si="5"/>
        <v>0</v>
      </c>
      <c r="Y52" s="291">
        <f t="shared" si="5"/>
        <v>0</v>
      </c>
      <c r="Z52" s="291">
        <f t="shared" si="5"/>
        <v>0</v>
      </c>
      <c r="AA52" s="291">
        <f t="shared" si="5"/>
        <v>0</v>
      </c>
      <c r="AB52" s="292">
        <f t="shared" si="5"/>
        <v>0</v>
      </c>
      <c r="AC52" s="447">
        <f t="shared" si="5"/>
        <v>0</v>
      </c>
      <c r="AD52" s="438">
        <f t="shared" si="5"/>
        <v>0</v>
      </c>
      <c r="AE52" s="439">
        <f t="shared" si="5"/>
        <v>0</v>
      </c>
      <c r="AF52" s="418">
        <f t="shared" si="5"/>
        <v>0</v>
      </c>
      <c r="AG52" s="300">
        <f t="shared" si="6"/>
        <v>0</v>
      </c>
    </row>
    <row r="53" spans="1:33" s="176" customFormat="1" ht="18" customHeight="1" x14ac:dyDescent="0.15">
      <c r="A53" s="2669" t="s">
        <v>35</v>
      </c>
      <c r="B53" s="2664" t="s">
        <v>8</v>
      </c>
      <c r="C53" s="2665"/>
      <c r="D53" s="2671" t="s">
        <v>9</v>
      </c>
      <c r="E53" s="2671"/>
      <c r="F53" s="2672"/>
      <c r="G53" s="230"/>
      <c r="H53" s="521"/>
      <c r="I53" s="231"/>
      <c r="J53" s="230"/>
      <c r="K53" s="232"/>
      <c r="L53" s="231"/>
      <c r="M53" s="230"/>
      <c r="N53" s="232"/>
      <c r="O53" s="232"/>
      <c r="P53" s="231"/>
      <c r="Q53" s="230"/>
      <c r="R53" s="230"/>
      <c r="S53" s="232"/>
      <c r="T53" s="232"/>
      <c r="U53" s="400"/>
      <c r="V53" s="231"/>
      <c r="W53" s="230"/>
      <c r="X53" s="232"/>
      <c r="Y53" s="232"/>
      <c r="Z53" s="232"/>
      <c r="AA53" s="400"/>
      <c r="AB53" s="231"/>
      <c r="AC53" s="379"/>
      <c r="AD53" s="238"/>
      <c r="AE53" s="379"/>
      <c r="AF53" s="379"/>
      <c r="AG53" s="247">
        <f t="shared" si="6"/>
        <v>0</v>
      </c>
    </row>
    <row r="54" spans="1:33" s="176" customFormat="1" ht="18" customHeight="1" x14ac:dyDescent="0.15">
      <c r="A54" s="2669"/>
      <c r="B54" s="2655"/>
      <c r="C54" s="2656"/>
      <c r="D54" s="486"/>
      <c r="E54" s="2673" t="s">
        <v>10</v>
      </c>
      <c r="F54" s="2674"/>
      <c r="G54" s="386"/>
      <c r="H54" s="520"/>
      <c r="I54" s="387"/>
      <c r="J54" s="386"/>
      <c r="K54" s="388"/>
      <c r="L54" s="387"/>
      <c r="M54" s="386"/>
      <c r="N54" s="388"/>
      <c r="O54" s="388"/>
      <c r="P54" s="387"/>
      <c r="Q54" s="386"/>
      <c r="R54" s="386"/>
      <c r="S54" s="388"/>
      <c r="T54" s="388"/>
      <c r="U54" s="522"/>
      <c r="V54" s="387"/>
      <c r="W54" s="386"/>
      <c r="X54" s="388"/>
      <c r="Y54" s="388"/>
      <c r="Z54" s="388"/>
      <c r="AA54" s="522"/>
      <c r="AB54" s="387"/>
      <c r="AC54" s="523"/>
      <c r="AD54" s="386"/>
      <c r="AE54" s="523"/>
      <c r="AF54" s="520"/>
      <c r="AG54" s="420">
        <f t="shared" si="6"/>
        <v>0</v>
      </c>
    </row>
    <row r="55" spans="1:33" s="176" customFormat="1" ht="18" customHeight="1" x14ac:dyDescent="0.15">
      <c r="A55" s="2669"/>
      <c r="B55" s="748"/>
      <c r="C55" s="750"/>
      <c r="D55" s="487"/>
      <c r="E55" s="487"/>
      <c r="F55" s="838" t="s">
        <v>1117</v>
      </c>
      <c r="G55" s="234"/>
      <c r="H55" s="524"/>
      <c r="I55" s="235"/>
      <c r="J55" s="234"/>
      <c r="K55" s="236"/>
      <c r="L55" s="235"/>
      <c r="M55" s="234"/>
      <c r="N55" s="236"/>
      <c r="O55" s="236"/>
      <c r="P55" s="235"/>
      <c r="Q55" s="234"/>
      <c r="R55" s="234"/>
      <c r="S55" s="236"/>
      <c r="T55" s="236"/>
      <c r="U55" s="402"/>
      <c r="V55" s="235"/>
      <c r="W55" s="234"/>
      <c r="X55" s="236"/>
      <c r="Y55" s="236"/>
      <c r="Z55" s="236"/>
      <c r="AA55" s="402"/>
      <c r="AB55" s="235"/>
      <c r="AC55" s="525"/>
      <c r="AD55" s="234"/>
      <c r="AE55" s="525"/>
      <c r="AF55" s="526"/>
      <c r="AG55" s="248">
        <f t="shared" si="6"/>
        <v>0</v>
      </c>
    </row>
    <row r="56" spans="1:33" s="176" customFormat="1" ht="18" customHeight="1" x14ac:dyDescent="0.15">
      <c r="A56" s="2669"/>
      <c r="B56" s="2664" t="s">
        <v>11</v>
      </c>
      <c r="C56" s="2665"/>
      <c r="D56" s="2671" t="s">
        <v>9</v>
      </c>
      <c r="E56" s="2671"/>
      <c r="F56" s="2672"/>
      <c r="G56" s="238"/>
      <c r="H56" s="243"/>
      <c r="I56" s="239"/>
      <c r="J56" s="238"/>
      <c r="K56" s="240"/>
      <c r="L56" s="239"/>
      <c r="M56" s="238"/>
      <c r="N56" s="240"/>
      <c r="O56" s="240"/>
      <c r="P56" s="239"/>
      <c r="Q56" s="238"/>
      <c r="R56" s="238"/>
      <c r="S56" s="240"/>
      <c r="T56" s="240"/>
      <c r="U56" s="527"/>
      <c r="V56" s="239"/>
      <c r="W56" s="238"/>
      <c r="X56" s="240"/>
      <c r="Y56" s="240"/>
      <c r="Z56" s="240"/>
      <c r="AA56" s="400"/>
      <c r="AB56" s="231"/>
      <c r="AC56" s="379"/>
      <c r="AD56" s="230"/>
      <c r="AE56" s="379"/>
      <c r="AF56" s="379"/>
      <c r="AG56" s="247">
        <f t="shared" si="6"/>
        <v>0</v>
      </c>
    </row>
    <row r="57" spans="1:33" s="176" customFormat="1" ht="18" customHeight="1" x14ac:dyDescent="0.15">
      <c r="A57" s="2669"/>
      <c r="B57" s="2655"/>
      <c r="C57" s="2656"/>
      <c r="D57" s="486"/>
      <c r="E57" s="2673" t="s">
        <v>10</v>
      </c>
      <c r="F57" s="2674"/>
      <c r="G57" s="386"/>
      <c r="H57" s="520"/>
      <c r="I57" s="387"/>
      <c r="J57" s="386"/>
      <c r="K57" s="388"/>
      <c r="L57" s="387"/>
      <c r="M57" s="386"/>
      <c r="N57" s="388"/>
      <c r="O57" s="388"/>
      <c r="P57" s="387"/>
      <c r="Q57" s="386"/>
      <c r="R57" s="386"/>
      <c r="S57" s="388"/>
      <c r="T57" s="388"/>
      <c r="U57" s="522"/>
      <c r="V57" s="387"/>
      <c r="W57" s="386"/>
      <c r="X57" s="388"/>
      <c r="Y57" s="388"/>
      <c r="Z57" s="388"/>
      <c r="AA57" s="522"/>
      <c r="AB57" s="387"/>
      <c r="AC57" s="523"/>
      <c r="AD57" s="386"/>
      <c r="AE57" s="523"/>
      <c r="AF57" s="520"/>
      <c r="AG57" s="420">
        <f t="shared" si="6"/>
        <v>0</v>
      </c>
    </row>
    <row r="58" spans="1:33" s="176" customFormat="1" ht="18" customHeight="1" x14ac:dyDescent="0.15">
      <c r="A58" s="2669"/>
      <c r="B58" s="488"/>
      <c r="C58" s="750"/>
      <c r="D58" s="487"/>
      <c r="E58" s="487"/>
      <c r="F58" s="838" t="s">
        <v>1117</v>
      </c>
      <c r="G58" s="234"/>
      <c r="H58" s="524"/>
      <c r="I58" s="235"/>
      <c r="J58" s="234"/>
      <c r="K58" s="236"/>
      <c r="L58" s="235"/>
      <c r="M58" s="234"/>
      <c r="N58" s="236"/>
      <c r="O58" s="236"/>
      <c r="P58" s="235"/>
      <c r="Q58" s="234"/>
      <c r="R58" s="234"/>
      <c r="S58" s="236"/>
      <c r="T58" s="236"/>
      <c r="U58" s="402"/>
      <c r="V58" s="235"/>
      <c r="W58" s="234"/>
      <c r="X58" s="236"/>
      <c r="Y58" s="236"/>
      <c r="Z58" s="236"/>
      <c r="AA58" s="402"/>
      <c r="AB58" s="235"/>
      <c r="AC58" s="525"/>
      <c r="AD58" s="234"/>
      <c r="AE58" s="525"/>
      <c r="AF58" s="526"/>
      <c r="AG58" s="248">
        <f t="shared" si="6"/>
        <v>0</v>
      </c>
    </row>
    <row r="59" spans="1:33" s="176" customFormat="1" ht="18" customHeight="1" x14ac:dyDescent="0.15">
      <c r="A59" s="2669"/>
      <c r="B59" s="2664" t="s">
        <v>12</v>
      </c>
      <c r="C59" s="2665"/>
      <c r="D59" s="2671" t="s">
        <v>9</v>
      </c>
      <c r="E59" s="2671"/>
      <c r="F59" s="2672"/>
      <c r="G59" s="238"/>
      <c r="H59" s="243"/>
      <c r="I59" s="239"/>
      <c r="J59" s="238"/>
      <c r="K59" s="240"/>
      <c r="L59" s="239"/>
      <c r="M59" s="238"/>
      <c r="N59" s="240"/>
      <c r="O59" s="240"/>
      <c r="P59" s="239"/>
      <c r="Q59" s="238"/>
      <c r="R59" s="238"/>
      <c r="S59" s="240"/>
      <c r="T59" s="240"/>
      <c r="U59" s="527"/>
      <c r="V59" s="239"/>
      <c r="W59" s="238"/>
      <c r="X59" s="240"/>
      <c r="Y59" s="240"/>
      <c r="Z59" s="240"/>
      <c r="AA59" s="400"/>
      <c r="AB59" s="231"/>
      <c r="AC59" s="379"/>
      <c r="AD59" s="230"/>
      <c r="AE59" s="379"/>
      <c r="AF59" s="379"/>
      <c r="AG59" s="247">
        <f t="shared" si="6"/>
        <v>0</v>
      </c>
    </row>
    <row r="60" spans="1:33" s="176" customFormat="1" ht="18" customHeight="1" x14ac:dyDescent="0.15">
      <c r="A60" s="2669"/>
      <c r="B60" s="2655"/>
      <c r="C60" s="2656"/>
      <c r="D60" s="486"/>
      <c r="E60" s="2673" t="s">
        <v>10</v>
      </c>
      <c r="F60" s="2674"/>
      <c r="G60" s="386"/>
      <c r="H60" s="520"/>
      <c r="I60" s="387"/>
      <c r="J60" s="386"/>
      <c r="K60" s="388"/>
      <c r="L60" s="387"/>
      <c r="M60" s="386"/>
      <c r="N60" s="388"/>
      <c r="O60" s="388"/>
      <c r="P60" s="387"/>
      <c r="Q60" s="386"/>
      <c r="R60" s="386"/>
      <c r="S60" s="388"/>
      <c r="T60" s="388"/>
      <c r="U60" s="522"/>
      <c r="V60" s="387"/>
      <c r="W60" s="386"/>
      <c r="X60" s="388"/>
      <c r="Y60" s="388"/>
      <c r="Z60" s="388"/>
      <c r="AA60" s="522"/>
      <c r="AB60" s="387"/>
      <c r="AC60" s="523"/>
      <c r="AD60" s="386"/>
      <c r="AE60" s="523"/>
      <c r="AF60" s="520"/>
      <c r="AG60" s="420">
        <f t="shared" si="6"/>
        <v>0</v>
      </c>
    </row>
    <row r="61" spans="1:33" s="176" customFormat="1" ht="18" customHeight="1" x14ac:dyDescent="0.15">
      <c r="A61" s="2669"/>
      <c r="B61" s="748"/>
      <c r="C61" s="750"/>
      <c r="D61" s="487"/>
      <c r="E61" s="487"/>
      <c r="F61" s="838" t="s">
        <v>1117</v>
      </c>
      <c r="G61" s="234"/>
      <c r="H61" s="524"/>
      <c r="I61" s="235"/>
      <c r="J61" s="234"/>
      <c r="K61" s="236"/>
      <c r="L61" s="235"/>
      <c r="M61" s="234"/>
      <c r="N61" s="236"/>
      <c r="O61" s="236"/>
      <c r="P61" s="235"/>
      <c r="Q61" s="234"/>
      <c r="R61" s="234"/>
      <c r="S61" s="236"/>
      <c r="T61" s="236"/>
      <c r="U61" s="402"/>
      <c r="V61" s="235"/>
      <c r="W61" s="234"/>
      <c r="X61" s="236"/>
      <c r="Y61" s="236"/>
      <c r="Z61" s="236"/>
      <c r="AA61" s="402"/>
      <c r="AB61" s="235"/>
      <c r="AC61" s="525"/>
      <c r="AD61" s="234"/>
      <c r="AE61" s="525"/>
      <c r="AF61" s="526"/>
      <c r="AG61" s="248">
        <f t="shared" si="6"/>
        <v>0</v>
      </c>
    </row>
    <row r="62" spans="1:33" s="176" customFormat="1" ht="18" customHeight="1" x14ac:dyDescent="0.15">
      <c r="A62" s="2669"/>
      <c r="B62" s="2664" t="s">
        <v>13</v>
      </c>
      <c r="C62" s="2665"/>
      <c r="D62" s="2671" t="s">
        <v>9</v>
      </c>
      <c r="E62" s="2671"/>
      <c r="F62" s="2672"/>
      <c r="G62" s="238"/>
      <c r="H62" s="243"/>
      <c r="I62" s="239"/>
      <c r="J62" s="238"/>
      <c r="K62" s="240"/>
      <c r="L62" s="239"/>
      <c r="M62" s="238"/>
      <c r="N62" s="240"/>
      <c r="O62" s="240"/>
      <c r="P62" s="239"/>
      <c r="Q62" s="238"/>
      <c r="R62" s="238"/>
      <c r="S62" s="240"/>
      <c r="T62" s="240"/>
      <c r="U62" s="527"/>
      <c r="V62" s="239"/>
      <c r="W62" s="238"/>
      <c r="X62" s="240"/>
      <c r="Y62" s="240"/>
      <c r="Z62" s="240"/>
      <c r="AA62" s="400"/>
      <c r="AB62" s="231"/>
      <c r="AC62" s="379"/>
      <c r="AD62" s="230"/>
      <c r="AE62" s="379"/>
      <c r="AF62" s="379"/>
      <c r="AG62" s="247">
        <f t="shared" si="6"/>
        <v>0</v>
      </c>
    </row>
    <row r="63" spans="1:33" s="176" customFormat="1" ht="18" customHeight="1" x14ac:dyDescent="0.15">
      <c r="A63" s="2669"/>
      <c r="B63" s="2655"/>
      <c r="C63" s="2656"/>
      <c r="D63" s="486"/>
      <c r="E63" s="2673" t="s">
        <v>10</v>
      </c>
      <c r="F63" s="2674"/>
      <c r="G63" s="386"/>
      <c r="H63" s="520"/>
      <c r="I63" s="387"/>
      <c r="J63" s="386"/>
      <c r="K63" s="388"/>
      <c r="L63" s="387"/>
      <c r="M63" s="386"/>
      <c r="N63" s="388"/>
      <c r="O63" s="388"/>
      <c r="P63" s="387"/>
      <c r="Q63" s="386"/>
      <c r="R63" s="386"/>
      <c r="S63" s="388"/>
      <c r="T63" s="388"/>
      <c r="U63" s="522"/>
      <c r="V63" s="387"/>
      <c r="W63" s="386"/>
      <c r="X63" s="388"/>
      <c r="Y63" s="388"/>
      <c r="Z63" s="388"/>
      <c r="AA63" s="522"/>
      <c r="AB63" s="387"/>
      <c r="AC63" s="523"/>
      <c r="AD63" s="386"/>
      <c r="AE63" s="523"/>
      <c r="AF63" s="520"/>
      <c r="AG63" s="420">
        <f t="shared" si="6"/>
        <v>0</v>
      </c>
    </row>
    <row r="64" spans="1:33" s="176" customFormat="1" ht="18" customHeight="1" x14ac:dyDescent="0.15">
      <c r="A64" s="2669"/>
      <c r="B64" s="748"/>
      <c r="C64" s="749"/>
      <c r="D64" s="487"/>
      <c r="E64" s="487"/>
      <c r="F64" s="838" t="s">
        <v>1117</v>
      </c>
      <c r="G64" s="234"/>
      <c r="H64" s="524"/>
      <c r="I64" s="235"/>
      <c r="J64" s="234"/>
      <c r="K64" s="236"/>
      <c r="L64" s="235"/>
      <c r="M64" s="234"/>
      <c r="N64" s="236"/>
      <c r="O64" s="236"/>
      <c r="P64" s="235"/>
      <c r="Q64" s="234"/>
      <c r="R64" s="234"/>
      <c r="S64" s="236"/>
      <c r="T64" s="236"/>
      <c r="U64" s="402"/>
      <c r="V64" s="235"/>
      <c r="W64" s="234"/>
      <c r="X64" s="236"/>
      <c r="Y64" s="236"/>
      <c r="Z64" s="236"/>
      <c r="AA64" s="402"/>
      <c r="AB64" s="235"/>
      <c r="AC64" s="525"/>
      <c r="AD64" s="234"/>
      <c r="AE64" s="525"/>
      <c r="AF64" s="526"/>
      <c r="AG64" s="248">
        <f t="shared" si="6"/>
        <v>0</v>
      </c>
    </row>
    <row r="65" spans="1:33" s="176" customFormat="1" ht="18" customHeight="1" x14ac:dyDescent="0.15">
      <c r="A65" s="2669"/>
      <c r="B65" s="2664" t="s">
        <v>14</v>
      </c>
      <c r="C65" s="2665"/>
      <c r="D65" s="2671" t="s">
        <v>9</v>
      </c>
      <c r="E65" s="2671"/>
      <c r="F65" s="2672"/>
      <c r="G65" s="238"/>
      <c r="H65" s="243"/>
      <c r="I65" s="239"/>
      <c r="J65" s="238"/>
      <c r="K65" s="240"/>
      <c r="L65" s="239"/>
      <c r="M65" s="238"/>
      <c r="N65" s="240"/>
      <c r="O65" s="240"/>
      <c r="P65" s="239"/>
      <c r="Q65" s="238"/>
      <c r="R65" s="238"/>
      <c r="S65" s="240"/>
      <c r="T65" s="240"/>
      <c r="U65" s="527"/>
      <c r="V65" s="239"/>
      <c r="W65" s="238"/>
      <c r="X65" s="240"/>
      <c r="Y65" s="240"/>
      <c r="Z65" s="240"/>
      <c r="AA65" s="400"/>
      <c r="AB65" s="231"/>
      <c r="AC65" s="379"/>
      <c r="AD65" s="230"/>
      <c r="AE65" s="379"/>
      <c r="AF65" s="379"/>
      <c r="AG65" s="247">
        <f t="shared" si="6"/>
        <v>0</v>
      </c>
    </row>
    <row r="66" spans="1:33" s="176" customFormat="1" ht="18" customHeight="1" x14ac:dyDescent="0.15">
      <c r="A66" s="2669"/>
      <c r="B66" s="2655"/>
      <c r="C66" s="2656"/>
      <c r="D66" s="486"/>
      <c r="E66" s="2673" t="s">
        <v>10</v>
      </c>
      <c r="F66" s="2674"/>
      <c r="G66" s="386"/>
      <c r="H66" s="520"/>
      <c r="I66" s="387"/>
      <c r="J66" s="386"/>
      <c r="K66" s="388"/>
      <c r="L66" s="387"/>
      <c r="M66" s="386"/>
      <c r="N66" s="388"/>
      <c r="O66" s="388"/>
      <c r="P66" s="387"/>
      <c r="Q66" s="386"/>
      <c r="R66" s="386"/>
      <c r="S66" s="388"/>
      <c r="T66" s="388"/>
      <c r="U66" s="522"/>
      <c r="V66" s="387"/>
      <c r="W66" s="386"/>
      <c r="X66" s="388"/>
      <c r="Y66" s="388"/>
      <c r="Z66" s="388"/>
      <c r="AA66" s="522"/>
      <c r="AB66" s="387"/>
      <c r="AC66" s="523"/>
      <c r="AD66" s="386"/>
      <c r="AE66" s="523"/>
      <c r="AF66" s="520"/>
      <c r="AG66" s="420">
        <f t="shared" si="6"/>
        <v>0</v>
      </c>
    </row>
    <row r="67" spans="1:33" s="176" customFormat="1" ht="18" customHeight="1" x14ac:dyDescent="0.15">
      <c r="A67" s="2669"/>
      <c r="B67" s="748"/>
      <c r="C67" s="749"/>
      <c r="D67" s="487"/>
      <c r="E67" s="487"/>
      <c r="F67" s="838" t="s">
        <v>1117</v>
      </c>
      <c r="G67" s="234"/>
      <c r="H67" s="524"/>
      <c r="I67" s="235"/>
      <c r="J67" s="234"/>
      <c r="K67" s="236"/>
      <c r="L67" s="235"/>
      <c r="M67" s="234"/>
      <c r="N67" s="236"/>
      <c r="O67" s="236"/>
      <c r="P67" s="235"/>
      <c r="Q67" s="234"/>
      <c r="R67" s="234"/>
      <c r="S67" s="236"/>
      <c r="T67" s="236"/>
      <c r="U67" s="402"/>
      <c r="V67" s="235"/>
      <c r="W67" s="234"/>
      <c r="X67" s="236"/>
      <c r="Y67" s="236"/>
      <c r="Z67" s="236"/>
      <c r="AA67" s="402"/>
      <c r="AB67" s="235"/>
      <c r="AC67" s="525"/>
      <c r="AD67" s="234"/>
      <c r="AE67" s="525"/>
      <c r="AF67" s="526"/>
      <c r="AG67" s="248">
        <f t="shared" si="6"/>
        <v>0</v>
      </c>
    </row>
    <row r="68" spans="1:33" s="176" customFormat="1" ht="18" customHeight="1" x14ac:dyDescent="0.15">
      <c r="A68" s="2669"/>
      <c r="B68" s="2679" t="s">
        <v>15</v>
      </c>
      <c r="C68" s="2680"/>
      <c r="D68" s="2671" t="s">
        <v>9</v>
      </c>
      <c r="E68" s="2671"/>
      <c r="F68" s="2672"/>
      <c r="G68" s="238"/>
      <c r="H68" s="243"/>
      <c r="I68" s="239"/>
      <c r="J68" s="238"/>
      <c r="K68" s="240"/>
      <c r="L68" s="239"/>
      <c r="M68" s="238"/>
      <c r="N68" s="240"/>
      <c r="O68" s="240"/>
      <c r="P68" s="239"/>
      <c r="Q68" s="238"/>
      <c r="R68" s="238"/>
      <c r="S68" s="240"/>
      <c r="T68" s="240"/>
      <c r="U68" s="527"/>
      <c r="V68" s="239"/>
      <c r="W68" s="238"/>
      <c r="X68" s="240"/>
      <c r="Y68" s="240"/>
      <c r="Z68" s="240"/>
      <c r="AA68" s="400"/>
      <c r="AB68" s="231"/>
      <c r="AC68" s="379"/>
      <c r="AD68" s="230"/>
      <c r="AE68" s="684"/>
      <c r="AF68" s="379"/>
      <c r="AG68" s="247">
        <f t="shared" si="6"/>
        <v>0</v>
      </c>
    </row>
    <row r="69" spans="1:33" s="176" customFormat="1" ht="18" customHeight="1" x14ac:dyDescent="0.15">
      <c r="A69" s="2669"/>
      <c r="B69" s="2681"/>
      <c r="C69" s="2682"/>
      <c r="D69" s="486"/>
      <c r="E69" s="2673" t="s">
        <v>10</v>
      </c>
      <c r="F69" s="2674"/>
      <c r="G69" s="386"/>
      <c r="H69" s="520"/>
      <c r="I69" s="387"/>
      <c r="J69" s="386"/>
      <c r="K69" s="388"/>
      <c r="L69" s="387"/>
      <c r="M69" s="386"/>
      <c r="N69" s="388"/>
      <c r="O69" s="388"/>
      <c r="P69" s="387"/>
      <c r="Q69" s="386"/>
      <c r="R69" s="386"/>
      <c r="S69" s="388"/>
      <c r="T69" s="388"/>
      <c r="U69" s="522"/>
      <c r="V69" s="387"/>
      <c r="W69" s="386"/>
      <c r="X69" s="388"/>
      <c r="Y69" s="388"/>
      <c r="Z69" s="388"/>
      <c r="AA69" s="522"/>
      <c r="AB69" s="387"/>
      <c r="AC69" s="523"/>
      <c r="AD69" s="386"/>
      <c r="AE69" s="523"/>
      <c r="AF69" s="520"/>
      <c r="AG69" s="420">
        <f t="shared" si="6"/>
        <v>0</v>
      </c>
    </row>
    <row r="70" spans="1:33" s="176" customFormat="1" ht="18" customHeight="1" x14ac:dyDescent="0.15">
      <c r="A70" s="2669"/>
      <c r="B70" s="2683"/>
      <c r="C70" s="2684"/>
      <c r="D70" s="487"/>
      <c r="E70" s="487"/>
      <c r="F70" s="838" t="s">
        <v>1117</v>
      </c>
      <c r="G70" s="234"/>
      <c r="H70" s="524"/>
      <c r="I70" s="235"/>
      <c r="J70" s="234"/>
      <c r="K70" s="236"/>
      <c r="L70" s="235"/>
      <c r="M70" s="234"/>
      <c r="N70" s="236"/>
      <c r="O70" s="236"/>
      <c r="P70" s="235"/>
      <c r="Q70" s="234"/>
      <c r="R70" s="234"/>
      <c r="S70" s="236"/>
      <c r="T70" s="236"/>
      <c r="U70" s="402"/>
      <c r="V70" s="235"/>
      <c r="W70" s="234"/>
      <c r="X70" s="236"/>
      <c r="Y70" s="236"/>
      <c r="Z70" s="236"/>
      <c r="AA70" s="402"/>
      <c r="AB70" s="235"/>
      <c r="AC70" s="525"/>
      <c r="AD70" s="234"/>
      <c r="AE70" s="525"/>
      <c r="AF70" s="526"/>
      <c r="AG70" s="248">
        <f t="shared" si="6"/>
        <v>0</v>
      </c>
    </row>
    <row r="71" spans="1:33" s="176" customFormat="1" ht="18" customHeight="1" x14ac:dyDescent="0.15">
      <c r="A71" s="2669"/>
      <c r="B71" s="2675" t="s">
        <v>1233</v>
      </c>
      <c r="C71" s="2665"/>
      <c r="D71" s="2671" t="s">
        <v>9</v>
      </c>
      <c r="E71" s="2671"/>
      <c r="F71" s="2672"/>
      <c r="G71" s="238"/>
      <c r="H71" s="243"/>
      <c r="I71" s="239"/>
      <c r="J71" s="238"/>
      <c r="K71" s="240"/>
      <c r="L71" s="239"/>
      <c r="M71" s="238"/>
      <c r="N71" s="240"/>
      <c r="O71" s="240"/>
      <c r="P71" s="239"/>
      <c r="Q71" s="238"/>
      <c r="R71" s="238"/>
      <c r="S71" s="240"/>
      <c r="T71" s="240"/>
      <c r="U71" s="527"/>
      <c r="V71" s="239"/>
      <c r="W71" s="238"/>
      <c r="X71" s="240"/>
      <c r="Y71" s="240"/>
      <c r="Z71" s="240"/>
      <c r="AA71" s="400"/>
      <c r="AB71" s="231"/>
      <c r="AC71" s="379"/>
      <c r="AD71" s="230"/>
      <c r="AE71" s="379"/>
      <c r="AF71" s="379"/>
      <c r="AG71" s="247">
        <f t="shared" si="6"/>
        <v>0</v>
      </c>
    </row>
    <row r="72" spans="1:33" s="176" customFormat="1" ht="18" customHeight="1" x14ac:dyDescent="0.15">
      <c r="A72" s="2669"/>
      <c r="B72" s="2676"/>
      <c r="C72" s="2656"/>
      <c r="D72" s="486"/>
      <c r="E72" s="2673" t="s">
        <v>10</v>
      </c>
      <c r="F72" s="2674"/>
      <c r="G72" s="386"/>
      <c r="H72" s="520"/>
      <c r="I72" s="387"/>
      <c r="J72" s="386"/>
      <c r="K72" s="388"/>
      <c r="L72" s="387"/>
      <c r="M72" s="386"/>
      <c r="N72" s="388"/>
      <c r="O72" s="388"/>
      <c r="P72" s="387"/>
      <c r="Q72" s="386"/>
      <c r="R72" s="386"/>
      <c r="S72" s="388"/>
      <c r="T72" s="388"/>
      <c r="U72" s="522"/>
      <c r="V72" s="387"/>
      <c r="W72" s="386"/>
      <c r="X72" s="388"/>
      <c r="Y72" s="388"/>
      <c r="Z72" s="388"/>
      <c r="AA72" s="522"/>
      <c r="AB72" s="387"/>
      <c r="AC72" s="523"/>
      <c r="AD72" s="386"/>
      <c r="AE72" s="523"/>
      <c r="AF72" s="520"/>
      <c r="AG72" s="420">
        <f t="shared" si="6"/>
        <v>0</v>
      </c>
    </row>
    <row r="73" spans="1:33" s="176" customFormat="1" ht="18" customHeight="1" x14ac:dyDescent="0.15">
      <c r="A73" s="2669"/>
      <c r="B73" s="2677"/>
      <c r="C73" s="2678"/>
      <c r="D73" s="487"/>
      <c r="E73" s="487"/>
      <c r="F73" s="838" t="s">
        <v>1117</v>
      </c>
      <c r="G73" s="234"/>
      <c r="H73" s="524"/>
      <c r="I73" s="235"/>
      <c r="J73" s="234"/>
      <c r="K73" s="236"/>
      <c r="L73" s="235"/>
      <c r="M73" s="234"/>
      <c r="N73" s="236"/>
      <c r="O73" s="236"/>
      <c r="P73" s="235"/>
      <c r="Q73" s="234"/>
      <c r="R73" s="234"/>
      <c r="S73" s="236"/>
      <c r="T73" s="236"/>
      <c r="U73" s="402"/>
      <c r="V73" s="235"/>
      <c r="W73" s="234"/>
      <c r="X73" s="236"/>
      <c r="Y73" s="236"/>
      <c r="Z73" s="236"/>
      <c r="AA73" s="402"/>
      <c r="AB73" s="235"/>
      <c r="AC73" s="525"/>
      <c r="AD73" s="234"/>
      <c r="AE73" s="525"/>
      <c r="AF73" s="526"/>
      <c r="AG73" s="248">
        <f t="shared" si="6"/>
        <v>0</v>
      </c>
    </row>
    <row r="74" spans="1:33" s="176" customFormat="1" ht="18" customHeight="1" x14ac:dyDescent="0.15">
      <c r="A74" s="2669"/>
      <c r="B74" s="2664" t="s">
        <v>16</v>
      </c>
      <c r="C74" s="2665"/>
      <c r="D74" s="2671" t="s">
        <v>9</v>
      </c>
      <c r="E74" s="2671"/>
      <c r="F74" s="2672"/>
      <c r="G74" s="238"/>
      <c r="H74" s="243"/>
      <c r="I74" s="239"/>
      <c r="J74" s="238"/>
      <c r="K74" s="240"/>
      <c r="L74" s="239"/>
      <c r="M74" s="238"/>
      <c r="N74" s="240"/>
      <c r="O74" s="240"/>
      <c r="P74" s="239"/>
      <c r="Q74" s="238"/>
      <c r="R74" s="238"/>
      <c r="S74" s="240"/>
      <c r="T74" s="240"/>
      <c r="U74" s="527"/>
      <c r="V74" s="239"/>
      <c r="W74" s="238"/>
      <c r="X74" s="240"/>
      <c r="Y74" s="240"/>
      <c r="Z74" s="240"/>
      <c r="AA74" s="400"/>
      <c r="AB74" s="231"/>
      <c r="AC74" s="379"/>
      <c r="AD74" s="230"/>
      <c r="AE74" s="379"/>
      <c r="AF74" s="379"/>
      <c r="AG74" s="247">
        <f t="shared" si="6"/>
        <v>0</v>
      </c>
    </row>
    <row r="75" spans="1:33" s="176" customFormat="1" ht="18" customHeight="1" x14ac:dyDescent="0.15">
      <c r="A75" s="2669"/>
      <c r="B75" s="2655"/>
      <c r="C75" s="2656"/>
      <c r="D75" s="486"/>
      <c r="E75" s="2673" t="s">
        <v>10</v>
      </c>
      <c r="F75" s="2674"/>
      <c r="G75" s="386"/>
      <c r="H75" s="520"/>
      <c r="I75" s="387"/>
      <c r="J75" s="386"/>
      <c r="K75" s="388"/>
      <c r="L75" s="387"/>
      <c r="M75" s="386"/>
      <c r="N75" s="388"/>
      <c r="O75" s="388"/>
      <c r="P75" s="387"/>
      <c r="Q75" s="386"/>
      <c r="R75" s="386"/>
      <c r="S75" s="388"/>
      <c r="T75" s="388"/>
      <c r="U75" s="522"/>
      <c r="V75" s="387"/>
      <c r="W75" s="386"/>
      <c r="X75" s="388"/>
      <c r="Y75" s="388"/>
      <c r="Z75" s="388"/>
      <c r="AA75" s="522"/>
      <c r="AB75" s="387"/>
      <c r="AC75" s="523"/>
      <c r="AD75" s="386"/>
      <c r="AE75" s="523"/>
      <c r="AF75" s="520"/>
      <c r="AG75" s="420">
        <f t="shared" si="6"/>
        <v>0</v>
      </c>
    </row>
    <row r="76" spans="1:33" s="176" customFormat="1" ht="18" customHeight="1" x14ac:dyDescent="0.15">
      <c r="A76" s="2669"/>
      <c r="B76" s="748"/>
      <c r="C76" s="750"/>
      <c r="D76" s="487"/>
      <c r="E76" s="487"/>
      <c r="F76" s="838" t="s">
        <v>1117</v>
      </c>
      <c r="G76" s="234"/>
      <c r="H76" s="524"/>
      <c r="I76" s="235"/>
      <c r="J76" s="234"/>
      <c r="K76" s="236"/>
      <c r="L76" s="235"/>
      <c r="M76" s="234"/>
      <c r="N76" s="236"/>
      <c r="O76" s="236"/>
      <c r="P76" s="235"/>
      <c r="Q76" s="234"/>
      <c r="R76" s="234"/>
      <c r="S76" s="236"/>
      <c r="T76" s="236"/>
      <c r="U76" s="402"/>
      <c r="V76" s="235"/>
      <c r="W76" s="234"/>
      <c r="X76" s="236"/>
      <c r="Y76" s="236"/>
      <c r="Z76" s="236"/>
      <c r="AA76" s="402"/>
      <c r="AB76" s="235"/>
      <c r="AC76" s="525"/>
      <c r="AD76" s="234"/>
      <c r="AE76" s="525"/>
      <c r="AF76" s="526"/>
      <c r="AG76" s="248">
        <f t="shared" si="6"/>
        <v>0</v>
      </c>
    </row>
    <row r="77" spans="1:33" s="176" customFormat="1" ht="18" customHeight="1" x14ac:dyDescent="0.15">
      <c r="A77" s="2669"/>
      <c r="B77" s="2664" t="s">
        <v>17</v>
      </c>
      <c r="C77" s="2665"/>
      <c r="D77" s="2671" t="s">
        <v>9</v>
      </c>
      <c r="E77" s="2671"/>
      <c r="F77" s="2672"/>
      <c r="G77" s="238"/>
      <c r="H77" s="243"/>
      <c r="I77" s="239"/>
      <c r="J77" s="238"/>
      <c r="K77" s="240"/>
      <c r="L77" s="239"/>
      <c r="M77" s="238"/>
      <c r="N77" s="240"/>
      <c r="O77" s="240"/>
      <c r="P77" s="239"/>
      <c r="Q77" s="238"/>
      <c r="R77" s="238"/>
      <c r="S77" s="240"/>
      <c r="T77" s="240"/>
      <c r="U77" s="527"/>
      <c r="V77" s="239"/>
      <c r="W77" s="238"/>
      <c r="X77" s="240"/>
      <c r="Y77" s="240"/>
      <c r="Z77" s="240"/>
      <c r="AA77" s="400"/>
      <c r="AB77" s="231"/>
      <c r="AC77" s="379"/>
      <c r="AD77" s="230"/>
      <c r="AE77" s="379"/>
      <c r="AF77" s="379"/>
      <c r="AG77" s="247">
        <f t="shared" si="6"/>
        <v>0</v>
      </c>
    </row>
    <row r="78" spans="1:33" s="176" customFormat="1" ht="18" customHeight="1" x14ac:dyDescent="0.15">
      <c r="A78" s="2669"/>
      <c r="B78" s="2655"/>
      <c r="C78" s="2656"/>
      <c r="D78" s="486"/>
      <c r="E78" s="2673" t="s">
        <v>10</v>
      </c>
      <c r="F78" s="2674"/>
      <c r="G78" s="386"/>
      <c r="H78" s="520"/>
      <c r="I78" s="387"/>
      <c r="J78" s="386"/>
      <c r="K78" s="388"/>
      <c r="L78" s="387"/>
      <c r="M78" s="386"/>
      <c r="N78" s="388"/>
      <c r="O78" s="388"/>
      <c r="P78" s="387"/>
      <c r="Q78" s="386"/>
      <c r="R78" s="386"/>
      <c r="S78" s="388"/>
      <c r="T78" s="388"/>
      <c r="U78" s="522"/>
      <c r="V78" s="387"/>
      <c r="W78" s="386"/>
      <c r="X78" s="388"/>
      <c r="Y78" s="388"/>
      <c r="Z78" s="388"/>
      <c r="AA78" s="522"/>
      <c r="AB78" s="387"/>
      <c r="AC78" s="523"/>
      <c r="AD78" s="386"/>
      <c r="AE78" s="523"/>
      <c r="AF78" s="520"/>
      <c r="AG78" s="420">
        <f t="shared" si="6"/>
        <v>0</v>
      </c>
    </row>
    <row r="79" spans="1:33" s="176" customFormat="1" ht="18" customHeight="1" x14ac:dyDescent="0.15">
      <c r="A79" s="2669"/>
      <c r="B79" s="748"/>
      <c r="C79" s="749"/>
      <c r="D79" s="487"/>
      <c r="E79" s="487"/>
      <c r="F79" s="838" t="s">
        <v>1117</v>
      </c>
      <c r="G79" s="234"/>
      <c r="H79" s="524"/>
      <c r="I79" s="235"/>
      <c r="J79" s="234"/>
      <c r="K79" s="236"/>
      <c r="L79" s="235"/>
      <c r="M79" s="234"/>
      <c r="N79" s="236"/>
      <c r="O79" s="236"/>
      <c r="P79" s="235"/>
      <c r="Q79" s="234"/>
      <c r="R79" s="234"/>
      <c r="S79" s="236"/>
      <c r="T79" s="236"/>
      <c r="U79" s="402"/>
      <c r="V79" s="235"/>
      <c r="W79" s="234"/>
      <c r="X79" s="236"/>
      <c r="Y79" s="236"/>
      <c r="Z79" s="236"/>
      <c r="AA79" s="402"/>
      <c r="AB79" s="235"/>
      <c r="AC79" s="525"/>
      <c r="AD79" s="234"/>
      <c r="AE79" s="525"/>
      <c r="AF79" s="526"/>
      <c r="AG79" s="248">
        <f t="shared" si="6"/>
        <v>0</v>
      </c>
    </row>
    <row r="80" spans="1:33" s="176" customFormat="1" ht="18" customHeight="1" x14ac:dyDescent="0.15">
      <c r="A80" s="2669"/>
      <c r="B80" s="2664" t="s">
        <v>18</v>
      </c>
      <c r="C80" s="2665"/>
      <c r="D80" s="2671" t="s">
        <v>9</v>
      </c>
      <c r="E80" s="2671"/>
      <c r="F80" s="2672"/>
      <c r="G80" s="238"/>
      <c r="H80" s="243"/>
      <c r="I80" s="239"/>
      <c r="J80" s="238"/>
      <c r="K80" s="240"/>
      <c r="L80" s="239"/>
      <c r="M80" s="238"/>
      <c r="N80" s="240"/>
      <c r="O80" s="240"/>
      <c r="P80" s="239"/>
      <c r="Q80" s="238"/>
      <c r="R80" s="238"/>
      <c r="S80" s="240"/>
      <c r="T80" s="240"/>
      <c r="U80" s="527"/>
      <c r="V80" s="239"/>
      <c r="W80" s="238"/>
      <c r="X80" s="240"/>
      <c r="Y80" s="240"/>
      <c r="Z80" s="240"/>
      <c r="AA80" s="400"/>
      <c r="AB80" s="231"/>
      <c r="AC80" s="379"/>
      <c r="AD80" s="230"/>
      <c r="AE80" s="379"/>
      <c r="AF80" s="379"/>
      <c r="AG80" s="247">
        <f t="shared" si="6"/>
        <v>0</v>
      </c>
    </row>
    <row r="81" spans="1:33" s="176" customFormat="1" ht="18" customHeight="1" x14ac:dyDescent="0.15">
      <c r="A81" s="2669"/>
      <c r="B81" s="2655"/>
      <c r="C81" s="2656"/>
      <c r="D81" s="486"/>
      <c r="E81" s="2673" t="s">
        <v>10</v>
      </c>
      <c r="F81" s="2674"/>
      <c r="G81" s="386"/>
      <c r="H81" s="520"/>
      <c r="I81" s="387"/>
      <c r="J81" s="386"/>
      <c r="K81" s="388"/>
      <c r="L81" s="387"/>
      <c r="M81" s="386"/>
      <c r="N81" s="388"/>
      <c r="O81" s="388"/>
      <c r="P81" s="387"/>
      <c r="Q81" s="386"/>
      <c r="R81" s="386"/>
      <c r="S81" s="388"/>
      <c r="T81" s="388"/>
      <c r="U81" s="522"/>
      <c r="V81" s="387"/>
      <c r="W81" s="386"/>
      <c r="X81" s="388"/>
      <c r="Y81" s="388"/>
      <c r="Z81" s="388"/>
      <c r="AA81" s="522"/>
      <c r="AB81" s="387"/>
      <c r="AC81" s="523"/>
      <c r="AD81" s="386"/>
      <c r="AE81" s="523"/>
      <c r="AF81" s="520"/>
      <c r="AG81" s="420">
        <f t="shared" si="6"/>
        <v>0</v>
      </c>
    </row>
    <row r="82" spans="1:33" s="176" customFormat="1" ht="18" customHeight="1" x14ac:dyDescent="0.15">
      <c r="A82" s="2669"/>
      <c r="B82" s="488"/>
      <c r="C82" s="750"/>
      <c r="D82" s="487"/>
      <c r="E82" s="487"/>
      <c r="F82" s="838" t="s">
        <v>1117</v>
      </c>
      <c r="G82" s="234"/>
      <c r="H82" s="524"/>
      <c r="I82" s="235"/>
      <c r="J82" s="234"/>
      <c r="K82" s="236"/>
      <c r="L82" s="235"/>
      <c r="M82" s="234"/>
      <c r="N82" s="236"/>
      <c r="O82" s="236"/>
      <c r="P82" s="235"/>
      <c r="Q82" s="234"/>
      <c r="R82" s="234"/>
      <c r="S82" s="236"/>
      <c r="T82" s="236"/>
      <c r="U82" s="402"/>
      <c r="V82" s="235"/>
      <c r="W82" s="234"/>
      <c r="X82" s="236"/>
      <c r="Y82" s="236"/>
      <c r="Z82" s="236"/>
      <c r="AA82" s="402"/>
      <c r="AB82" s="235"/>
      <c r="AC82" s="525"/>
      <c r="AD82" s="234"/>
      <c r="AE82" s="525"/>
      <c r="AF82" s="526"/>
      <c r="AG82" s="248">
        <f t="shared" si="6"/>
        <v>0</v>
      </c>
    </row>
    <row r="83" spans="1:33" s="176" customFormat="1" ht="18" customHeight="1" x14ac:dyDescent="0.15">
      <c r="A83" s="2669"/>
      <c r="B83" s="2675" t="s">
        <v>19</v>
      </c>
      <c r="C83" s="2665"/>
      <c r="D83" s="2671" t="s">
        <v>9</v>
      </c>
      <c r="E83" s="2671"/>
      <c r="F83" s="2672"/>
      <c r="G83" s="238"/>
      <c r="H83" s="243"/>
      <c r="I83" s="239"/>
      <c r="J83" s="238"/>
      <c r="K83" s="240"/>
      <c r="L83" s="239"/>
      <c r="M83" s="238"/>
      <c r="N83" s="240"/>
      <c r="O83" s="240"/>
      <c r="P83" s="239"/>
      <c r="Q83" s="238"/>
      <c r="R83" s="238"/>
      <c r="S83" s="240"/>
      <c r="T83" s="240"/>
      <c r="U83" s="527"/>
      <c r="V83" s="239"/>
      <c r="W83" s="238"/>
      <c r="X83" s="240"/>
      <c r="Y83" s="240"/>
      <c r="Z83" s="240"/>
      <c r="AA83" s="400"/>
      <c r="AB83" s="231"/>
      <c r="AC83" s="379"/>
      <c r="AD83" s="230"/>
      <c r="AE83" s="379"/>
      <c r="AF83" s="379"/>
      <c r="AG83" s="247">
        <f t="shared" si="6"/>
        <v>0</v>
      </c>
    </row>
    <row r="84" spans="1:33" s="176" customFormat="1" ht="18" customHeight="1" x14ac:dyDescent="0.15">
      <c r="A84" s="2669"/>
      <c r="B84" s="2676"/>
      <c r="C84" s="2656"/>
      <c r="D84" s="486"/>
      <c r="E84" s="2673" t="s">
        <v>10</v>
      </c>
      <c r="F84" s="2674"/>
      <c r="G84" s="386"/>
      <c r="H84" s="520"/>
      <c r="I84" s="387"/>
      <c r="J84" s="386"/>
      <c r="K84" s="388"/>
      <c r="L84" s="387"/>
      <c r="M84" s="386"/>
      <c r="N84" s="388"/>
      <c r="O84" s="388"/>
      <c r="P84" s="387"/>
      <c r="Q84" s="386"/>
      <c r="R84" s="386"/>
      <c r="S84" s="388"/>
      <c r="T84" s="388"/>
      <c r="U84" s="522"/>
      <c r="V84" s="387"/>
      <c r="W84" s="386"/>
      <c r="X84" s="388"/>
      <c r="Y84" s="388"/>
      <c r="Z84" s="388"/>
      <c r="AA84" s="522"/>
      <c r="AB84" s="387"/>
      <c r="AC84" s="523"/>
      <c r="AD84" s="386"/>
      <c r="AE84" s="523"/>
      <c r="AF84" s="520"/>
      <c r="AG84" s="420">
        <f t="shared" si="6"/>
        <v>0</v>
      </c>
    </row>
    <row r="85" spans="1:33" s="176" customFormat="1" ht="18" customHeight="1" x14ac:dyDescent="0.15">
      <c r="A85" s="2669"/>
      <c r="B85" s="2677"/>
      <c r="C85" s="2678"/>
      <c r="D85" s="487"/>
      <c r="E85" s="487"/>
      <c r="F85" s="838" t="s">
        <v>1117</v>
      </c>
      <c r="G85" s="234"/>
      <c r="H85" s="524"/>
      <c r="I85" s="235"/>
      <c r="J85" s="234"/>
      <c r="K85" s="236"/>
      <c r="L85" s="235"/>
      <c r="M85" s="234"/>
      <c r="N85" s="236"/>
      <c r="O85" s="236"/>
      <c r="P85" s="235"/>
      <c r="Q85" s="234"/>
      <c r="R85" s="234"/>
      <c r="S85" s="236"/>
      <c r="T85" s="236"/>
      <c r="U85" s="402"/>
      <c r="V85" s="235"/>
      <c r="W85" s="234"/>
      <c r="X85" s="236"/>
      <c r="Y85" s="236"/>
      <c r="Z85" s="236"/>
      <c r="AA85" s="402"/>
      <c r="AB85" s="235"/>
      <c r="AC85" s="525"/>
      <c r="AD85" s="234"/>
      <c r="AE85" s="525"/>
      <c r="AF85" s="526"/>
      <c r="AG85" s="248">
        <f t="shared" si="6"/>
        <v>0</v>
      </c>
    </row>
    <row r="86" spans="1:33" s="176" customFormat="1" ht="18" customHeight="1" x14ac:dyDescent="0.15">
      <c r="A86" s="2669"/>
      <c r="B86" s="2655" t="s">
        <v>20</v>
      </c>
      <c r="C86" s="2656"/>
      <c r="D86" s="2671" t="s">
        <v>9</v>
      </c>
      <c r="E86" s="2671"/>
      <c r="F86" s="2672"/>
      <c r="G86" s="238"/>
      <c r="H86" s="243"/>
      <c r="I86" s="239"/>
      <c r="J86" s="238"/>
      <c r="K86" s="240"/>
      <c r="L86" s="239"/>
      <c r="M86" s="238"/>
      <c r="N86" s="240"/>
      <c r="O86" s="240"/>
      <c r="P86" s="239"/>
      <c r="Q86" s="238"/>
      <c r="R86" s="238"/>
      <c r="S86" s="240"/>
      <c r="T86" s="240"/>
      <c r="U86" s="527"/>
      <c r="V86" s="239"/>
      <c r="W86" s="238"/>
      <c r="X86" s="240"/>
      <c r="Y86" s="240"/>
      <c r="Z86" s="240"/>
      <c r="AA86" s="400"/>
      <c r="AB86" s="231"/>
      <c r="AC86" s="379"/>
      <c r="AD86" s="230"/>
      <c r="AE86" s="379"/>
      <c r="AF86" s="379"/>
      <c r="AG86" s="247">
        <f t="shared" si="6"/>
        <v>0</v>
      </c>
    </row>
    <row r="87" spans="1:33" s="176" customFormat="1" ht="18" customHeight="1" x14ac:dyDescent="0.15">
      <c r="A87" s="2669"/>
      <c r="B87" s="2655"/>
      <c r="C87" s="2656"/>
      <c r="D87" s="486"/>
      <c r="E87" s="2673" t="s">
        <v>10</v>
      </c>
      <c r="F87" s="2674"/>
      <c r="G87" s="386"/>
      <c r="H87" s="520"/>
      <c r="I87" s="387"/>
      <c r="J87" s="386"/>
      <c r="K87" s="388"/>
      <c r="L87" s="387"/>
      <c r="M87" s="386"/>
      <c r="N87" s="388"/>
      <c r="O87" s="388"/>
      <c r="P87" s="387"/>
      <c r="Q87" s="386"/>
      <c r="R87" s="386"/>
      <c r="S87" s="388"/>
      <c r="T87" s="388"/>
      <c r="U87" s="522"/>
      <c r="V87" s="387"/>
      <c r="W87" s="386"/>
      <c r="X87" s="388"/>
      <c r="Y87" s="297"/>
      <c r="Z87" s="297"/>
      <c r="AA87" s="401"/>
      <c r="AB87" s="380"/>
      <c r="AC87" s="383"/>
      <c r="AD87" s="296"/>
      <c r="AE87" s="383"/>
      <c r="AF87" s="384"/>
      <c r="AG87" s="420">
        <f t="shared" si="6"/>
        <v>0</v>
      </c>
    </row>
    <row r="88" spans="1:33" s="176" customFormat="1" ht="18" customHeight="1" thickBot="1" x14ac:dyDescent="0.2">
      <c r="A88" s="2670"/>
      <c r="B88" s="489"/>
      <c r="C88" s="490"/>
      <c r="D88" s="491"/>
      <c r="E88" s="491"/>
      <c r="F88" s="839" t="s">
        <v>1117</v>
      </c>
      <c r="G88" s="410"/>
      <c r="H88" s="528"/>
      <c r="I88" s="409"/>
      <c r="J88" s="410"/>
      <c r="K88" s="408"/>
      <c r="L88" s="409"/>
      <c r="M88" s="410"/>
      <c r="N88" s="408"/>
      <c r="O88" s="408"/>
      <c r="P88" s="409"/>
      <c r="Q88" s="410"/>
      <c r="R88" s="410"/>
      <c r="S88" s="408"/>
      <c r="T88" s="408"/>
      <c r="U88" s="413"/>
      <c r="V88" s="409"/>
      <c r="W88" s="410"/>
      <c r="X88" s="408"/>
      <c r="Y88" s="880"/>
      <c r="Z88" s="880"/>
      <c r="AA88" s="529"/>
      <c r="AB88" s="530"/>
      <c r="AC88" s="530"/>
      <c r="AD88" s="407"/>
      <c r="AE88" s="531"/>
      <c r="AF88" s="530"/>
      <c r="AG88" s="421">
        <f t="shared" si="6"/>
        <v>0</v>
      </c>
    </row>
    <row r="89" spans="1:33" s="176" customFormat="1" ht="13.5" customHeight="1" x14ac:dyDescent="0.15">
      <c r="A89" s="244"/>
      <c r="B89" s="44"/>
      <c r="C89" s="44"/>
      <c r="D89" s="44"/>
      <c r="E89" s="44"/>
      <c r="F89" s="245"/>
      <c r="G89" s="114"/>
      <c r="H89" s="114"/>
      <c r="I89" s="114"/>
      <c r="J89" s="114"/>
      <c r="K89" s="114"/>
      <c r="L89" s="114"/>
      <c r="M89" s="114"/>
      <c r="N89" s="114"/>
      <c r="O89" s="114"/>
      <c r="P89" s="114"/>
      <c r="Q89" s="114"/>
      <c r="R89" s="114"/>
      <c r="S89" s="114"/>
      <c r="T89" s="114"/>
      <c r="U89" s="114"/>
      <c r="V89" s="114"/>
      <c r="W89" s="2659" t="s">
        <v>156</v>
      </c>
      <c r="X89" s="2659"/>
      <c r="Y89" s="2659"/>
      <c r="Z89" s="2659"/>
      <c r="AA89" s="2659"/>
      <c r="AB89" s="2659"/>
      <c r="AC89" s="2659"/>
      <c r="AD89" s="2659"/>
      <c r="AE89" s="2659"/>
      <c r="AF89" s="2659"/>
      <c r="AG89" s="2659"/>
    </row>
    <row r="90" spans="1:33" s="176" customFormat="1" ht="15" customHeight="1" x14ac:dyDescent="0.15">
      <c r="A90" s="1853" t="str">
        <f>IF(ISBLANK('１．学校基本情報'!$A$7),"",'１．学校基本情報'!$A$7)</f>
        <v/>
      </c>
      <c r="B90" s="1853"/>
      <c r="C90" s="1853"/>
      <c r="D90" s="1853"/>
      <c r="E90" s="1853"/>
      <c r="F90" s="1853"/>
      <c r="G90" s="1853"/>
      <c r="H90" s="1853"/>
      <c r="I90" s="1853"/>
      <c r="J90" s="1853"/>
      <c r="K90" s="1853"/>
      <c r="L90" s="1853"/>
      <c r="M90" s="1853"/>
      <c r="N90" s="1853"/>
      <c r="O90" s="1853"/>
      <c r="P90" s="1853"/>
      <c r="Q90" s="1853"/>
      <c r="R90" s="1853"/>
      <c r="S90" s="1853"/>
      <c r="T90" s="1853"/>
      <c r="U90" s="1853"/>
      <c r="V90" s="1853"/>
      <c r="W90" s="1853"/>
      <c r="X90" s="1853"/>
      <c r="Y90" s="1853"/>
      <c r="Z90" s="1853"/>
      <c r="AA90" s="1853"/>
      <c r="AB90" s="1853"/>
      <c r="AC90" s="1853"/>
      <c r="AD90" s="1853"/>
      <c r="AE90" s="1853"/>
      <c r="AF90" s="1853"/>
      <c r="AG90" s="1853"/>
    </row>
    <row r="91" spans="1:33" s="176" customFormat="1" ht="17.25" customHeight="1" thickBot="1" x14ac:dyDescent="0.2">
      <c r="A91" s="2595" t="s">
        <v>1215</v>
      </c>
      <c r="B91" s="2595"/>
      <c r="C91" s="2595"/>
      <c r="D91" s="2595"/>
      <c r="E91" s="2595"/>
      <c r="F91" s="2595"/>
      <c r="G91" s="2595"/>
      <c r="H91" s="2595"/>
      <c r="I91" s="2595"/>
      <c r="J91" s="2595"/>
      <c r="K91" s="2595"/>
      <c r="L91" s="2595"/>
      <c r="M91" s="2595"/>
      <c r="N91" s="2595"/>
      <c r="O91" s="2595"/>
      <c r="P91" s="2595"/>
      <c r="Q91" s="2595"/>
      <c r="R91" s="2595"/>
      <c r="S91" s="213"/>
      <c r="T91" s="213"/>
      <c r="U91" s="213"/>
      <c r="V91" s="213"/>
      <c r="W91" s="213"/>
      <c r="X91" s="213"/>
      <c r="Y91" s="213"/>
      <c r="Z91" s="213"/>
      <c r="AA91" s="213"/>
      <c r="AB91" s="213"/>
      <c r="AC91" s="213"/>
      <c r="AD91" s="213"/>
      <c r="AE91" s="213"/>
      <c r="AF91" s="213"/>
      <c r="AG91" s="114"/>
    </row>
    <row r="92" spans="1:33" s="176" customFormat="1" ht="78" customHeight="1" x14ac:dyDescent="0.15">
      <c r="A92" s="2695" t="s">
        <v>1187</v>
      </c>
      <c r="B92" s="2696"/>
      <c r="C92" s="2696"/>
      <c r="D92" s="2696"/>
      <c r="E92" s="2696"/>
      <c r="F92" s="2697"/>
      <c r="G92" s="2599" t="s">
        <v>0</v>
      </c>
      <c r="H92" s="2600"/>
      <c r="I92" s="2601"/>
      <c r="J92" s="2602" t="s">
        <v>1107</v>
      </c>
      <c r="K92" s="2603"/>
      <c r="L92" s="2604"/>
      <c r="M92" s="2605" t="s">
        <v>1</v>
      </c>
      <c r="N92" s="2606"/>
      <c r="O92" s="2606"/>
      <c r="P92" s="2607"/>
      <c r="Q92" s="2608" t="s">
        <v>1085</v>
      </c>
      <c r="R92" s="2613" t="s">
        <v>1103</v>
      </c>
      <c r="S92" s="2614"/>
      <c r="T92" s="2614"/>
      <c r="U92" s="2615"/>
      <c r="V92" s="2616"/>
      <c r="W92" s="2617" t="s">
        <v>26</v>
      </c>
      <c r="X92" s="2618"/>
      <c r="Y92" s="2618"/>
      <c r="Z92" s="2618"/>
      <c r="AA92" s="2618"/>
      <c r="AB92" s="2619"/>
      <c r="AC92" s="2620" t="s">
        <v>1118</v>
      </c>
      <c r="AD92" s="2622" t="s">
        <v>3422</v>
      </c>
      <c r="AE92" s="2623"/>
      <c r="AF92" s="2624" t="s">
        <v>27</v>
      </c>
      <c r="AG92" s="2693" t="s">
        <v>2</v>
      </c>
    </row>
    <row r="93" spans="1:33" s="176" customFormat="1" ht="135" customHeight="1" x14ac:dyDescent="0.15">
      <c r="A93" s="2685" t="s">
        <v>1190</v>
      </c>
      <c r="B93" s="2686"/>
      <c r="C93" s="2686"/>
      <c r="D93" s="2686"/>
      <c r="E93" s="2686"/>
      <c r="F93" s="2687"/>
      <c r="G93" s="478" t="s">
        <v>3</v>
      </c>
      <c r="H93" s="479" t="s">
        <v>4</v>
      </c>
      <c r="I93" s="823" t="s">
        <v>1080</v>
      </c>
      <c r="J93" s="480" t="s">
        <v>5</v>
      </c>
      <c r="K93" s="481" t="s">
        <v>6</v>
      </c>
      <c r="L93" s="824" t="s">
        <v>1081</v>
      </c>
      <c r="M93" s="837" t="s">
        <v>1082</v>
      </c>
      <c r="N93" s="826" t="s">
        <v>1083</v>
      </c>
      <c r="O93" s="827" t="s">
        <v>1084</v>
      </c>
      <c r="P93" s="828" t="s">
        <v>3423</v>
      </c>
      <c r="Q93" s="2609"/>
      <c r="R93" s="829" t="s">
        <v>1086</v>
      </c>
      <c r="S93" s="482" t="s">
        <v>1244</v>
      </c>
      <c r="T93" s="482" t="s">
        <v>1245</v>
      </c>
      <c r="U93" s="482" t="s">
        <v>7</v>
      </c>
      <c r="V93" s="830" t="s">
        <v>1106</v>
      </c>
      <c r="W93" s="483" t="s">
        <v>136</v>
      </c>
      <c r="X93" s="484" t="s">
        <v>28</v>
      </c>
      <c r="Y93" s="484" t="s">
        <v>138</v>
      </c>
      <c r="Z93" s="484" t="s">
        <v>179</v>
      </c>
      <c r="AA93" s="831" t="s">
        <v>1177</v>
      </c>
      <c r="AB93" s="832" t="s">
        <v>1178</v>
      </c>
      <c r="AC93" s="2621"/>
      <c r="AD93" s="833" t="s">
        <v>1087</v>
      </c>
      <c r="AE93" s="834" t="s">
        <v>1088</v>
      </c>
      <c r="AF93" s="2625"/>
      <c r="AG93" s="2694"/>
    </row>
    <row r="94" spans="1:33" s="176" customFormat="1" ht="18" customHeight="1" x14ac:dyDescent="0.15">
      <c r="A94" s="2688" t="s">
        <v>158</v>
      </c>
      <c r="B94" s="2689"/>
      <c r="C94" s="2689"/>
      <c r="D94" s="2689"/>
      <c r="E94" s="2689"/>
      <c r="F94" s="2690"/>
      <c r="G94" s="214">
        <f t="shared" ref="G94:AF96" si="7">SUM(G97,G100,G103,G106,G109,G112,G115,G118,G121,G124,G127,G130)</f>
        <v>0</v>
      </c>
      <c r="H94" s="397">
        <f t="shared" si="7"/>
        <v>0</v>
      </c>
      <c r="I94" s="215">
        <f t="shared" si="7"/>
        <v>0</v>
      </c>
      <c r="J94" s="216">
        <f t="shared" si="7"/>
        <v>0</v>
      </c>
      <c r="K94" s="217">
        <f t="shared" si="7"/>
        <v>0</v>
      </c>
      <c r="L94" s="218">
        <f t="shared" si="7"/>
        <v>0</v>
      </c>
      <c r="M94" s="220">
        <f t="shared" si="7"/>
        <v>0</v>
      </c>
      <c r="N94" s="220">
        <f t="shared" si="7"/>
        <v>0</v>
      </c>
      <c r="O94" s="220">
        <f t="shared" si="7"/>
        <v>0</v>
      </c>
      <c r="P94" s="221">
        <f t="shared" si="7"/>
        <v>0</v>
      </c>
      <c r="Q94" s="429">
        <f t="shared" si="7"/>
        <v>0</v>
      </c>
      <c r="R94" s="222">
        <f t="shared" si="7"/>
        <v>0</v>
      </c>
      <c r="S94" s="223">
        <f t="shared" si="7"/>
        <v>0</v>
      </c>
      <c r="T94" s="223">
        <f t="shared" si="7"/>
        <v>0</v>
      </c>
      <c r="U94" s="223">
        <f t="shared" si="7"/>
        <v>0</v>
      </c>
      <c r="V94" s="224">
        <f t="shared" si="7"/>
        <v>0</v>
      </c>
      <c r="W94" s="225">
        <f t="shared" si="7"/>
        <v>0</v>
      </c>
      <c r="X94" s="226">
        <f t="shared" si="7"/>
        <v>0</v>
      </c>
      <c r="Y94" s="226">
        <f t="shared" si="7"/>
        <v>0</v>
      </c>
      <c r="Z94" s="226">
        <f t="shared" si="7"/>
        <v>0</v>
      </c>
      <c r="AA94" s="226">
        <f t="shared" si="7"/>
        <v>0</v>
      </c>
      <c r="AB94" s="431">
        <f t="shared" si="7"/>
        <v>0</v>
      </c>
      <c r="AC94" s="426">
        <f t="shared" si="7"/>
        <v>0</v>
      </c>
      <c r="AD94" s="394">
        <f t="shared" si="7"/>
        <v>0</v>
      </c>
      <c r="AE94" s="435">
        <f t="shared" si="7"/>
        <v>0</v>
      </c>
      <c r="AF94" s="355">
        <f t="shared" si="7"/>
        <v>0</v>
      </c>
      <c r="AG94" s="249">
        <f t="shared" ref="AG94:AG132" si="8">SUM(G94:AF94)</f>
        <v>0</v>
      </c>
    </row>
    <row r="95" spans="1:33" s="176" customFormat="1" ht="18" customHeight="1" x14ac:dyDescent="0.15">
      <c r="A95" s="747"/>
      <c r="B95" s="745"/>
      <c r="C95" s="2691" t="s">
        <v>10</v>
      </c>
      <c r="D95" s="2691"/>
      <c r="E95" s="2691"/>
      <c r="F95" s="2692"/>
      <c r="G95" s="416">
        <f t="shared" si="7"/>
        <v>0</v>
      </c>
      <c r="H95" s="519">
        <f t="shared" si="7"/>
        <v>0</v>
      </c>
      <c r="I95" s="369">
        <f t="shared" si="7"/>
        <v>0</v>
      </c>
      <c r="J95" s="370">
        <f t="shared" si="7"/>
        <v>0</v>
      </c>
      <c r="K95" s="424">
        <f t="shared" si="7"/>
        <v>0</v>
      </c>
      <c r="L95" s="425">
        <f t="shared" si="7"/>
        <v>0</v>
      </c>
      <c r="M95" s="372">
        <f t="shared" si="7"/>
        <v>0</v>
      </c>
      <c r="N95" s="427">
        <f t="shared" si="7"/>
        <v>0</v>
      </c>
      <c r="O95" s="427">
        <f t="shared" si="7"/>
        <v>0</v>
      </c>
      <c r="P95" s="428">
        <f t="shared" si="7"/>
        <v>0</v>
      </c>
      <c r="Q95" s="430">
        <f t="shared" si="7"/>
        <v>0</v>
      </c>
      <c r="R95" s="422">
        <f t="shared" si="7"/>
        <v>0</v>
      </c>
      <c r="S95" s="423">
        <f t="shared" si="7"/>
        <v>0</v>
      </c>
      <c r="T95" s="423">
        <f t="shared" si="7"/>
        <v>0</v>
      </c>
      <c r="U95" s="423">
        <f t="shared" si="7"/>
        <v>0</v>
      </c>
      <c r="V95" s="423">
        <f t="shared" si="7"/>
        <v>0</v>
      </c>
      <c r="W95" s="432">
        <f t="shared" si="7"/>
        <v>0</v>
      </c>
      <c r="X95" s="433">
        <f t="shared" si="7"/>
        <v>0</v>
      </c>
      <c r="Y95" s="433">
        <f t="shared" si="7"/>
        <v>0</v>
      </c>
      <c r="Z95" s="433">
        <f t="shared" si="7"/>
        <v>0</v>
      </c>
      <c r="AA95" s="433">
        <f t="shared" si="7"/>
        <v>0</v>
      </c>
      <c r="AB95" s="434">
        <f t="shared" si="7"/>
        <v>0</v>
      </c>
      <c r="AC95" s="426">
        <f t="shared" si="7"/>
        <v>0</v>
      </c>
      <c r="AD95" s="436">
        <f t="shared" si="7"/>
        <v>0</v>
      </c>
      <c r="AE95" s="437">
        <f t="shared" si="7"/>
        <v>0</v>
      </c>
      <c r="AF95" s="355">
        <f t="shared" si="7"/>
        <v>0</v>
      </c>
      <c r="AG95" s="440">
        <f t="shared" si="8"/>
        <v>0</v>
      </c>
    </row>
    <row r="96" spans="1:33" s="176" customFormat="1" ht="18" customHeight="1" x14ac:dyDescent="0.15">
      <c r="A96" s="492"/>
      <c r="B96" s="746"/>
      <c r="C96" s="746"/>
      <c r="D96" s="2698" t="s">
        <v>1117</v>
      </c>
      <c r="E96" s="2699"/>
      <c r="F96" s="2700"/>
      <c r="G96" s="293">
        <f t="shared" si="7"/>
        <v>0</v>
      </c>
      <c r="H96" s="417">
        <f t="shared" si="7"/>
        <v>0</v>
      </c>
      <c r="I96" s="294">
        <f t="shared" si="7"/>
        <v>0</v>
      </c>
      <c r="J96" s="295">
        <f t="shared" si="7"/>
        <v>0</v>
      </c>
      <c r="K96" s="282">
        <f t="shared" si="7"/>
        <v>0</v>
      </c>
      <c r="L96" s="283">
        <f t="shared" si="7"/>
        <v>0</v>
      </c>
      <c r="M96" s="284">
        <f t="shared" si="7"/>
        <v>0</v>
      </c>
      <c r="N96" s="285">
        <f t="shared" si="7"/>
        <v>0</v>
      </c>
      <c r="O96" s="285">
        <f t="shared" si="7"/>
        <v>0</v>
      </c>
      <c r="P96" s="286">
        <f t="shared" si="7"/>
        <v>0</v>
      </c>
      <c r="Q96" s="406">
        <f t="shared" si="7"/>
        <v>0</v>
      </c>
      <c r="R96" s="287">
        <f t="shared" si="7"/>
        <v>0</v>
      </c>
      <c r="S96" s="288">
        <f t="shared" si="7"/>
        <v>0</v>
      </c>
      <c r="T96" s="288">
        <f t="shared" si="7"/>
        <v>0</v>
      </c>
      <c r="U96" s="288">
        <f t="shared" si="7"/>
        <v>0</v>
      </c>
      <c r="V96" s="289">
        <f t="shared" si="7"/>
        <v>0</v>
      </c>
      <c r="W96" s="290">
        <f t="shared" si="7"/>
        <v>0</v>
      </c>
      <c r="X96" s="291">
        <f t="shared" si="7"/>
        <v>0</v>
      </c>
      <c r="Y96" s="291">
        <f t="shared" si="7"/>
        <v>0</v>
      </c>
      <c r="Z96" s="291">
        <f t="shared" si="7"/>
        <v>0</v>
      </c>
      <c r="AA96" s="291">
        <f t="shared" si="7"/>
        <v>0</v>
      </c>
      <c r="AB96" s="292">
        <f t="shared" si="7"/>
        <v>0</v>
      </c>
      <c r="AC96" s="447">
        <f t="shared" si="7"/>
        <v>0</v>
      </c>
      <c r="AD96" s="438">
        <f t="shared" si="7"/>
        <v>0</v>
      </c>
      <c r="AE96" s="439">
        <f t="shared" si="7"/>
        <v>0</v>
      </c>
      <c r="AF96" s="418">
        <f t="shared" si="7"/>
        <v>0</v>
      </c>
      <c r="AG96" s="301">
        <f t="shared" si="8"/>
        <v>0</v>
      </c>
    </row>
    <row r="97" spans="1:33" s="176" customFormat="1" ht="18" customHeight="1" x14ac:dyDescent="0.15">
      <c r="A97" s="2701" t="s">
        <v>35</v>
      </c>
      <c r="B97" s="2691" t="s">
        <v>8</v>
      </c>
      <c r="C97" s="2692"/>
      <c r="D97" s="2703" t="s">
        <v>9</v>
      </c>
      <c r="E97" s="2703"/>
      <c r="F97" s="2704"/>
      <c r="G97" s="230"/>
      <c r="H97" s="521"/>
      <c r="I97" s="231"/>
      <c r="J97" s="230"/>
      <c r="K97" s="232"/>
      <c r="L97" s="231"/>
      <c r="M97" s="230"/>
      <c r="N97" s="232"/>
      <c r="O97" s="232"/>
      <c r="P97" s="231"/>
      <c r="Q97" s="230"/>
      <c r="R97" s="230"/>
      <c r="S97" s="232"/>
      <c r="T97" s="232"/>
      <c r="U97" s="400"/>
      <c r="V97" s="231"/>
      <c r="W97" s="230"/>
      <c r="X97" s="232"/>
      <c r="Y97" s="232"/>
      <c r="Z97" s="232"/>
      <c r="AA97" s="400"/>
      <c r="AB97" s="231"/>
      <c r="AC97" s="379"/>
      <c r="AD97" s="681"/>
      <c r="AE97" s="239"/>
      <c r="AF97" s="379"/>
      <c r="AG97" s="250">
        <f t="shared" si="8"/>
        <v>0</v>
      </c>
    </row>
    <row r="98" spans="1:33" s="176" customFormat="1" ht="18" customHeight="1" x14ac:dyDescent="0.15">
      <c r="A98" s="2701"/>
      <c r="B98" s="2689"/>
      <c r="C98" s="2690"/>
      <c r="D98" s="493"/>
      <c r="E98" s="2705" t="s">
        <v>10</v>
      </c>
      <c r="F98" s="2706"/>
      <c r="G98" s="386"/>
      <c r="H98" s="520"/>
      <c r="I98" s="387"/>
      <c r="J98" s="386"/>
      <c r="K98" s="388"/>
      <c r="L98" s="387"/>
      <c r="M98" s="386"/>
      <c r="N98" s="388"/>
      <c r="O98" s="388"/>
      <c r="P98" s="387"/>
      <c r="Q98" s="386"/>
      <c r="R98" s="386"/>
      <c r="S98" s="388"/>
      <c r="T98" s="388"/>
      <c r="U98" s="522"/>
      <c r="V98" s="387"/>
      <c r="W98" s="386"/>
      <c r="X98" s="388"/>
      <c r="Y98" s="388"/>
      <c r="Z98" s="388"/>
      <c r="AA98" s="522"/>
      <c r="AB98" s="387"/>
      <c r="AC98" s="523"/>
      <c r="AD98" s="689"/>
      <c r="AE98" s="523"/>
      <c r="AF98" s="520"/>
      <c r="AG98" s="441">
        <f t="shared" si="8"/>
        <v>0</v>
      </c>
    </row>
    <row r="99" spans="1:33" s="176" customFormat="1" ht="18" customHeight="1" x14ac:dyDescent="0.15">
      <c r="A99" s="2701"/>
      <c r="B99" s="744"/>
      <c r="C99" s="746"/>
      <c r="D99" s="494"/>
      <c r="E99" s="494"/>
      <c r="F99" s="840" t="s">
        <v>1117</v>
      </c>
      <c r="G99" s="234"/>
      <c r="H99" s="524"/>
      <c r="I99" s="235"/>
      <c r="J99" s="234"/>
      <c r="K99" s="236"/>
      <c r="L99" s="235"/>
      <c r="M99" s="234"/>
      <c r="N99" s="236"/>
      <c r="O99" s="236"/>
      <c r="P99" s="235"/>
      <c r="Q99" s="234"/>
      <c r="R99" s="234"/>
      <c r="S99" s="236"/>
      <c r="T99" s="236"/>
      <c r="U99" s="402"/>
      <c r="V99" s="235"/>
      <c r="W99" s="234"/>
      <c r="X99" s="236"/>
      <c r="Y99" s="236"/>
      <c r="Z99" s="236"/>
      <c r="AA99" s="402"/>
      <c r="AB99" s="235"/>
      <c r="AC99" s="525"/>
      <c r="AD99" s="234"/>
      <c r="AE99" s="525"/>
      <c r="AF99" s="526"/>
      <c r="AG99" s="251">
        <f t="shared" si="8"/>
        <v>0</v>
      </c>
    </row>
    <row r="100" spans="1:33" s="176" customFormat="1" ht="18" customHeight="1" x14ac:dyDescent="0.15">
      <c r="A100" s="2701"/>
      <c r="B100" s="2691" t="s">
        <v>11</v>
      </c>
      <c r="C100" s="2692"/>
      <c r="D100" s="2703" t="s">
        <v>9</v>
      </c>
      <c r="E100" s="2703"/>
      <c r="F100" s="2704"/>
      <c r="G100" s="238"/>
      <c r="H100" s="243"/>
      <c r="I100" s="239"/>
      <c r="J100" s="238"/>
      <c r="K100" s="240"/>
      <c r="L100" s="239"/>
      <c r="M100" s="238"/>
      <c r="N100" s="240"/>
      <c r="O100" s="240"/>
      <c r="P100" s="239"/>
      <c r="Q100" s="238"/>
      <c r="R100" s="238"/>
      <c r="S100" s="240"/>
      <c r="T100" s="240"/>
      <c r="U100" s="527"/>
      <c r="V100" s="239"/>
      <c r="W100" s="238"/>
      <c r="X100" s="240"/>
      <c r="Y100" s="240"/>
      <c r="Z100" s="240"/>
      <c r="AA100" s="400"/>
      <c r="AB100" s="231"/>
      <c r="AC100" s="379"/>
      <c r="AD100" s="230"/>
      <c r="AE100" s="379"/>
      <c r="AF100" s="379"/>
      <c r="AG100" s="250">
        <f t="shared" si="8"/>
        <v>0</v>
      </c>
    </row>
    <row r="101" spans="1:33" s="176" customFormat="1" ht="18" customHeight="1" x14ac:dyDescent="0.15">
      <c r="A101" s="2701"/>
      <c r="B101" s="2689"/>
      <c r="C101" s="2690"/>
      <c r="D101" s="493"/>
      <c r="E101" s="2705" t="s">
        <v>10</v>
      </c>
      <c r="F101" s="2706"/>
      <c r="G101" s="386"/>
      <c r="H101" s="520"/>
      <c r="I101" s="387"/>
      <c r="J101" s="386"/>
      <c r="K101" s="388"/>
      <c r="L101" s="387"/>
      <c r="M101" s="386"/>
      <c r="N101" s="388"/>
      <c r="O101" s="388"/>
      <c r="P101" s="387"/>
      <c r="Q101" s="386"/>
      <c r="R101" s="386"/>
      <c r="S101" s="388"/>
      <c r="T101" s="388"/>
      <c r="U101" s="522"/>
      <c r="V101" s="387"/>
      <c r="W101" s="386"/>
      <c r="X101" s="388"/>
      <c r="Y101" s="388"/>
      <c r="Z101" s="388"/>
      <c r="AA101" s="522"/>
      <c r="AB101" s="387"/>
      <c r="AC101" s="523"/>
      <c r="AD101" s="230"/>
      <c r="AE101" s="523"/>
      <c r="AF101" s="520"/>
      <c r="AG101" s="441">
        <f t="shared" si="8"/>
        <v>0</v>
      </c>
    </row>
    <row r="102" spans="1:33" s="176" customFormat="1" ht="18" customHeight="1" x14ac:dyDescent="0.15">
      <c r="A102" s="2701"/>
      <c r="B102" s="495"/>
      <c r="C102" s="746"/>
      <c r="D102" s="494"/>
      <c r="E102" s="494"/>
      <c r="F102" s="840" t="s">
        <v>1117</v>
      </c>
      <c r="G102" s="234"/>
      <c r="H102" s="524"/>
      <c r="I102" s="235"/>
      <c r="J102" s="234"/>
      <c r="K102" s="236"/>
      <c r="L102" s="235"/>
      <c r="M102" s="234"/>
      <c r="N102" s="236"/>
      <c r="O102" s="236"/>
      <c r="P102" s="235"/>
      <c r="Q102" s="234"/>
      <c r="R102" s="234"/>
      <c r="S102" s="236"/>
      <c r="T102" s="236"/>
      <c r="U102" s="402"/>
      <c r="V102" s="235"/>
      <c r="W102" s="234"/>
      <c r="X102" s="236"/>
      <c r="Y102" s="236"/>
      <c r="Z102" s="236"/>
      <c r="AA102" s="402"/>
      <c r="AB102" s="235"/>
      <c r="AC102" s="525"/>
      <c r="AD102" s="234"/>
      <c r="AE102" s="525"/>
      <c r="AF102" s="526"/>
      <c r="AG102" s="251">
        <f t="shared" si="8"/>
        <v>0</v>
      </c>
    </row>
    <row r="103" spans="1:33" s="176" customFormat="1" ht="18" customHeight="1" x14ac:dyDescent="0.15">
      <c r="A103" s="2701"/>
      <c r="B103" s="2691" t="s">
        <v>12</v>
      </c>
      <c r="C103" s="2692"/>
      <c r="D103" s="2703" t="s">
        <v>9</v>
      </c>
      <c r="E103" s="2703"/>
      <c r="F103" s="2704"/>
      <c r="G103" s="238"/>
      <c r="H103" s="243"/>
      <c r="I103" s="239"/>
      <c r="J103" s="238"/>
      <c r="K103" s="240"/>
      <c r="L103" s="239"/>
      <c r="M103" s="238"/>
      <c r="N103" s="240"/>
      <c r="O103" s="240"/>
      <c r="P103" s="239"/>
      <c r="Q103" s="238"/>
      <c r="R103" s="238"/>
      <c r="S103" s="240"/>
      <c r="T103" s="240"/>
      <c r="U103" s="527"/>
      <c r="V103" s="239"/>
      <c r="W103" s="238"/>
      <c r="X103" s="240"/>
      <c r="Y103" s="240"/>
      <c r="Z103" s="240"/>
      <c r="AA103" s="400"/>
      <c r="AB103" s="231"/>
      <c r="AC103" s="379"/>
      <c r="AD103" s="230"/>
      <c r="AE103" s="379"/>
      <c r="AF103" s="379"/>
      <c r="AG103" s="250">
        <f t="shared" si="8"/>
        <v>0</v>
      </c>
    </row>
    <row r="104" spans="1:33" s="176" customFormat="1" ht="18" customHeight="1" x14ac:dyDescent="0.15">
      <c r="A104" s="2701"/>
      <c r="B104" s="2689"/>
      <c r="C104" s="2690"/>
      <c r="D104" s="493"/>
      <c r="E104" s="2705" t="s">
        <v>10</v>
      </c>
      <c r="F104" s="2706"/>
      <c r="G104" s="386"/>
      <c r="H104" s="520"/>
      <c r="I104" s="387"/>
      <c r="J104" s="386"/>
      <c r="K104" s="388"/>
      <c r="L104" s="387"/>
      <c r="M104" s="386"/>
      <c r="N104" s="388"/>
      <c r="O104" s="388"/>
      <c r="P104" s="387"/>
      <c r="Q104" s="386"/>
      <c r="R104" s="386"/>
      <c r="S104" s="388"/>
      <c r="T104" s="388"/>
      <c r="U104" s="522"/>
      <c r="V104" s="387"/>
      <c r="W104" s="386"/>
      <c r="X104" s="388"/>
      <c r="Y104" s="388"/>
      <c r="Z104" s="388"/>
      <c r="AA104" s="522"/>
      <c r="AB104" s="387"/>
      <c r="AC104" s="523"/>
      <c r="AD104" s="386"/>
      <c r="AE104" s="523"/>
      <c r="AF104" s="520"/>
      <c r="AG104" s="441">
        <f t="shared" si="8"/>
        <v>0</v>
      </c>
    </row>
    <row r="105" spans="1:33" s="176" customFormat="1" ht="18" customHeight="1" x14ac:dyDescent="0.15">
      <c r="A105" s="2701"/>
      <c r="B105" s="744"/>
      <c r="C105" s="746"/>
      <c r="D105" s="494"/>
      <c r="E105" s="494"/>
      <c r="F105" s="840" t="s">
        <v>1117</v>
      </c>
      <c r="G105" s="234"/>
      <c r="H105" s="524"/>
      <c r="I105" s="235"/>
      <c r="J105" s="234"/>
      <c r="K105" s="236"/>
      <c r="L105" s="235"/>
      <c r="M105" s="234"/>
      <c r="N105" s="236"/>
      <c r="O105" s="236"/>
      <c r="P105" s="235"/>
      <c r="Q105" s="234"/>
      <c r="R105" s="234"/>
      <c r="S105" s="236"/>
      <c r="T105" s="236"/>
      <c r="U105" s="402"/>
      <c r="V105" s="235"/>
      <c r="W105" s="234"/>
      <c r="X105" s="236"/>
      <c r="Y105" s="236"/>
      <c r="Z105" s="236"/>
      <c r="AA105" s="402"/>
      <c r="AB105" s="235"/>
      <c r="AC105" s="525"/>
      <c r="AD105" s="234"/>
      <c r="AE105" s="525"/>
      <c r="AF105" s="526"/>
      <c r="AG105" s="251">
        <f t="shared" si="8"/>
        <v>0</v>
      </c>
    </row>
    <row r="106" spans="1:33" s="176" customFormat="1" ht="18" customHeight="1" x14ac:dyDescent="0.15">
      <c r="A106" s="2701"/>
      <c r="B106" s="2691" t="s">
        <v>13</v>
      </c>
      <c r="C106" s="2692"/>
      <c r="D106" s="2703" t="s">
        <v>9</v>
      </c>
      <c r="E106" s="2703"/>
      <c r="F106" s="2704"/>
      <c r="G106" s="238"/>
      <c r="H106" s="243"/>
      <c r="I106" s="239"/>
      <c r="J106" s="238"/>
      <c r="K106" s="240"/>
      <c r="L106" s="239"/>
      <c r="M106" s="238"/>
      <c r="N106" s="240"/>
      <c r="O106" s="240"/>
      <c r="P106" s="239"/>
      <c r="Q106" s="238"/>
      <c r="R106" s="238"/>
      <c r="S106" s="240"/>
      <c r="T106" s="240"/>
      <c r="U106" s="527"/>
      <c r="V106" s="239"/>
      <c r="W106" s="238"/>
      <c r="X106" s="240"/>
      <c r="Y106" s="240"/>
      <c r="Z106" s="240"/>
      <c r="AA106" s="400"/>
      <c r="AB106" s="231"/>
      <c r="AC106" s="379"/>
      <c r="AD106" s="230"/>
      <c r="AE106" s="379"/>
      <c r="AF106" s="379"/>
      <c r="AG106" s="250">
        <f t="shared" si="8"/>
        <v>0</v>
      </c>
    </row>
    <row r="107" spans="1:33" s="176" customFormat="1" ht="18" customHeight="1" x14ac:dyDescent="0.15">
      <c r="A107" s="2701"/>
      <c r="B107" s="2689"/>
      <c r="C107" s="2690"/>
      <c r="D107" s="493"/>
      <c r="E107" s="2705" t="s">
        <v>10</v>
      </c>
      <c r="F107" s="2706"/>
      <c r="G107" s="386"/>
      <c r="H107" s="520"/>
      <c r="I107" s="387"/>
      <c r="J107" s="386"/>
      <c r="K107" s="388"/>
      <c r="L107" s="387"/>
      <c r="M107" s="386"/>
      <c r="N107" s="388"/>
      <c r="O107" s="388"/>
      <c r="P107" s="387"/>
      <c r="Q107" s="386"/>
      <c r="R107" s="386"/>
      <c r="S107" s="388"/>
      <c r="T107" s="388"/>
      <c r="U107" s="522"/>
      <c r="V107" s="387"/>
      <c r="W107" s="386"/>
      <c r="X107" s="388"/>
      <c r="Y107" s="388"/>
      <c r="Z107" s="388"/>
      <c r="AA107" s="522"/>
      <c r="AB107" s="387"/>
      <c r="AC107" s="523"/>
      <c r="AD107" s="386"/>
      <c r="AE107" s="523"/>
      <c r="AF107" s="520"/>
      <c r="AG107" s="441">
        <f t="shared" si="8"/>
        <v>0</v>
      </c>
    </row>
    <row r="108" spans="1:33" s="176" customFormat="1" ht="18" customHeight="1" x14ac:dyDescent="0.15">
      <c r="A108" s="2701"/>
      <c r="B108" s="744"/>
      <c r="C108" s="745"/>
      <c r="D108" s="494"/>
      <c r="E108" s="494"/>
      <c r="F108" s="840" t="s">
        <v>1117</v>
      </c>
      <c r="G108" s="234"/>
      <c r="H108" s="524"/>
      <c r="I108" s="235"/>
      <c r="J108" s="234"/>
      <c r="K108" s="236"/>
      <c r="L108" s="235"/>
      <c r="M108" s="234"/>
      <c r="N108" s="236"/>
      <c r="O108" s="236"/>
      <c r="P108" s="235"/>
      <c r="Q108" s="234"/>
      <c r="R108" s="234"/>
      <c r="S108" s="236"/>
      <c r="T108" s="236"/>
      <c r="U108" s="402"/>
      <c r="V108" s="235"/>
      <c r="W108" s="234"/>
      <c r="X108" s="236"/>
      <c r="Y108" s="236"/>
      <c r="Z108" s="236"/>
      <c r="AA108" s="402"/>
      <c r="AB108" s="235"/>
      <c r="AC108" s="525"/>
      <c r="AD108" s="234"/>
      <c r="AE108" s="525"/>
      <c r="AF108" s="526"/>
      <c r="AG108" s="251">
        <f t="shared" si="8"/>
        <v>0</v>
      </c>
    </row>
    <row r="109" spans="1:33" s="176" customFormat="1" ht="18" customHeight="1" x14ac:dyDescent="0.15">
      <c r="A109" s="2701"/>
      <c r="B109" s="2691" t="s">
        <v>14</v>
      </c>
      <c r="C109" s="2692"/>
      <c r="D109" s="2703" t="s">
        <v>9</v>
      </c>
      <c r="E109" s="2703"/>
      <c r="F109" s="2704"/>
      <c r="G109" s="238"/>
      <c r="H109" s="243"/>
      <c r="I109" s="239"/>
      <c r="J109" s="238"/>
      <c r="K109" s="240"/>
      <c r="L109" s="239"/>
      <c r="M109" s="238"/>
      <c r="N109" s="240"/>
      <c r="O109" s="240"/>
      <c r="P109" s="239"/>
      <c r="Q109" s="238"/>
      <c r="R109" s="238"/>
      <c r="S109" s="240"/>
      <c r="T109" s="240"/>
      <c r="U109" s="527"/>
      <c r="V109" s="239"/>
      <c r="W109" s="238"/>
      <c r="X109" s="240"/>
      <c r="Y109" s="240"/>
      <c r="Z109" s="240"/>
      <c r="AA109" s="400"/>
      <c r="AB109" s="231"/>
      <c r="AC109" s="379"/>
      <c r="AD109" s="230"/>
      <c r="AE109" s="379"/>
      <c r="AF109" s="379"/>
      <c r="AG109" s="250">
        <f t="shared" si="8"/>
        <v>0</v>
      </c>
    </row>
    <row r="110" spans="1:33" s="176" customFormat="1" ht="18" customHeight="1" x14ac:dyDescent="0.15">
      <c r="A110" s="2701"/>
      <c r="B110" s="2689"/>
      <c r="C110" s="2690"/>
      <c r="D110" s="493"/>
      <c r="E110" s="2705" t="s">
        <v>10</v>
      </c>
      <c r="F110" s="2706"/>
      <c r="G110" s="386"/>
      <c r="H110" s="520"/>
      <c r="I110" s="387"/>
      <c r="J110" s="386"/>
      <c r="K110" s="388"/>
      <c r="L110" s="387"/>
      <c r="M110" s="386"/>
      <c r="N110" s="388"/>
      <c r="O110" s="388"/>
      <c r="P110" s="387"/>
      <c r="Q110" s="386"/>
      <c r="R110" s="386"/>
      <c r="S110" s="388"/>
      <c r="T110" s="388"/>
      <c r="U110" s="522"/>
      <c r="V110" s="387"/>
      <c r="W110" s="386"/>
      <c r="X110" s="388"/>
      <c r="Y110" s="388"/>
      <c r="Z110" s="388"/>
      <c r="AA110" s="522"/>
      <c r="AB110" s="387"/>
      <c r="AC110" s="523"/>
      <c r="AD110" s="386"/>
      <c r="AE110" s="523"/>
      <c r="AF110" s="520"/>
      <c r="AG110" s="441">
        <f t="shared" si="8"/>
        <v>0</v>
      </c>
    </row>
    <row r="111" spans="1:33" s="176" customFormat="1" ht="18" customHeight="1" x14ac:dyDescent="0.15">
      <c r="A111" s="2701"/>
      <c r="B111" s="744"/>
      <c r="C111" s="745"/>
      <c r="D111" s="494"/>
      <c r="E111" s="494"/>
      <c r="F111" s="840" t="s">
        <v>1117</v>
      </c>
      <c r="G111" s="234"/>
      <c r="H111" s="524"/>
      <c r="I111" s="235"/>
      <c r="J111" s="234"/>
      <c r="K111" s="236"/>
      <c r="L111" s="235"/>
      <c r="M111" s="234"/>
      <c r="N111" s="236"/>
      <c r="O111" s="236"/>
      <c r="P111" s="235"/>
      <c r="Q111" s="234"/>
      <c r="R111" s="234"/>
      <c r="S111" s="236"/>
      <c r="T111" s="236"/>
      <c r="U111" s="402"/>
      <c r="V111" s="235"/>
      <c r="W111" s="234"/>
      <c r="X111" s="236"/>
      <c r="Y111" s="236"/>
      <c r="Z111" s="236"/>
      <c r="AA111" s="402"/>
      <c r="AB111" s="235"/>
      <c r="AC111" s="525"/>
      <c r="AD111" s="234"/>
      <c r="AE111" s="525"/>
      <c r="AF111" s="526"/>
      <c r="AG111" s="251">
        <f t="shared" si="8"/>
        <v>0</v>
      </c>
    </row>
    <row r="112" spans="1:33" s="176" customFormat="1" ht="18" customHeight="1" x14ac:dyDescent="0.15">
      <c r="A112" s="2701"/>
      <c r="B112" s="2711" t="s">
        <v>15</v>
      </c>
      <c r="C112" s="2712"/>
      <c r="D112" s="2703" t="s">
        <v>9</v>
      </c>
      <c r="E112" s="2703"/>
      <c r="F112" s="2704"/>
      <c r="G112" s="238"/>
      <c r="H112" s="243"/>
      <c r="I112" s="239"/>
      <c r="J112" s="238"/>
      <c r="K112" s="240"/>
      <c r="L112" s="239"/>
      <c r="M112" s="238"/>
      <c r="N112" s="240"/>
      <c r="O112" s="240"/>
      <c r="P112" s="239"/>
      <c r="Q112" s="238"/>
      <c r="R112" s="238"/>
      <c r="S112" s="240"/>
      <c r="T112" s="240"/>
      <c r="U112" s="527"/>
      <c r="V112" s="239"/>
      <c r="W112" s="238"/>
      <c r="X112" s="240"/>
      <c r="Y112" s="240"/>
      <c r="Z112" s="240"/>
      <c r="AA112" s="400"/>
      <c r="AB112" s="231"/>
      <c r="AC112" s="379"/>
      <c r="AD112" s="230"/>
      <c r="AE112" s="379"/>
      <c r="AF112" s="379"/>
      <c r="AG112" s="250">
        <f t="shared" si="8"/>
        <v>0</v>
      </c>
    </row>
    <row r="113" spans="1:33" s="176" customFormat="1" ht="18" customHeight="1" x14ac:dyDescent="0.15">
      <c r="A113" s="2701"/>
      <c r="B113" s="2713"/>
      <c r="C113" s="2714"/>
      <c r="D113" s="493"/>
      <c r="E113" s="2705" t="s">
        <v>10</v>
      </c>
      <c r="F113" s="2706"/>
      <c r="G113" s="386"/>
      <c r="H113" s="520"/>
      <c r="I113" s="387"/>
      <c r="J113" s="386"/>
      <c r="K113" s="388"/>
      <c r="L113" s="387"/>
      <c r="M113" s="386"/>
      <c r="N113" s="388"/>
      <c r="O113" s="388"/>
      <c r="P113" s="387"/>
      <c r="Q113" s="386"/>
      <c r="R113" s="386"/>
      <c r="S113" s="388"/>
      <c r="T113" s="388"/>
      <c r="U113" s="522"/>
      <c r="V113" s="387"/>
      <c r="W113" s="386"/>
      <c r="X113" s="388"/>
      <c r="Y113" s="388"/>
      <c r="Z113" s="388"/>
      <c r="AA113" s="522"/>
      <c r="AB113" s="387"/>
      <c r="AC113" s="523"/>
      <c r="AD113" s="386"/>
      <c r="AE113" s="523"/>
      <c r="AF113" s="520"/>
      <c r="AG113" s="441">
        <f t="shared" si="8"/>
        <v>0</v>
      </c>
    </row>
    <row r="114" spans="1:33" s="176" customFormat="1" ht="18" customHeight="1" x14ac:dyDescent="0.15">
      <c r="A114" s="2701"/>
      <c r="B114" s="2715"/>
      <c r="C114" s="2716"/>
      <c r="D114" s="494"/>
      <c r="E114" s="494"/>
      <c r="F114" s="840" t="s">
        <v>1117</v>
      </c>
      <c r="G114" s="234"/>
      <c r="H114" s="524"/>
      <c r="I114" s="235"/>
      <c r="J114" s="234"/>
      <c r="K114" s="236"/>
      <c r="L114" s="235"/>
      <c r="M114" s="234"/>
      <c r="N114" s="236"/>
      <c r="O114" s="236"/>
      <c r="P114" s="235"/>
      <c r="Q114" s="234"/>
      <c r="R114" s="234"/>
      <c r="S114" s="236"/>
      <c r="T114" s="236"/>
      <c r="U114" s="402"/>
      <c r="V114" s="235"/>
      <c r="W114" s="234"/>
      <c r="X114" s="236"/>
      <c r="Y114" s="236"/>
      <c r="Z114" s="236"/>
      <c r="AA114" s="402"/>
      <c r="AB114" s="235"/>
      <c r="AC114" s="525"/>
      <c r="AD114" s="234"/>
      <c r="AE114" s="525"/>
      <c r="AF114" s="526"/>
      <c r="AG114" s="251">
        <f t="shared" si="8"/>
        <v>0</v>
      </c>
    </row>
    <row r="115" spans="1:33" s="176" customFormat="1" ht="18" customHeight="1" x14ac:dyDescent="0.15">
      <c r="A115" s="2701"/>
      <c r="B115" s="2707" t="s">
        <v>1233</v>
      </c>
      <c r="C115" s="2692"/>
      <c r="D115" s="2703" t="s">
        <v>9</v>
      </c>
      <c r="E115" s="2703"/>
      <c r="F115" s="2704"/>
      <c r="G115" s="238"/>
      <c r="H115" s="243"/>
      <c r="I115" s="239"/>
      <c r="J115" s="238"/>
      <c r="K115" s="240"/>
      <c r="L115" s="239"/>
      <c r="M115" s="238"/>
      <c r="N115" s="240"/>
      <c r="O115" s="240"/>
      <c r="P115" s="239"/>
      <c r="Q115" s="238"/>
      <c r="R115" s="238"/>
      <c r="S115" s="240"/>
      <c r="T115" s="240"/>
      <c r="U115" s="527"/>
      <c r="V115" s="239"/>
      <c r="W115" s="238"/>
      <c r="X115" s="240"/>
      <c r="Y115" s="240"/>
      <c r="Z115" s="240"/>
      <c r="AA115" s="400"/>
      <c r="AB115" s="231"/>
      <c r="AC115" s="379"/>
      <c r="AD115" s="230"/>
      <c r="AE115" s="379"/>
      <c r="AF115" s="379"/>
      <c r="AG115" s="250">
        <f t="shared" si="8"/>
        <v>0</v>
      </c>
    </row>
    <row r="116" spans="1:33" s="176" customFormat="1" ht="18" customHeight="1" x14ac:dyDescent="0.15">
      <c r="A116" s="2701"/>
      <c r="B116" s="2708"/>
      <c r="C116" s="2690"/>
      <c r="D116" s="493"/>
      <c r="E116" s="2705" t="s">
        <v>10</v>
      </c>
      <c r="F116" s="2706"/>
      <c r="G116" s="386"/>
      <c r="H116" s="520"/>
      <c r="I116" s="387"/>
      <c r="J116" s="386"/>
      <c r="K116" s="388"/>
      <c r="L116" s="387"/>
      <c r="M116" s="386"/>
      <c r="N116" s="388"/>
      <c r="O116" s="388"/>
      <c r="P116" s="387"/>
      <c r="Q116" s="386"/>
      <c r="R116" s="386"/>
      <c r="S116" s="388"/>
      <c r="T116" s="388"/>
      <c r="U116" s="522"/>
      <c r="V116" s="387"/>
      <c r="W116" s="386"/>
      <c r="X116" s="388"/>
      <c r="Y116" s="388"/>
      <c r="Z116" s="388"/>
      <c r="AA116" s="522"/>
      <c r="AB116" s="387"/>
      <c r="AC116" s="523"/>
      <c r="AD116" s="386"/>
      <c r="AE116" s="523"/>
      <c r="AF116" s="520"/>
      <c r="AG116" s="441">
        <f t="shared" si="8"/>
        <v>0</v>
      </c>
    </row>
    <row r="117" spans="1:33" s="176" customFormat="1" ht="18" customHeight="1" x14ac:dyDescent="0.15">
      <c r="A117" s="2701"/>
      <c r="B117" s="2709"/>
      <c r="C117" s="2710"/>
      <c r="D117" s="494"/>
      <c r="E117" s="494"/>
      <c r="F117" s="840" t="s">
        <v>1117</v>
      </c>
      <c r="G117" s="234"/>
      <c r="H117" s="524"/>
      <c r="I117" s="235"/>
      <c r="J117" s="234"/>
      <c r="K117" s="236"/>
      <c r="L117" s="235"/>
      <c r="M117" s="234"/>
      <c r="N117" s="236"/>
      <c r="O117" s="236"/>
      <c r="P117" s="235"/>
      <c r="Q117" s="234"/>
      <c r="R117" s="234"/>
      <c r="S117" s="236"/>
      <c r="T117" s="236"/>
      <c r="U117" s="402"/>
      <c r="V117" s="235"/>
      <c r="W117" s="234"/>
      <c r="X117" s="236"/>
      <c r="Y117" s="236"/>
      <c r="Z117" s="236"/>
      <c r="AA117" s="402"/>
      <c r="AB117" s="235"/>
      <c r="AC117" s="525"/>
      <c r="AD117" s="234"/>
      <c r="AE117" s="525"/>
      <c r="AF117" s="526"/>
      <c r="AG117" s="251">
        <f t="shared" si="8"/>
        <v>0</v>
      </c>
    </row>
    <row r="118" spans="1:33" s="176" customFormat="1" ht="18" customHeight="1" x14ac:dyDescent="0.15">
      <c r="A118" s="2701"/>
      <c r="B118" s="2691" t="s">
        <v>16</v>
      </c>
      <c r="C118" s="2692"/>
      <c r="D118" s="2703" t="s">
        <v>9</v>
      </c>
      <c r="E118" s="2703"/>
      <c r="F118" s="2704"/>
      <c r="G118" s="238"/>
      <c r="H118" s="243"/>
      <c r="I118" s="239"/>
      <c r="J118" s="238"/>
      <c r="K118" s="240"/>
      <c r="L118" s="239"/>
      <c r="M118" s="238"/>
      <c r="N118" s="240"/>
      <c r="O118" s="240"/>
      <c r="P118" s="239"/>
      <c r="Q118" s="238"/>
      <c r="R118" s="238"/>
      <c r="S118" s="240"/>
      <c r="T118" s="240"/>
      <c r="U118" s="527"/>
      <c r="V118" s="239"/>
      <c r="W118" s="238"/>
      <c r="X118" s="240"/>
      <c r="Y118" s="240"/>
      <c r="Z118" s="240"/>
      <c r="AA118" s="400"/>
      <c r="AB118" s="231"/>
      <c r="AC118" s="379"/>
      <c r="AD118" s="230"/>
      <c r="AE118" s="379"/>
      <c r="AF118" s="379"/>
      <c r="AG118" s="250">
        <f t="shared" si="8"/>
        <v>0</v>
      </c>
    </row>
    <row r="119" spans="1:33" s="176" customFormat="1" ht="18" customHeight="1" x14ac:dyDescent="0.15">
      <c r="A119" s="2701"/>
      <c r="B119" s="2689"/>
      <c r="C119" s="2690"/>
      <c r="D119" s="493"/>
      <c r="E119" s="2705" t="s">
        <v>10</v>
      </c>
      <c r="F119" s="2706"/>
      <c r="G119" s="386"/>
      <c r="H119" s="520"/>
      <c r="I119" s="387"/>
      <c r="J119" s="386"/>
      <c r="K119" s="388"/>
      <c r="L119" s="387"/>
      <c r="M119" s="386"/>
      <c r="N119" s="388"/>
      <c r="O119" s="388"/>
      <c r="P119" s="387"/>
      <c r="Q119" s="386"/>
      <c r="R119" s="386"/>
      <c r="S119" s="388"/>
      <c r="T119" s="388"/>
      <c r="U119" s="522"/>
      <c r="V119" s="387"/>
      <c r="W119" s="386"/>
      <c r="X119" s="388"/>
      <c r="Y119" s="388"/>
      <c r="Z119" s="388"/>
      <c r="AA119" s="522"/>
      <c r="AB119" s="387"/>
      <c r="AC119" s="523"/>
      <c r="AD119" s="386"/>
      <c r="AE119" s="523"/>
      <c r="AF119" s="520"/>
      <c r="AG119" s="441">
        <f t="shared" si="8"/>
        <v>0</v>
      </c>
    </row>
    <row r="120" spans="1:33" s="176" customFormat="1" ht="18" customHeight="1" x14ac:dyDescent="0.15">
      <c r="A120" s="2701"/>
      <c r="B120" s="744"/>
      <c r="C120" s="746"/>
      <c r="D120" s="494"/>
      <c r="E120" s="494"/>
      <c r="F120" s="840" t="s">
        <v>1117</v>
      </c>
      <c r="G120" s="234"/>
      <c r="H120" s="524"/>
      <c r="I120" s="235"/>
      <c r="J120" s="234"/>
      <c r="K120" s="236"/>
      <c r="L120" s="235"/>
      <c r="M120" s="234"/>
      <c r="N120" s="236"/>
      <c r="O120" s="236"/>
      <c r="P120" s="235"/>
      <c r="Q120" s="234"/>
      <c r="R120" s="234"/>
      <c r="S120" s="236"/>
      <c r="T120" s="236"/>
      <c r="U120" s="402"/>
      <c r="V120" s="235"/>
      <c r="W120" s="234"/>
      <c r="X120" s="236"/>
      <c r="Y120" s="236"/>
      <c r="Z120" s="236"/>
      <c r="AA120" s="402"/>
      <c r="AB120" s="235"/>
      <c r="AC120" s="525"/>
      <c r="AD120" s="234"/>
      <c r="AE120" s="525"/>
      <c r="AF120" s="526"/>
      <c r="AG120" s="251">
        <f t="shared" si="8"/>
        <v>0</v>
      </c>
    </row>
    <row r="121" spans="1:33" s="176" customFormat="1" ht="18" customHeight="1" x14ac:dyDescent="0.15">
      <c r="A121" s="2701"/>
      <c r="B121" s="2691" t="s">
        <v>17</v>
      </c>
      <c r="C121" s="2692"/>
      <c r="D121" s="2703" t="s">
        <v>9</v>
      </c>
      <c r="E121" s="2703"/>
      <c r="F121" s="2704"/>
      <c r="G121" s="238"/>
      <c r="H121" s="243"/>
      <c r="I121" s="239"/>
      <c r="J121" s="238"/>
      <c r="K121" s="240"/>
      <c r="L121" s="239"/>
      <c r="M121" s="238"/>
      <c r="N121" s="240"/>
      <c r="O121" s="240"/>
      <c r="P121" s="239"/>
      <c r="Q121" s="238"/>
      <c r="R121" s="238"/>
      <c r="S121" s="240"/>
      <c r="T121" s="240"/>
      <c r="U121" s="527"/>
      <c r="V121" s="239"/>
      <c r="W121" s="238"/>
      <c r="X121" s="240"/>
      <c r="Y121" s="240"/>
      <c r="Z121" s="240"/>
      <c r="AA121" s="400"/>
      <c r="AB121" s="231"/>
      <c r="AC121" s="379"/>
      <c r="AD121" s="230"/>
      <c r="AE121" s="379"/>
      <c r="AF121" s="379"/>
      <c r="AG121" s="250">
        <f t="shared" si="8"/>
        <v>0</v>
      </c>
    </row>
    <row r="122" spans="1:33" s="176" customFormat="1" ht="18" customHeight="1" x14ac:dyDescent="0.15">
      <c r="A122" s="2701"/>
      <c r="B122" s="2689"/>
      <c r="C122" s="2690"/>
      <c r="D122" s="493"/>
      <c r="E122" s="2705" t="s">
        <v>10</v>
      </c>
      <c r="F122" s="2706"/>
      <c r="G122" s="386"/>
      <c r="H122" s="520"/>
      <c r="I122" s="387"/>
      <c r="J122" s="386"/>
      <c r="K122" s="388"/>
      <c r="L122" s="387"/>
      <c r="M122" s="386"/>
      <c r="N122" s="388"/>
      <c r="O122" s="388"/>
      <c r="P122" s="387"/>
      <c r="Q122" s="386"/>
      <c r="R122" s="386"/>
      <c r="S122" s="388"/>
      <c r="T122" s="388"/>
      <c r="U122" s="522"/>
      <c r="V122" s="387"/>
      <c r="W122" s="386"/>
      <c r="X122" s="388"/>
      <c r="Y122" s="388"/>
      <c r="Z122" s="388"/>
      <c r="AA122" s="522"/>
      <c r="AB122" s="387"/>
      <c r="AC122" s="523"/>
      <c r="AD122" s="386"/>
      <c r="AE122" s="523"/>
      <c r="AF122" s="520"/>
      <c r="AG122" s="441">
        <f t="shared" si="8"/>
        <v>0</v>
      </c>
    </row>
    <row r="123" spans="1:33" s="176" customFormat="1" ht="18" customHeight="1" x14ac:dyDescent="0.15">
      <c r="A123" s="2701"/>
      <c r="B123" s="744"/>
      <c r="C123" s="745"/>
      <c r="D123" s="494"/>
      <c r="E123" s="494"/>
      <c r="F123" s="840" t="s">
        <v>1117</v>
      </c>
      <c r="G123" s="234"/>
      <c r="H123" s="524"/>
      <c r="I123" s="235"/>
      <c r="J123" s="234"/>
      <c r="K123" s="236"/>
      <c r="L123" s="235"/>
      <c r="M123" s="234"/>
      <c r="N123" s="236"/>
      <c r="O123" s="236"/>
      <c r="P123" s="235"/>
      <c r="Q123" s="234"/>
      <c r="R123" s="234"/>
      <c r="S123" s="236"/>
      <c r="T123" s="236"/>
      <c r="U123" s="402"/>
      <c r="V123" s="235"/>
      <c r="W123" s="234"/>
      <c r="X123" s="236"/>
      <c r="Y123" s="236"/>
      <c r="Z123" s="236"/>
      <c r="AA123" s="402"/>
      <c r="AB123" s="235"/>
      <c r="AC123" s="525"/>
      <c r="AD123" s="234"/>
      <c r="AE123" s="525"/>
      <c r="AF123" s="526"/>
      <c r="AG123" s="251">
        <f t="shared" si="8"/>
        <v>0</v>
      </c>
    </row>
    <row r="124" spans="1:33" s="176" customFormat="1" ht="18" customHeight="1" x14ac:dyDescent="0.15">
      <c r="A124" s="2701"/>
      <c r="B124" s="2691" t="s">
        <v>18</v>
      </c>
      <c r="C124" s="2692"/>
      <c r="D124" s="2703" t="s">
        <v>9</v>
      </c>
      <c r="E124" s="2703"/>
      <c r="F124" s="2704"/>
      <c r="G124" s="238"/>
      <c r="H124" s="243"/>
      <c r="I124" s="239"/>
      <c r="J124" s="238"/>
      <c r="K124" s="240"/>
      <c r="L124" s="239"/>
      <c r="M124" s="238"/>
      <c r="N124" s="240"/>
      <c r="O124" s="240"/>
      <c r="P124" s="239"/>
      <c r="Q124" s="238"/>
      <c r="R124" s="238"/>
      <c r="S124" s="240"/>
      <c r="T124" s="240"/>
      <c r="U124" s="527"/>
      <c r="V124" s="239"/>
      <c r="W124" s="238"/>
      <c r="X124" s="240"/>
      <c r="Y124" s="240"/>
      <c r="Z124" s="240"/>
      <c r="AA124" s="400"/>
      <c r="AB124" s="231"/>
      <c r="AC124" s="379"/>
      <c r="AD124" s="230"/>
      <c r="AE124" s="379"/>
      <c r="AF124" s="379"/>
      <c r="AG124" s="250">
        <f t="shared" si="8"/>
        <v>0</v>
      </c>
    </row>
    <row r="125" spans="1:33" s="176" customFormat="1" ht="18" customHeight="1" x14ac:dyDescent="0.15">
      <c r="A125" s="2701"/>
      <c r="B125" s="2689"/>
      <c r="C125" s="2690"/>
      <c r="D125" s="493"/>
      <c r="E125" s="2705" t="s">
        <v>10</v>
      </c>
      <c r="F125" s="2706"/>
      <c r="G125" s="386"/>
      <c r="H125" s="520"/>
      <c r="I125" s="387"/>
      <c r="J125" s="386"/>
      <c r="K125" s="388"/>
      <c r="L125" s="387"/>
      <c r="M125" s="386"/>
      <c r="N125" s="388"/>
      <c r="O125" s="388"/>
      <c r="P125" s="387"/>
      <c r="Q125" s="386"/>
      <c r="R125" s="386"/>
      <c r="S125" s="388"/>
      <c r="T125" s="388"/>
      <c r="U125" s="522"/>
      <c r="V125" s="387"/>
      <c r="W125" s="386"/>
      <c r="X125" s="388"/>
      <c r="Y125" s="388"/>
      <c r="Z125" s="388"/>
      <c r="AA125" s="522"/>
      <c r="AB125" s="387"/>
      <c r="AC125" s="523"/>
      <c r="AD125" s="689"/>
      <c r="AE125" s="523"/>
      <c r="AF125" s="520"/>
      <c r="AG125" s="441">
        <f t="shared" si="8"/>
        <v>0</v>
      </c>
    </row>
    <row r="126" spans="1:33" s="176" customFormat="1" ht="18" customHeight="1" x14ac:dyDescent="0.15">
      <c r="A126" s="2701"/>
      <c r="B126" s="495"/>
      <c r="C126" s="746"/>
      <c r="D126" s="494"/>
      <c r="E126" s="494"/>
      <c r="F126" s="840" t="s">
        <v>1117</v>
      </c>
      <c r="G126" s="234"/>
      <c r="H126" s="524"/>
      <c r="I126" s="235"/>
      <c r="J126" s="234"/>
      <c r="K126" s="236"/>
      <c r="L126" s="235"/>
      <c r="M126" s="234"/>
      <c r="N126" s="236"/>
      <c r="O126" s="236"/>
      <c r="P126" s="235"/>
      <c r="Q126" s="234"/>
      <c r="R126" s="234"/>
      <c r="S126" s="236"/>
      <c r="T126" s="236"/>
      <c r="U126" s="402"/>
      <c r="V126" s="235"/>
      <c r="W126" s="234"/>
      <c r="X126" s="236"/>
      <c r="Y126" s="236"/>
      <c r="Z126" s="236"/>
      <c r="AA126" s="402"/>
      <c r="AB126" s="235"/>
      <c r="AC126" s="525"/>
      <c r="AD126" s="234"/>
      <c r="AE126" s="525"/>
      <c r="AF126" s="526"/>
      <c r="AG126" s="251">
        <f t="shared" si="8"/>
        <v>0</v>
      </c>
    </row>
    <row r="127" spans="1:33" s="176" customFormat="1" ht="18" customHeight="1" x14ac:dyDescent="0.15">
      <c r="A127" s="2701"/>
      <c r="B127" s="2707" t="s">
        <v>19</v>
      </c>
      <c r="C127" s="2692"/>
      <c r="D127" s="2703" t="s">
        <v>9</v>
      </c>
      <c r="E127" s="2703"/>
      <c r="F127" s="2704"/>
      <c r="G127" s="238"/>
      <c r="H127" s="243"/>
      <c r="I127" s="239"/>
      <c r="J127" s="238"/>
      <c r="K127" s="240"/>
      <c r="L127" s="239"/>
      <c r="M127" s="238"/>
      <c r="N127" s="240"/>
      <c r="O127" s="240"/>
      <c r="P127" s="239"/>
      <c r="Q127" s="238"/>
      <c r="R127" s="238"/>
      <c r="S127" s="240"/>
      <c r="T127" s="240"/>
      <c r="U127" s="527"/>
      <c r="V127" s="239"/>
      <c r="W127" s="238"/>
      <c r="X127" s="240"/>
      <c r="Y127" s="240"/>
      <c r="Z127" s="240"/>
      <c r="AA127" s="400"/>
      <c r="AB127" s="231"/>
      <c r="AC127" s="379"/>
      <c r="AD127" s="230"/>
      <c r="AE127" s="379"/>
      <c r="AF127" s="379"/>
      <c r="AG127" s="250">
        <f t="shared" si="8"/>
        <v>0</v>
      </c>
    </row>
    <row r="128" spans="1:33" s="176" customFormat="1" ht="18" customHeight="1" x14ac:dyDescent="0.15">
      <c r="A128" s="2701"/>
      <c r="B128" s="2708"/>
      <c r="C128" s="2690"/>
      <c r="D128" s="493"/>
      <c r="E128" s="2705" t="s">
        <v>10</v>
      </c>
      <c r="F128" s="2706"/>
      <c r="G128" s="386"/>
      <c r="H128" s="520"/>
      <c r="I128" s="387"/>
      <c r="J128" s="386"/>
      <c r="K128" s="388"/>
      <c r="L128" s="387"/>
      <c r="M128" s="386"/>
      <c r="N128" s="388"/>
      <c r="O128" s="388"/>
      <c r="P128" s="387"/>
      <c r="Q128" s="386"/>
      <c r="R128" s="386"/>
      <c r="S128" s="388"/>
      <c r="T128" s="388"/>
      <c r="U128" s="522"/>
      <c r="V128" s="387"/>
      <c r="W128" s="386"/>
      <c r="X128" s="388"/>
      <c r="Y128" s="388"/>
      <c r="Z128" s="388"/>
      <c r="AA128" s="522"/>
      <c r="AB128" s="387"/>
      <c r="AC128" s="523"/>
      <c r="AD128" s="386"/>
      <c r="AE128" s="523"/>
      <c r="AF128" s="520"/>
      <c r="AG128" s="441">
        <f t="shared" si="8"/>
        <v>0</v>
      </c>
    </row>
    <row r="129" spans="1:33" s="176" customFormat="1" ht="18" customHeight="1" x14ac:dyDescent="0.15">
      <c r="A129" s="2701"/>
      <c r="B129" s="2709"/>
      <c r="C129" s="2710"/>
      <c r="D129" s="494"/>
      <c r="E129" s="494"/>
      <c r="F129" s="840" t="s">
        <v>1117</v>
      </c>
      <c r="G129" s="234"/>
      <c r="H129" s="524"/>
      <c r="I129" s="235"/>
      <c r="J129" s="234"/>
      <c r="K129" s="236"/>
      <c r="L129" s="235"/>
      <c r="M129" s="234"/>
      <c r="N129" s="236"/>
      <c r="O129" s="236"/>
      <c r="P129" s="235"/>
      <c r="Q129" s="234"/>
      <c r="R129" s="234"/>
      <c r="S129" s="236"/>
      <c r="T129" s="236"/>
      <c r="U129" s="402"/>
      <c r="V129" s="235"/>
      <c r="W129" s="234"/>
      <c r="X129" s="236"/>
      <c r="Y129" s="236"/>
      <c r="Z129" s="236"/>
      <c r="AA129" s="402"/>
      <c r="AB129" s="235"/>
      <c r="AC129" s="525"/>
      <c r="AD129" s="234"/>
      <c r="AE129" s="525"/>
      <c r="AF129" s="526"/>
      <c r="AG129" s="251">
        <f t="shared" si="8"/>
        <v>0</v>
      </c>
    </row>
    <row r="130" spans="1:33" s="176" customFormat="1" ht="18" customHeight="1" x14ac:dyDescent="0.15">
      <c r="A130" s="2701"/>
      <c r="B130" s="2689" t="s">
        <v>20</v>
      </c>
      <c r="C130" s="2690"/>
      <c r="D130" s="2703" t="s">
        <v>9</v>
      </c>
      <c r="E130" s="2703"/>
      <c r="F130" s="2704"/>
      <c r="G130" s="238"/>
      <c r="H130" s="243"/>
      <c r="I130" s="239"/>
      <c r="J130" s="238"/>
      <c r="K130" s="240"/>
      <c r="L130" s="239"/>
      <c r="M130" s="238"/>
      <c r="N130" s="240"/>
      <c r="O130" s="240"/>
      <c r="P130" s="239"/>
      <c r="Q130" s="238"/>
      <c r="R130" s="238"/>
      <c r="S130" s="240"/>
      <c r="T130" s="240"/>
      <c r="U130" s="527"/>
      <c r="V130" s="239"/>
      <c r="W130" s="238"/>
      <c r="X130" s="240"/>
      <c r="Y130" s="240"/>
      <c r="Z130" s="240"/>
      <c r="AA130" s="400"/>
      <c r="AB130" s="231"/>
      <c r="AC130" s="379"/>
      <c r="AD130" s="230"/>
      <c r="AE130" s="379"/>
      <c r="AF130" s="379"/>
      <c r="AG130" s="250">
        <f t="shared" si="8"/>
        <v>0</v>
      </c>
    </row>
    <row r="131" spans="1:33" s="176" customFormat="1" ht="18" customHeight="1" x14ac:dyDescent="0.15">
      <c r="A131" s="2701"/>
      <c r="B131" s="2689"/>
      <c r="C131" s="2690"/>
      <c r="D131" s="493"/>
      <c r="E131" s="2705" t="s">
        <v>10</v>
      </c>
      <c r="F131" s="2706"/>
      <c r="G131" s="386"/>
      <c r="H131" s="520"/>
      <c r="I131" s="387"/>
      <c r="J131" s="386"/>
      <c r="K131" s="388"/>
      <c r="L131" s="387"/>
      <c r="M131" s="386"/>
      <c r="N131" s="388"/>
      <c r="O131" s="388"/>
      <c r="P131" s="387"/>
      <c r="Q131" s="386"/>
      <c r="R131" s="386"/>
      <c r="S131" s="388"/>
      <c r="T131" s="388"/>
      <c r="U131" s="522"/>
      <c r="V131" s="387"/>
      <c r="W131" s="296"/>
      <c r="X131" s="388"/>
      <c r="Y131" s="388"/>
      <c r="Z131" s="297"/>
      <c r="AA131" s="401"/>
      <c r="AB131" s="380"/>
      <c r="AC131" s="383"/>
      <c r="AD131" s="296"/>
      <c r="AE131" s="383"/>
      <c r="AF131" s="384"/>
      <c r="AG131" s="441">
        <f t="shared" si="8"/>
        <v>0</v>
      </c>
    </row>
    <row r="132" spans="1:33" s="176" customFormat="1" ht="18" customHeight="1" thickBot="1" x14ac:dyDescent="0.2">
      <c r="A132" s="2702"/>
      <c r="B132" s="496"/>
      <c r="C132" s="497"/>
      <c r="D132" s="498"/>
      <c r="E132" s="498"/>
      <c r="F132" s="841" t="s">
        <v>1117</v>
      </c>
      <c r="G132" s="410"/>
      <c r="H132" s="528"/>
      <c r="I132" s="409"/>
      <c r="J132" s="410"/>
      <c r="K132" s="408"/>
      <c r="L132" s="409"/>
      <c r="M132" s="410"/>
      <c r="N132" s="408"/>
      <c r="O132" s="408"/>
      <c r="P132" s="409"/>
      <c r="Q132" s="410"/>
      <c r="R132" s="410"/>
      <c r="S132" s="408"/>
      <c r="T132" s="408"/>
      <c r="U132" s="413"/>
      <c r="V132" s="409"/>
      <c r="W132" s="410"/>
      <c r="X132" s="408"/>
      <c r="Y132" s="408"/>
      <c r="Z132" s="880"/>
      <c r="AA132" s="529"/>
      <c r="AB132" s="530"/>
      <c r="AC132" s="531"/>
      <c r="AD132" s="407"/>
      <c r="AE132" s="531"/>
      <c r="AF132" s="531"/>
      <c r="AG132" s="442">
        <f t="shared" si="8"/>
        <v>0</v>
      </c>
    </row>
    <row r="133" spans="1:33" s="176" customFormat="1" ht="13.5" customHeight="1" x14ac:dyDescent="0.15">
      <c r="A133" s="244"/>
      <c r="B133" s="44"/>
      <c r="C133" s="44"/>
      <c r="D133" s="44"/>
      <c r="E133" s="44"/>
      <c r="F133" s="245"/>
      <c r="G133" s="114"/>
      <c r="H133" s="114"/>
      <c r="I133" s="114"/>
      <c r="J133" s="114"/>
      <c r="K133" s="114"/>
      <c r="L133" s="114"/>
      <c r="M133" s="114"/>
      <c r="N133" s="114"/>
      <c r="O133" s="114"/>
      <c r="P133" s="114"/>
      <c r="Q133" s="114"/>
      <c r="R133" s="114"/>
      <c r="S133" s="114"/>
      <c r="T133" s="114"/>
      <c r="U133" s="114"/>
      <c r="V133" s="114"/>
      <c r="W133" s="2659" t="s">
        <v>156</v>
      </c>
      <c r="X133" s="2659"/>
      <c r="Y133" s="2659"/>
      <c r="Z133" s="2659"/>
      <c r="AA133" s="2659"/>
      <c r="AB133" s="2659"/>
      <c r="AC133" s="2659"/>
      <c r="AD133" s="2659"/>
      <c r="AE133" s="2659"/>
      <c r="AF133" s="2659"/>
      <c r="AG133" s="2659"/>
    </row>
    <row r="134" spans="1:33" s="176" customFormat="1" ht="15" customHeight="1" x14ac:dyDescent="0.15">
      <c r="A134" s="1853" t="str">
        <f>IF(ISBLANK('１．学校基本情報'!$A$7),"",'１．学校基本情報'!$A$7)</f>
        <v/>
      </c>
      <c r="B134" s="1853"/>
      <c r="C134" s="1853"/>
      <c r="D134" s="1853"/>
      <c r="E134" s="1853"/>
      <c r="F134" s="1853"/>
      <c r="G134" s="1853"/>
      <c r="H134" s="1853"/>
      <c r="I134" s="1853"/>
      <c r="J134" s="1853"/>
      <c r="K134" s="1853"/>
      <c r="L134" s="1853"/>
      <c r="M134" s="1853"/>
      <c r="N134" s="1853"/>
      <c r="O134" s="1853"/>
      <c r="P134" s="1853"/>
      <c r="Q134" s="1853"/>
      <c r="R134" s="1853"/>
      <c r="S134" s="1853"/>
      <c r="T134" s="1853"/>
      <c r="U134" s="1853"/>
      <c r="V134" s="1853"/>
      <c r="W134" s="1853"/>
      <c r="X134" s="1853"/>
      <c r="Y134" s="1853"/>
      <c r="Z134" s="1853"/>
      <c r="AA134" s="1853"/>
      <c r="AB134" s="1853"/>
      <c r="AC134" s="1853"/>
      <c r="AD134" s="1853"/>
      <c r="AE134" s="1853"/>
      <c r="AF134" s="1853"/>
      <c r="AG134" s="1853"/>
    </row>
    <row r="135" spans="1:33" s="176" customFormat="1" ht="17.25" customHeight="1" thickBot="1" x14ac:dyDescent="0.2">
      <c r="A135" s="2595" t="s">
        <v>1231</v>
      </c>
      <c r="B135" s="2595"/>
      <c r="C135" s="2595"/>
      <c r="D135" s="2595"/>
      <c r="E135" s="2595"/>
      <c r="F135" s="2595"/>
      <c r="G135" s="2595"/>
      <c r="H135" s="2595"/>
      <c r="I135" s="2595"/>
      <c r="J135" s="2595"/>
      <c r="K135" s="2595"/>
      <c r="L135" s="2595"/>
      <c r="M135" s="2595"/>
      <c r="N135" s="2595"/>
      <c r="O135" s="2595"/>
      <c r="P135" s="2595"/>
      <c r="Q135" s="2595"/>
      <c r="R135" s="2595"/>
      <c r="S135" s="213"/>
      <c r="T135" s="213"/>
      <c r="U135" s="213"/>
      <c r="V135" s="213"/>
      <c r="W135" s="213"/>
      <c r="X135" s="213"/>
      <c r="Y135" s="213"/>
      <c r="Z135" s="213"/>
      <c r="AA135" s="213"/>
      <c r="AB135" s="213"/>
      <c r="AC135" s="213"/>
      <c r="AD135" s="213"/>
      <c r="AE135" s="213"/>
      <c r="AF135" s="213"/>
      <c r="AG135" s="114"/>
    </row>
    <row r="136" spans="1:33" s="176" customFormat="1" ht="78" customHeight="1" x14ac:dyDescent="0.15">
      <c r="A136" s="2727" t="s">
        <v>1187</v>
      </c>
      <c r="B136" s="2728"/>
      <c r="C136" s="2728"/>
      <c r="D136" s="2728"/>
      <c r="E136" s="2728"/>
      <c r="F136" s="2729"/>
      <c r="G136" s="2599" t="s">
        <v>0</v>
      </c>
      <c r="H136" s="2600"/>
      <c r="I136" s="2601"/>
      <c r="J136" s="2602" t="s">
        <v>1107</v>
      </c>
      <c r="K136" s="2603"/>
      <c r="L136" s="2604"/>
      <c r="M136" s="2605" t="s">
        <v>1</v>
      </c>
      <c r="N136" s="2606"/>
      <c r="O136" s="2606"/>
      <c r="P136" s="2607"/>
      <c r="Q136" s="2608" t="s">
        <v>1085</v>
      </c>
      <c r="R136" s="2613" t="s">
        <v>1103</v>
      </c>
      <c r="S136" s="2614"/>
      <c r="T136" s="2614"/>
      <c r="U136" s="2615"/>
      <c r="V136" s="2616"/>
      <c r="W136" s="2617" t="s">
        <v>26</v>
      </c>
      <c r="X136" s="2618"/>
      <c r="Y136" s="2618"/>
      <c r="Z136" s="2618"/>
      <c r="AA136" s="2618"/>
      <c r="AB136" s="2619"/>
      <c r="AC136" s="2620" t="s">
        <v>1118</v>
      </c>
      <c r="AD136" s="2622" t="s">
        <v>3422</v>
      </c>
      <c r="AE136" s="2623"/>
      <c r="AF136" s="2624" t="s">
        <v>27</v>
      </c>
      <c r="AG136" s="2725" t="s">
        <v>2</v>
      </c>
    </row>
    <row r="137" spans="1:33" s="176" customFormat="1" ht="135" customHeight="1" x14ac:dyDescent="0.15">
      <c r="A137" s="2717" t="s">
        <v>1190</v>
      </c>
      <c r="B137" s="2718"/>
      <c r="C137" s="2718"/>
      <c r="D137" s="2718"/>
      <c r="E137" s="2718"/>
      <c r="F137" s="2719"/>
      <c r="G137" s="478" t="s">
        <v>3</v>
      </c>
      <c r="H137" s="479" t="s">
        <v>4</v>
      </c>
      <c r="I137" s="823" t="s">
        <v>1080</v>
      </c>
      <c r="J137" s="480" t="s">
        <v>5</v>
      </c>
      <c r="K137" s="481" t="s">
        <v>6</v>
      </c>
      <c r="L137" s="824" t="s">
        <v>1081</v>
      </c>
      <c r="M137" s="837" t="s">
        <v>1082</v>
      </c>
      <c r="N137" s="826" t="s">
        <v>1083</v>
      </c>
      <c r="O137" s="827" t="s">
        <v>1084</v>
      </c>
      <c r="P137" s="828" t="s">
        <v>3423</v>
      </c>
      <c r="Q137" s="2609"/>
      <c r="R137" s="829" t="s">
        <v>1086</v>
      </c>
      <c r="S137" s="482" t="s">
        <v>1244</v>
      </c>
      <c r="T137" s="482" t="s">
        <v>1245</v>
      </c>
      <c r="U137" s="482" t="s">
        <v>7</v>
      </c>
      <c r="V137" s="830" t="s">
        <v>1106</v>
      </c>
      <c r="W137" s="483" t="s">
        <v>136</v>
      </c>
      <c r="X137" s="484" t="s">
        <v>28</v>
      </c>
      <c r="Y137" s="484" t="s">
        <v>138</v>
      </c>
      <c r="Z137" s="484" t="s">
        <v>179</v>
      </c>
      <c r="AA137" s="831" t="s">
        <v>1177</v>
      </c>
      <c r="AB137" s="832" t="s">
        <v>1178</v>
      </c>
      <c r="AC137" s="2621"/>
      <c r="AD137" s="833" t="s">
        <v>1087</v>
      </c>
      <c r="AE137" s="834" t="s">
        <v>1088</v>
      </c>
      <c r="AF137" s="2625"/>
      <c r="AG137" s="2726"/>
    </row>
    <row r="138" spans="1:33" s="176" customFormat="1" ht="18" customHeight="1" x14ac:dyDescent="0.15">
      <c r="A138" s="2720" t="s">
        <v>1232</v>
      </c>
      <c r="B138" s="2721"/>
      <c r="C138" s="2721"/>
      <c r="D138" s="2721"/>
      <c r="E138" s="2721"/>
      <c r="F138" s="2722"/>
      <c r="G138" s="214">
        <f t="shared" ref="G138:AF140" si="9">SUM(G141,G144,G147,G150,G153,G156,G159,G162,G165,G168,G171,G174)</f>
        <v>0</v>
      </c>
      <c r="H138" s="397">
        <f t="shared" si="9"/>
        <v>0</v>
      </c>
      <c r="I138" s="215">
        <f t="shared" si="9"/>
        <v>0</v>
      </c>
      <c r="J138" s="216">
        <f t="shared" si="9"/>
        <v>0</v>
      </c>
      <c r="K138" s="217">
        <f t="shared" si="9"/>
        <v>0</v>
      </c>
      <c r="L138" s="218">
        <f t="shared" si="9"/>
        <v>0</v>
      </c>
      <c r="M138" s="220">
        <f t="shared" si="9"/>
        <v>0</v>
      </c>
      <c r="N138" s="220">
        <f t="shared" si="9"/>
        <v>0</v>
      </c>
      <c r="O138" s="220">
        <f t="shared" si="9"/>
        <v>0</v>
      </c>
      <c r="P138" s="221">
        <f t="shared" si="9"/>
        <v>0</v>
      </c>
      <c r="Q138" s="429">
        <f t="shared" si="9"/>
        <v>0</v>
      </c>
      <c r="R138" s="222">
        <f t="shared" si="9"/>
        <v>0</v>
      </c>
      <c r="S138" s="223">
        <f t="shared" si="9"/>
        <v>0</v>
      </c>
      <c r="T138" s="223">
        <f t="shared" si="9"/>
        <v>0</v>
      </c>
      <c r="U138" s="223">
        <f t="shared" si="9"/>
        <v>0</v>
      </c>
      <c r="V138" s="224">
        <f t="shared" si="9"/>
        <v>0</v>
      </c>
      <c r="W138" s="225">
        <f t="shared" si="9"/>
        <v>0</v>
      </c>
      <c r="X138" s="226">
        <f t="shared" si="9"/>
        <v>0</v>
      </c>
      <c r="Y138" s="226">
        <f t="shared" si="9"/>
        <v>0</v>
      </c>
      <c r="Z138" s="226">
        <f t="shared" si="9"/>
        <v>0</v>
      </c>
      <c r="AA138" s="226">
        <f t="shared" si="9"/>
        <v>0</v>
      </c>
      <c r="AB138" s="431">
        <f t="shared" si="9"/>
        <v>0</v>
      </c>
      <c r="AC138" s="426">
        <f t="shared" si="9"/>
        <v>0</v>
      </c>
      <c r="AD138" s="394">
        <f t="shared" si="9"/>
        <v>0</v>
      </c>
      <c r="AE138" s="435">
        <f t="shared" si="9"/>
        <v>0</v>
      </c>
      <c r="AF138" s="355">
        <f t="shared" si="9"/>
        <v>0</v>
      </c>
      <c r="AG138" s="252">
        <f t="shared" ref="AG138:AG176" si="10">SUM(G138:AF138)</f>
        <v>0</v>
      </c>
    </row>
    <row r="139" spans="1:33" s="176" customFormat="1" ht="18" customHeight="1" x14ac:dyDescent="0.15">
      <c r="A139" s="743"/>
      <c r="B139" s="740"/>
      <c r="C139" s="2723" t="s">
        <v>10</v>
      </c>
      <c r="D139" s="2723"/>
      <c r="E139" s="2723"/>
      <c r="F139" s="2724"/>
      <c r="G139" s="416">
        <f t="shared" si="9"/>
        <v>0</v>
      </c>
      <c r="H139" s="519">
        <f t="shared" si="9"/>
        <v>0</v>
      </c>
      <c r="I139" s="369">
        <f t="shared" si="9"/>
        <v>0</v>
      </c>
      <c r="J139" s="370">
        <f t="shared" si="9"/>
        <v>0</v>
      </c>
      <c r="K139" s="424">
        <f t="shared" si="9"/>
        <v>0</v>
      </c>
      <c r="L139" s="425">
        <f t="shared" si="9"/>
        <v>0</v>
      </c>
      <c r="M139" s="372">
        <f t="shared" si="9"/>
        <v>0</v>
      </c>
      <c r="N139" s="427">
        <f t="shared" si="9"/>
        <v>0</v>
      </c>
      <c r="O139" s="427">
        <f t="shared" si="9"/>
        <v>0</v>
      </c>
      <c r="P139" s="428">
        <f t="shared" si="9"/>
        <v>0</v>
      </c>
      <c r="Q139" s="430">
        <f t="shared" si="9"/>
        <v>0</v>
      </c>
      <c r="R139" s="422">
        <f t="shared" si="9"/>
        <v>0</v>
      </c>
      <c r="S139" s="423">
        <f t="shared" si="9"/>
        <v>0</v>
      </c>
      <c r="T139" s="423">
        <f t="shared" si="9"/>
        <v>0</v>
      </c>
      <c r="U139" s="423">
        <f t="shared" si="9"/>
        <v>0</v>
      </c>
      <c r="V139" s="423">
        <f t="shared" si="9"/>
        <v>0</v>
      </c>
      <c r="W139" s="432">
        <f t="shared" si="9"/>
        <v>0</v>
      </c>
      <c r="X139" s="433">
        <f t="shared" si="9"/>
        <v>0</v>
      </c>
      <c r="Y139" s="433">
        <f t="shared" si="9"/>
        <v>0</v>
      </c>
      <c r="Z139" s="433">
        <f t="shared" si="9"/>
        <v>0</v>
      </c>
      <c r="AA139" s="433">
        <f t="shared" si="9"/>
        <v>0</v>
      </c>
      <c r="AB139" s="434">
        <f t="shared" si="9"/>
        <v>0</v>
      </c>
      <c r="AC139" s="426">
        <f t="shared" si="9"/>
        <v>0</v>
      </c>
      <c r="AD139" s="436">
        <f t="shared" si="9"/>
        <v>0</v>
      </c>
      <c r="AE139" s="437">
        <f t="shared" si="9"/>
        <v>0</v>
      </c>
      <c r="AF139" s="355">
        <f t="shared" si="9"/>
        <v>0</v>
      </c>
      <c r="AG139" s="443">
        <f t="shared" si="10"/>
        <v>0</v>
      </c>
    </row>
    <row r="140" spans="1:33" s="176" customFormat="1" ht="18" customHeight="1" x14ac:dyDescent="0.15">
      <c r="A140" s="499"/>
      <c r="B140" s="741"/>
      <c r="C140" s="741"/>
      <c r="D140" s="2730" t="s">
        <v>1117</v>
      </c>
      <c r="E140" s="2731"/>
      <c r="F140" s="2732"/>
      <c r="G140" s="293">
        <f t="shared" si="9"/>
        <v>0</v>
      </c>
      <c r="H140" s="417">
        <f t="shared" si="9"/>
        <v>0</v>
      </c>
      <c r="I140" s="294">
        <f t="shared" si="9"/>
        <v>0</v>
      </c>
      <c r="J140" s="295">
        <f t="shared" si="9"/>
        <v>0</v>
      </c>
      <c r="K140" s="282">
        <f t="shared" si="9"/>
        <v>0</v>
      </c>
      <c r="L140" s="283">
        <f t="shared" si="9"/>
        <v>0</v>
      </c>
      <c r="M140" s="284">
        <f t="shared" si="9"/>
        <v>0</v>
      </c>
      <c r="N140" s="285">
        <f t="shared" si="9"/>
        <v>0</v>
      </c>
      <c r="O140" s="285">
        <f t="shared" si="9"/>
        <v>0</v>
      </c>
      <c r="P140" s="286">
        <f t="shared" si="9"/>
        <v>0</v>
      </c>
      <c r="Q140" s="406">
        <f t="shared" si="9"/>
        <v>0</v>
      </c>
      <c r="R140" s="287">
        <f t="shared" si="9"/>
        <v>0</v>
      </c>
      <c r="S140" s="288">
        <f t="shared" si="9"/>
        <v>0</v>
      </c>
      <c r="T140" s="288">
        <f t="shared" si="9"/>
        <v>0</v>
      </c>
      <c r="U140" s="288">
        <f t="shared" si="9"/>
        <v>0</v>
      </c>
      <c r="V140" s="289">
        <f t="shared" si="9"/>
        <v>0</v>
      </c>
      <c r="W140" s="290">
        <f t="shared" si="9"/>
        <v>0</v>
      </c>
      <c r="X140" s="291">
        <f t="shared" si="9"/>
        <v>0</v>
      </c>
      <c r="Y140" s="291">
        <f t="shared" si="9"/>
        <v>0</v>
      </c>
      <c r="Z140" s="291">
        <f t="shared" si="9"/>
        <v>0</v>
      </c>
      <c r="AA140" s="291">
        <f t="shared" si="9"/>
        <v>0</v>
      </c>
      <c r="AB140" s="292">
        <f t="shared" si="9"/>
        <v>0</v>
      </c>
      <c r="AC140" s="447">
        <f t="shared" si="9"/>
        <v>0</v>
      </c>
      <c r="AD140" s="438">
        <f t="shared" si="9"/>
        <v>0</v>
      </c>
      <c r="AE140" s="439">
        <f t="shared" si="9"/>
        <v>0</v>
      </c>
      <c r="AF140" s="418">
        <f t="shared" si="9"/>
        <v>0</v>
      </c>
      <c r="AG140" s="302">
        <f t="shared" si="10"/>
        <v>0</v>
      </c>
    </row>
    <row r="141" spans="1:33" s="176" customFormat="1" ht="18" customHeight="1" x14ac:dyDescent="0.15">
      <c r="A141" s="2733" t="s">
        <v>35</v>
      </c>
      <c r="B141" s="2723" t="s">
        <v>8</v>
      </c>
      <c r="C141" s="2724"/>
      <c r="D141" s="2735" t="s">
        <v>9</v>
      </c>
      <c r="E141" s="2735"/>
      <c r="F141" s="2736"/>
      <c r="G141" s="230"/>
      <c r="H141" s="521"/>
      <c r="I141" s="231"/>
      <c r="J141" s="230"/>
      <c r="K141" s="232"/>
      <c r="L141" s="231"/>
      <c r="M141" s="230"/>
      <c r="N141" s="232"/>
      <c r="O141" s="232"/>
      <c r="P141" s="231"/>
      <c r="Q141" s="230"/>
      <c r="R141" s="230"/>
      <c r="S141" s="232"/>
      <c r="T141" s="232"/>
      <c r="U141" s="400"/>
      <c r="V141" s="231"/>
      <c r="W141" s="230"/>
      <c r="X141" s="232"/>
      <c r="Y141" s="232"/>
      <c r="Z141" s="232"/>
      <c r="AA141" s="400"/>
      <c r="AB141" s="231"/>
      <c r="AC141" s="379"/>
      <c r="AD141" s="238"/>
      <c r="AE141" s="684"/>
      <c r="AF141" s="379"/>
      <c r="AG141" s="1332">
        <f t="shared" si="10"/>
        <v>0</v>
      </c>
    </row>
    <row r="142" spans="1:33" s="176" customFormat="1" ht="18" customHeight="1" x14ac:dyDescent="0.15">
      <c r="A142" s="2733"/>
      <c r="B142" s="2721"/>
      <c r="C142" s="2722"/>
      <c r="D142" s="500"/>
      <c r="E142" s="2737" t="s">
        <v>10</v>
      </c>
      <c r="F142" s="2738"/>
      <c r="G142" s="386"/>
      <c r="H142" s="520"/>
      <c r="I142" s="387"/>
      <c r="J142" s="386"/>
      <c r="K142" s="388"/>
      <c r="L142" s="387"/>
      <c r="M142" s="386"/>
      <c r="N142" s="388"/>
      <c r="O142" s="388"/>
      <c r="P142" s="387"/>
      <c r="Q142" s="386"/>
      <c r="R142" s="386"/>
      <c r="S142" s="388"/>
      <c r="T142" s="388"/>
      <c r="U142" s="522"/>
      <c r="V142" s="387"/>
      <c r="W142" s="386"/>
      <c r="X142" s="388"/>
      <c r="Y142" s="388"/>
      <c r="Z142" s="388"/>
      <c r="AA142" s="522"/>
      <c r="AB142" s="387"/>
      <c r="AC142" s="523"/>
      <c r="AD142" s="386"/>
      <c r="AE142" s="523"/>
      <c r="AF142" s="520"/>
      <c r="AG142" s="1333">
        <f t="shared" si="10"/>
        <v>0</v>
      </c>
    </row>
    <row r="143" spans="1:33" s="176" customFormat="1" ht="18" customHeight="1" x14ac:dyDescent="0.15">
      <c r="A143" s="2733"/>
      <c r="B143" s="739"/>
      <c r="C143" s="741"/>
      <c r="D143" s="742"/>
      <c r="E143" s="742"/>
      <c r="F143" s="842" t="s">
        <v>1117</v>
      </c>
      <c r="G143" s="234"/>
      <c r="H143" s="524"/>
      <c r="I143" s="235"/>
      <c r="J143" s="234"/>
      <c r="K143" s="236"/>
      <c r="L143" s="235"/>
      <c r="M143" s="234"/>
      <c r="N143" s="236"/>
      <c r="O143" s="236"/>
      <c r="P143" s="235"/>
      <c r="Q143" s="234"/>
      <c r="R143" s="234"/>
      <c r="S143" s="236"/>
      <c r="T143" s="236"/>
      <c r="U143" s="402"/>
      <c r="V143" s="235"/>
      <c r="W143" s="234"/>
      <c r="X143" s="236"/>
      <c r="Y143" s="236"/>
      <c r="Z143" s="236"/>
      <c r="AA143" s="402"/>
      <c r="AB143" s="235"/>
      <c r="AC143" s="525"/>
      <c r="AD143" s="234"/>
      <c r="AE143" s="525"/>
      <c r="AF143" s="526"/>
      <c r="AG143" s="1334">
        <f t="shared" si="10"/>
        <v>0</v>
      </c>
    </row>
    <row r="144" spans="1:33" s="176" customFormat="1" ht="18" customHeight="1" x14ac:dyDescent="0.15">
      <c r="A144" s="2733"/>
      <c r="B144" s="2723" t="s">
        <v>11</v>
      </c>
      <c r="C144" s="2724"/>
      <c r="D144" s="2735" t="s">
        <v>9</v>
      </c>
      <c r="E144" s="2735"/>
      <c r="F144" s="2736"/>
      <c r="G144" s="238"/>
      <c r="H144" s="243"/>
      <c r="I144" s="239"/>
      <c r="J144" s="238"/>
      <c r="K144" s="240"/>
      <c r="L144" s="239"/>
      <c r="M144" s="238"/>
      <c r="N144" s="240"/>
      <c r="O144" s="240"/>
      <c r="P144" s="239"/>
      <c r="Q144" s="238"/>
      <c r="R144" s="238"/>
      <c r="S144" s="240"/>
      <c r="T144" s="240"/>
      <c r="U144" s="527"/>
      <c r="V144" s="239"/>
      <c r="W144" s="238"/>
      <c r="X144" s="240"/>
      <c r="Y144" s="240"/>
      <c r="Z144" s="240"/>
      <c r="AA144" s="400"/>
      <c r="AB144" s="231"/>
      <c r="AC144" s="379"/>
      <c r="AD144" s="230"/>
      <c r="AE144" s="379"/>
      <c r="AF144" s="379"/>
      <c r="AG144" s="1332">
        <f t="shared" si="10"/>
        <v>0</v>
      </c>
    </row>
    <row r="145" spans="1:33" s="176" customFormat="1" ht="18" customHeight="1" x14ac:dyDescent="0.15">
      <c r="A145" s="2733"/>
      <c r="B145" s="2721"/>
      <c r="C145" s="2722"/>
      <c r="D145" s="500"/>
      <c r="E145" s="2737" t="s">
        <v>10</v>
      </c>
      <c r="F145" s="2738"/>
      <c r="G145" s="386"/>
      <c r="H145" s="520"/>
      <c r="I145" s="387"/>
      <c r="J145" s="386"/>
      <c r="K145" s="388"/>
      <c r="L145" s="387"/>
      <c r="M145" s="386"/>
      <c r="N145" s="388"/>
      <c r="O145" s="388"/>
      <c r="P145" s="387"/>
      <c r="Q145" s="386"/>
      <c r="R145" s="386"/>
      <c r="S145" s="388"/>
      <c r="T145" s="388"/>
      <c r="U145" s="522"/>
      <c r="V145" s="387"/>
      <c r="W145" s="386"/>
      <c r="X145" s="388"/>
      <c r="Y145" s="388"/>
      <c r="Z145" s="388"/>
      <c r="AA145" s="522"/>
      <c r="AB145" s="387"/>
      <c r="AC145" s="523"/>
      <c r="AD145" s="386"/>
      <c r="AE145" s="523"/>
      <c r="AF145" s="520"/>
      <c r="AG145" s="1333">
        <f t="shared" si="10"/>
        <v>0</v>
      </c>
    </row>
    <row r="146" spans="1:33" s="176" customFormat="1" ht="18" customHeight="1" x14ac:dyDescent="0.15">
      <c r="A146" s="2733"/>
      <c r="B146" s="501"/>
      <c r="C146" s="741"/>
      <c r="D146" s="742"/>
      <c r="E146" s="742"/>
      <c r="F146" s="842" t="s">
        <v>1117</v>
      </c>
      <c r="G146" s="234"/>
      <c r="H146" s="524"/>
      <c r="I146" s="235"/>
      <c r="J146" s="234"/>
      <c r="K146" s="236"/>
      <c r="L146" s="235"/>
      <c r="M146" s="234"/>
      <c r="N146" s="236"/>
      <c r="O146" s="236"/>
      <c r="P146" s="235"/>
      <c r="Q146" s="234"/>
      <c r="R146" s="234"/>
      <c r="S146" s="236"/>
      <c r="T146" s="236"/>
      <c r="U146" s="402"/>
      <c r="V146" s="235"/>
      <c r="W146" s="234"/>
      <c r="X146" s="236"/>
      <c r="Y146" s="236"/>
      <c r="Z146" s="236"/>
      <c r="AA146" s="402"/>
      <c r="AB146" s="235"/>
      <c r="AC146" s="525"/>
      <c r="AD146" s="234"/>
      <c r="AE146" s="525"/>
      <c r="AF146" s="526"/>
      <c r="AG146" s="1334">
        <f t="shared" si="10"/>
        <v>0</v>
      </c>
    </row>
    <row r="147" spans="1:33" s="176" customFormat="1" ht="18" customHeight="1" x14ac:dyDescent="0.15">
      <c r="A147" s="2733"/>
      <c r="B147" s="2723" t="s">
        <v>12</v>
      </c>
      <c r="C147" s="2724"/>
      <c r="D147" s="2735" t="s">
        <v>9</v>
      </c>
      <c r="E147" s="2735"/>
      <c r="F147" s="2736"/>
      <c r="G147" s="238"/>
      <c r="H147" s="243"/>
      <c r="I147" s="239"/>
      <c r="J147" s="238"/>
      <c r="K147" s="240"/>
      <c r="L147" s="239"/>
      <c r="M147" s="238"/>
      <c r="N147" s="240"/>
      <c r="O147" s="240"/>
      <c r="P147" s="239"/>
      <c r="Q147" s="238"/>
      <c r="R147" s="238"/>
      <c r="S147" s="240"/>
      <c r="T147" s="240"/>
      <c r="U147" s="527"/>
      <c r="V147" s="239"/>
      <c r="W147" s="238"/>
      <c r="X147" s="240"/>
      <c r="Y147" s="240"/>
      <c r="Z147" s="240"/>
      <c r="AA147" s="400"/>
      <c r="AB147" s="231"/>
      <c r="AC147" s="379"/>
      <c r="AD147" s="230"/>
      <c r="AE147" s="379"/>
      <c r="AF147" s="379"/>
      <c r="AG147" s="1332">
        <f t="shared" si="10"/>
        <v>0</v>
      </c>
    </row>
    <row r="148" spans="1:33" s="176" customFormat="1" ht="18" customHeight="1" x14ac:dyDescent="0.15">
      <c r="A148" s="2733"/>
      <c r="B148" s="2721"/>
      <c r="C148" s="2722"/>
      <c r="D148" s="500"/>
      <c r="E148" s="2737" t="s">
        <v>10</v>
      </c>
      <c r="F148" s="2738"/>
      <c r="G148" s="386"/>
      <c r="H148" s="520"/>
      <c r="I148" s="387"/>
      <c r="J148" s="386"/>
      <c r="K148" s="388"/>
      <c r="L148" s="387"/>
      <c r="M148" s="386"/>
      <c r="N148" s="388"/>
      <c r="O148" s="388"/>
      <c r="P148" s="387"/>
      <c r="Q148" s="386"/>
      <c r="R148" s="386"/>
      <c r="S148" s="388"/>
      <c r="T148" s="388"/>
      <c r="U148" s="522"/>
      <c r="V148" s="387"/>
      <c r="W148" s="386"/>
      <c r="X148" s="388"/>
      <c r="Y148" s="388"/>
      <c r="Z148" s="388"/>
      <c r="AA148" s="522"/>
      <c r="AB148" s="387"/>
      <c r="AC148" s="523"/>
      <c r="AD148" s="386"/>
      <c r="AE148" s="523"/>
      <c r="AF148" s="520"/>
      <c r="AG148" s="1333">
        <f t="shared" si="10"/>
        <v>0</v>
      </c>
    </row>
    <row r="149" spans="1:33" s="176" customFormat="1" ht="18" customHeight="1" x14ac:dyDescent="0.15">
      <c r="A149" s="2733"/>
      <c r="B149" s="739"/>
      <c r="C149" s="741"/>
      <c r="D149" s="742"/>
      <c r="E149" s="742"/>
      <c r="F149" s="842" t="s">
        <v>1117</v>
      </c>
      <c r="G149" s="234"/>
      <c r="H149" s="524"/>
      <c r="I149" s="235"/>
      <c r="J149" s="234"/>
      <c r="K149" s="236"/>
      <c r="L149" s="235"/>
      <c r="M149" s="234"/>
      <c r="N149" s="236"/>
      <c r="O149" s="236"/>
      <c r="P149" s="235"/>
      <c r="Q149" s="234"/>
      <c r="R149" s="234"/>
      <c r="S149" s="236"/>
      <c r="T149" s="236"/>
      <c r="U149" s="402"/>
      <c r="V149" s="235"/>
      <c r="W149" s="234"/>
      <c r="X149" s="236"/>
      <c r="Y149" s="236"/>
      <c r="Z149" s="236"/>
      <c r="AA149" s="402"/>
      <c r="AB149" s="235"/>
      <c r="AC149" s="525"/>
      <c r="AD149" s="234"/>
      <c r="AE149" s="525"/>
      <c r="AF149" s="526"/>
      <c r="AG149" s="1334">
        <f t="shared" si="10"/>
        <v>0</v>
      </c>
    </row>
    <row r="150" spans="1:33" s="176" customFormat="1" ht="18" customHeight="1" x14ac:dyDescent="0.15">
      <c r="A150" s="2733"/>
      <c r="B150" s="2723" t="s">
        <v>13</v>
      </c>
      <c r="C150" s="2724"/>
      <c r="D150" s="2735" t="s">
        <v>9</v>
      </c>
      <c r="E150" s="2735"/>
      <c r="F150" s="2736"/>
      <c r="G150" s="238"/>
      <c r="H150" s="243"/>
      <c r="I150" s="239"/>
      <c r="J150" s="238"/>
      <c r="K150" s="240"/>
      <c r="L150" s="239"/>
      <c r="M150" s="238"/>
      <c r="N150" s="240"/>
      <c r="O150" s="240"/>
      <c r="P150" s="239"/>
      <c r="Q150" s="238"/>
      <c r="R150" s="238"/>
      <c r="S150" s="240"/>
      <c r="T150" s="240"/>
      <c r="U150" s="527"/>
      <c r="V150" s="239"/>
      <c r="W150" s="238"/>
      <c r="X150" s="240"/>
      <c r="Y150" s="240"/>
      <c r="Z150" s="240"/>
      <c r="AA150" s="400"/>
      <c r="AB150" s="231"/>
      <c r="AC150" s="379"/>
      <c r="AD150" s="230"/>
      <c r="AE150" s="379"/>
      <c r="AF150" s="379"/>
      <c r="AG150" s="1332">
        <f t="shared" si="10"/>
        <v>0</v>
      </c>
    </row>
    <row r="151" spans="1:33" s="176" customFormat="1" ht="18" customHeight="1" x14ac:dyDescent="0.15">
      <c r="A151" s="2733"/>
      <c r="B151" s="2721"/>
      <c r="C151" s="2722"/>
      <c r="D151" s="500"/>
      <c r="E151" s="2737" t="s">
        <v>10</v>
      </c>
      <c r="F151" s="2738"/>
      <c r="G151" s="386"/>
      <c r="H151" s="520"/>
      <c r="I151" s="387"/>
      <c r="J151" s="386"/>
      <c r="K151" s="388"/>
      <c r="L151" s="387"/>
      <c r="M151" s="386"/>
      <c r="N151" s="388"/>
      <c r="O151" s="388"/>
      <c r="P151" s="387"/>
      <c r="Q151" s="386"/>
      <c r="R151" s="386"/>
      <c r="S151" s="388"/>
      <c r="T151" s="388"/>
      <c r="U151" s="522"/>
      <c r="V151" s="387"/>
      <c r="W151" s="386"/>
      <c r="X151" s="388"/>
      <c r="Y151" s="388"/>
      <c r="Z151" s="388"/>
      <c r="AA151" s="522"/>
      <c r="AB151" s="387"/>
      <c r="AC151" s="523"/>
      <c r="AD151" s="386"/>
      <c r="AE151" s="523"/>
      <c r="AF151" s="520"/>
      <c r="AG151" s="1333">
        <f t="shared" si="10"/>
        <v>0</v>
      </c>
    </row>
    <row r="152" spans="1:33" s="176" customFormat="1" ht="18" customHeight="1" x14ac:dyDescent="0.15">
      <c r="A152" s="2733"/>
      <c r="B152" s="739"/>
      <c r="C152" s="740"/>
      <c r="D152" s="742"/>
      <c r="E152" s="742"/>
      <c r="F152" s="842" t="s">
        <v>1117</v>
      </c>
      <c r="G152" s="234"/>
      <c r="H152" s="524"/>
      <c r="I152" s="235"/>
      <c r="J152" s="234"/>
      <c r="K152" s="236"/>
      <c r="L152" s="235"/>
      <c r="M152" s="234"/>
      <c r="N152" s="236"/>
      <c r="O152" s="236"/>
      <c r="P152" s="235"/>
      <c r="Q152" s="234"/>
      <c r="R152" s="234"/>
      <c r="S152" s="236"/>
      <c r="T152" s="236"/>
      <c r="U152" s="402"/>
      <c r="V152" s="235"/>
      <c r="W152" s="234"/>
      <c r="X152" s="236"/>
      <c r="Y152" s="236"/>
      <c r="Z152" s="236"/>
      <c r="AA152" s="402"/>
      <c r="AB152" s="235"/>
      <c r="AC152" s="525"/>
      <c r="AD152" s="234"/>
      <c r="AE152" s="525"/>
      <c r="AF152" s="526"/>
      <c r="AG152" s="1334">
        <f t="shared" si="10"/>
        <v>0</v>
      </c>
    </row>
    <row r="153" spans="1:33" s="176" customFormat="1" ht="18" customHeight="1" x14ac:dyDescent="0.15">
      <c r="A153" s="2733"/>
      <c r="B153" s="2723" t="s">
        <v>14</v>
      </c>
      <c r="C153" s="2724"/>
      <c r="D153" s="2735" t="s">
        <v>9</v>
      </c>
      <c r="E153" s="2735"/>
      <c r="F153" s="2736"/>
      <c r="G153" s="238"/>
      <c r="H153" s="243"/>
      <c r="I153" s="239"/>
      <c r="J153" s="238"/>
      <c r="K153" s="240"/>
      <c r="L153" s="239"/>
      <c r="M153" s="238"/>
      <c r="N153" s="240"/>
      <c r="O153" s="240"/>
      <c r="P153" s="239"/>
      <c r="Q153" s="238"/>
      <c r="R153" s="238"/>
      <c r="S153" s="240"/>
      <c r="T153" s="240"/>
      <c r="U153" s="527"/>
      <c r="V153" s="239"/>
      <c r="W153" s="238"/>
      <c r="X153" s="240"/>
      <c r="Y153" s="240"/>
      <c r="Z153" s="240"/>
      <c r="AA153" s="400"/>
      <c r="AB153" s="231"/>
      <c r="AC153" s="379"/>
      <c r="AD153" s="230"/>
      <c r="AE153" s="379"/>
      <c r="AF153" s="379"/>
      <c r="AG153" s="1332">
        <f t="shared" si="10"/>
        <v>0</v>
      </c>
    </row>
    <row r="154" spans="1:33" s="176" customFormat="1" ht="18" customHeight="1" x14ac:dyDescent="0.15">
      <c r="A154" s="2733"/>
      <c r="B154" s="2721"/>
      <c r="C154" s="2722"/>
      <c r="D154" s="500"/>
      <c r="E154" s="2737" t="s">
        <v>10</v>
      </c>
      <c r="F154" s="2738"/>
      <c r="G154" s="386"/>
      <c r="H154" s="520"/>
      <c r="I154" s="387"/>
      <c r="J154" s="386"/>
      <c r="K154" s="388"/>
      <c r="L154" s="387"/>
      <c r="M154" s="386"/>
      <c r="N154" s="388"/>
      <c r="O154" s="388"/>
      <c r="P154" s="387"/>
      <c r="Q154" s="386"/>
      <c r="R154" s="386"/>
      <c r="S154" s="388"/>
      <c r="T154" s="388"/>
      <c r="U154" s="522"/>
      <c r="V154" s="387"/>
      <c r="W154" s="386"/>
      <c r="X154" s="388"/>
      <c r="Y154" s="388"/>
      <c r="Z154" s="388"/>
      <c r="AA154" s="522"/>
      <c r="AB154" s="387"/>
      <c r="AC154" s="523"/>
      <c r="AD154" s="386"/>
      <c r="AE154" s="523"/>
      <c r="AF154" s="520"/>
      <c r="AG154" s="1333">
        <f t="shared" si="10"/>
        <v>0</v>
      </c>
    </row>
    <row r="155" spans="1:33" s="176" customFormat="1" ht="18" customHeight="1" x14ac:dyDescent="0.15">
      <c r="A155" s="2733"/>
      <c r="B155" s="739"/>
      <c r="C155" s="740"/>
      <c r="D155" s="742"/>
      <c r="E155" s="742"/>
      <c r="F155" s="842" t="s">
        <v>1117</v>
      </c>
      <c r="G155" s="234"/>
      <c r="H155" s="524"/>
      <c r="I155" s="235"/>
      <c r="J155" s="234"/>
      <c r="K155" s="236"/>
      <c r="L155" s="235"/>
      <c r="M155" s="234"/>
      <c r="N155" s="236"/>
      <c r="O155" s="236"/>
      <c r="P155" s="235"/>
      <c r="Q155" s="234"/>
      <c r="R155" s="234"/>
      <c r="S155" s="236"/>
      <c r="T155" s="236"/>
      <c r="U155" s="402"/>
      <c r="V155" s="235"/>
      <c r="W155" s="234"/>
      <c r="X155" s="236"/>
      <c r="Y155" s="236"/>
      <c r="Z155" s="236"/>
      <c r="AA155" s="402"/>
      <c r="AB155" s="235"/>
      <c r="AC155" s="525"/>
      <c r="AD155" s="234"/>
      <c r="AE155" s="525"/>
      <c r="AF155" s="526"/>
      <c r="AG155" s="1334">
        <f t="shared" si="10"/>
        <v>0</v>
      </c>
    </row>
    <row r="156" spans="1:33" s="176" customFormat="1" ht="18" customHeight="1" x14ac:dyDescent="0.15">
      <c r="A156" s="2733"/>
      <c r="B156" s="2743" t="s">
        <v>15</v>
      </c>
      <c r="C156" s="2744"/>
      <c r="D156" s="2735" t="s">
        <v>9</v>
      </c>
      <c r="E156" s="2735"/>
      <c r="F156" s="2736"/>
      <c r="G156" s="238"/>
      <c r="H156" s="243"/>
      <c r="I156" s="239"/>
      <c r="J156" s="238"/>
      <c r="K156" s="240"/>
      <c r="L156" s="239"/>
      <c r="M156" s="238"/>
      <c r="N156" s="240"/>
      <c r="O156" s="240"/>
      <c r="P156" s="239"/>
      <c r="Q156" s="238"/>
      <c r="R156" s="238"/>
      <c r="S156" s="240"/>
      <c r="T156" s="240"/>
      <c r="U156" s="527"/>
      <c r="V156" s="239"/>
      <c r="W156" s="238"/>
      <c r="X156" s="240"/>
      <c r="Y156" s="240"/>
      <c r="Z156" s="240"/>
      <c r="AA156" s="400"/>
      <c r="AB156" s="231"/>
      <c r="AC156" s="379"/>
      <c r="AD156" s="230"/>
      <c r="AE156" s="379"/>
      <c r="AF156" s="379"/>
      <c r="AG156" s="1332">
        <f t="shared" si="10"/>
        <v>0</v>
      </c>
    </row>
    <row r="157" spans="1:33" s="176" customFormat="1" ht="18" customHeight="1" x14ac:dyDescent="0.15">
      <c r="A157" s="2733"/>
      <c r="B157" s="2745"/>
      <c r="C157" s="2746"/>
      <c r="D157" s="500"/>
      <c r="E157" s="2737" t="s">
        <v>10</v>
      </c>
      <c r="F157" s="2738"/>
      <c r="G157" s="386"/>
      <c r="H157" s="520"/>
      <c r="I157" s="387"/>
      <c r="J157" s="386"/>
      <c r="K157" s="388"/>
      <c r="L157" s="387"/>
      <c r="M157" s="386"/>
      <c r="N157" s="388"/>
      <c r="O157" s="388"/>
      <c r="P157" s="387"/>
      <c r="Q157" s="386"/>
      <c r="R157" s="386"/>
      <c r="S157" s="388"/>
      <c r="T157" s="388"/>
      <c r="U157" s="522"/>
      <c r="V157" s="387"/>
      <c r="W157" s="386"/>
      <c r="X157" s="388"/>
      <c r="Y157" s="388"/>
      <c r="Z157" s="388"/>
      <c r="AA157" s="522"/>
      <c r="AB157" s="387"/>
      <c r="AC157" s="523"/>
      <c r="AD157" s="386"/>
      <c r="AE157" s="523"/>
      <c r="AF157" s="520"/>
      <c r="AG157" s="1333">
        <f t="shared" si="10"/>
        <v>0</v>
      </c>
    </row>
    <row r="158" spans="1:33" s="176" customFormat="1" ht="18" customHeight="1" x14ac:dyDescent="0.15">
      <c r="A158" s="2733"/>
      <c r="B158" s="2747"/>
      <c r="C158" s="2748"/>
      <c r="D158" s="742"/>
      <c r="E158" s="742"/>
      <c r="F158" s="842" t="s">
        <v>1117</v>
      </c>
      <c r="G158" s="234"/>
      <c r="H158" s="524"/>
      <c r="I158" s="235"/>
      <c r="J158" s="234"/>
      <c r="K158" s="236"/>
      <c r="L158" s="235"/>
      <c r="M158" s="234"/>
      <c r="N158" s="236"/>
      <c r="O158" s="236"/>
      <c r="P158" s="235"/>
      <c r="Q158" s="234"/>
      <c r="R158" s="234"/>
      <c r="S158" s="236"/>
      <c r="T158" s="236"/>
      <c r="U158" s="402"/>
      <c r="V158" s="235"/>
      <c r="W158" s="234"/>
      <c r="X158" s="236"/>
      <c r="Y158" s="236"/>
      <c r="Z158" s="236"/>
      <c r="AA158" s="402"/>
      <c r="AB158" s="235"/>
      <c r="AC158" s="525"/>
      <c r="AD158" s="234"/>
      <c r="AE158" s="525"/>
      <c r="AF158" s="526"/>
      <c r="AG158" s="1334">
        <f t="shared" si="10"/>
        <v>0</v>
      </c>
    </row>
    <row r="159" spans="1:33" s="176" customFormat="1" ht="18" customHeight="1" x14ac:dyDescent="0.15">
      <c r="A159" s="2733"/>
      <c r="B159" s="2739" t="s">
        <v>1233</v>
      </c>
      <c r="C159" s="2724"/>
      <c r="D159" s="2735" t="s">
        <v>9</v>
      </c>
      <c r="E159" s="2735"/>
      <c r="F159" s="2736"/>
      <c r="G159" s="238"/>
      <c r="H159" s="243"/>
      <c r="I159" s="239"/>
      <c r="J159" s="238"/>
      <c r="K159" s="240"/>
      <c r="L159" s="239"/>
      <c r="M159" s="238"/>
      <c r="N159" s="240"/>
      <c r="O159" s="240"/>
      <c r="P159" s="239"/>
      <c r="Q159" s="238"/>
      <c r="R159" s="238"/>
      <c r="S159" s="240"/>
      <c r="T159" s="240"/>
      <c r="U159" s="527"/>
      <c r="V159" s="239"/>
      <c r="W159" s="238"/>
      <c r="X159" s="240"/>
      <c r="Y159" s="240"/>
      <c r="Z159" s="240"/>
      <c r="AA159" s="400"/>
      <c r="AB159" s="231"/>
      <c r="AC159" s="379"/>
      <c r="AD159" s="230"/>
      <c r="AE159" s="379"/>
      <c r="AF159" s="379"/>
      <c r="AG159" s="1332">
        <f t="shared" si="10"/>
        <v>0</v>
      </c>
    </row>
    <row r="160" spans="1:33" s="176" customFormat="1" ht="18" customHeight="1" x14ac:dyDescent="0.15">
      <c r="A160" s="2733"/>
      <c r="B160" s="2740"/>
      <c r="C160" s="2722"/>
      <c r="D160" s="500"/>
      <c r="E160" s="2737" t="s">
        <v>10</v>
      </c>
      <c r="F160" s="2738"/>
      <c r="G160" s="386"/>
      <c r="H160" s="520"/>
      <c r="I160" s="387"/>
      <c r="J160" s="386"/>
      <c r="K160" s="388"/>
      <c r="L160" s="387"/>
      <c r="M160" s="386"/>
      <c r="N160" s="388"/>
      <c r="O160" s="388"/>
      <c r="P160" s="387"/>
      <c r="Q160" s="386"/>
      <c r="R160" s="386"/>
      <c r="S160" s="388"/>
      <c r="T160" s="388"/>
      <c r="U160" s="522"/>
      <c r="V160" s="387"/>
      <c r="W160" s="386"/>
      <c r="X160" s="388"/>
      <c r="Y160" s="388"/>
      <c r="Z160" s="388"/>
      <c r="AA160" s="522"/>
      <c r="AB160" s="387"/>
      <c r="AC160" s="523"/>
      <c r="AD160" s="386"/>
      <c r="AE160" s="690"/>
      <c r="AF160" s="520"/>
      <c r="AG160" s="1333">
        <f t="shared" si="10"/>
        <v>0</v>
      </c>
    </row>
    <row r="161" spans="1:33" s="176" customFormat="1" ht="18" customHeight="1" x14ac:dyDescent="0.15">
      <c r="A161" s="2733"/>
      <c r="B161" s="2741"/>
      <c r="C161" s="2742"/>
      <c r="D161" s="742"/>
      <c r="E161" s="742"/>
      <c r="F161" s="842" t="s">
        <v>1117</v>
      </c>
      <c r="G161" s="234"/>
      <c r="H161" s="524"/>
      <c r="I161" s="235"/>
      <c r="J161" s="234"/>
      <c r="K161" s="236"/>
      <c r="L161" s="235"/>
      <c r="M161" s="234"/>
      <c r="N161" s="236"/>
      <c r="O161" s="236"/>
      <c r="P161" s="235"/>
      <c r="Q161" s="234"/>
      <c r="R161" s="234"/>
      <c r="S161" s="236"/>
      <c r="T161" s="236"/>
      <c r="U161" s="402"/>
      <c r="V161" s="235"/>
      <c r="W161" s="234"/>
      <c r="X161" s="236"/>
      <c r="Y161" s="236"/>
      <c r="Z161" s="236"/>
      <c r="AA161" s="402"/>
      <c r="AB161" s="235"/>
      <c r="AC161" s="525"/>
      <c r="AD161" s="234"/>
      <c r="AE161" s="525"/>
      <c r="AF161" s="526"/>
      <c r="AG161" s="1334">
        <f t="shared" si="10"/>
        <v>0</v>
      </c>
    </row>
    <row r="162" spans="1:33" s="176" customFormat="1" ht="18" customHeight="1" x14ac:dyDescent="0.15">
      <c r="A162" s="2733"/>
      <c r="B162" s="2723" t="s">
        <v>16</v>
      </c>
      <c r="C162" s="2724"/>
      <c r="D162" s="2735" t="s">
        <v>9</v>
      </c>
      <c r="E162" s="2735"/>
      <c r="F162" s="2736"/>
      <c r="G162" s="238"/>
      <c r="H162" s="243"/>
      <c r="I162" s="239"/>
      <c r="J162" s="238"/>
      <c r="K162" s="240"/>
      <c r="L162" s="239"/>
      <c r="M162" s="238"/>
      <c r="N162" s="240"/>
      <c r="O162" s="240"/>
      <c r="P162" s="239"/>
      <c r="Q162" s="238"/>
      <c r="R162" s="238"/>
      <c r="S162" s="240"/>
      <c r="T162" s="240"/>
      <c r="U162" s="527"/>
      <c r="V162" s="239"/>
      <c r="W162" s="238"/>
      <c r="X162" s="240"/>
      <c r="Y162" s="240"/>
      <c r="Z162" s="240"/>
      <c r="AA162" s="400"/>
      <c r="AB162" s="231"/>
      <c r="AC162" s="379"/>
      <c r="AD162" s="230"/>
      <c r="AE162" s="379"/>
      <c r="AF162" s="379"/>
      <c r="AG162" s="1332">
        <f t="shared" si="10"/>
        <v>0</v>
      </c>
    </row>
    <row r="163" spans="1:33" s="176" customFormat="1" ht="18" customHeight="1" x14ac:dyDescent="0.15">
      <c r="A163" s="2733"/>
      <c r="B163" s="2721"/>
      <c r="C163" s="2722"/>
      <c r="D163" s="500"/>
      <c r="E163" s="2737" t="s">
        <v>10</v>
      </c>
      <c r="F163" s="2738"/>
      <c r="G163" s="386"/>
      <c r="H163" s="520"/>
      <c r="I163" s="387"/>
      <c r="J163" s="386"/>
      <c r="K163" s="388"/>
      <c r="L163" s="387"/>
      <c r="M163" s="386"/>
      <c r="N163" s="388"/>
      <c r="O163" s="388"/>
      <c r="P163" s="387"/>
      <c r="Q163" s="386"/>
      <c r="R163" s="386"/>
      <c r="S163" s="388"/>
      <c r="T163" s="388"/>
      <c r="U163" s="522"/>
      <c r="V163" s="387"/>
      <c r="W163" s="386"/>
      <c r="X163" s="388"/>
      <c r="Y163" s="388"/>
      <c r="Z163" s="388"/>
      <c r="AA163" s="522"/>
      <c r="AB163" s="387"/>
      <c r="AC163" s="523"/>
      <c r="AD163" s="386"/>
      <c r="AE163" s="523"/>
      <c r="AF163" s="520"/>
      <c r="AG163" s="1333">
        <f t="shared" si="10"/>
        <v>0</v>
      </c>
    </row>
    <row r="164" spans="1:33" s="176" customFormat="1" ht="18" customHeight="1" x14ac:dyDescent="0.15">
      <c r="A164" s="2733"/>
      <c r="B164" s="739"/>
      <c r="C164" s="741"/>
      <c r="D164" s="742"/>
      <c r="E164" s="742"/>
      <c r="F164" s="842" t="s">
        <v>1117</v>
      </c>
      <c r="G164" s="234"/>
      <c r="H164" s="524"/>
      <c r="I164" s="235"/>
      <c r="J164" s="234"/>
      <c r="K164" s="236"/>
      <c r="L164" s="235"/>
      <c r="M164" s="234"/>
      <c r="N164" s="236"/>
      <c r="O164" s="236"/>
      <c r="P164" s="235"/>
      <c r="Q164" s="234"/>
      <c r="R164" s="234"/>
      <c r="S164" s="236"/>
      <c r="T164" s="236"/>
      <c r="U164" s="402"/>
      <c r="V164" s="235"/>
      <c r="W164" s="234"/>
      <c r="X164" s="236"/>
      <c r="Y164" s="236"/>
      <c r="Z164" s="236"/>
      <c r="AA164" s="402"/>
      <c r="AB164" s="235"/>
      <c r="AC164" s="525"/>
      <c r="AD164" s="234"/>
      <c r="AE164" s="525"/>
      <c r="AF164" s="526"/>
      <c r="AG164" s="1334">
        <f t="shared" si="10"/>
        <v>0</v>
      </c>
    </row>
    <row r="165" spans="1:33" s="176" customFormat="1" ht="18" customHeight="1" x14ac:dyDescent="0.15">
      <c r="A165" s="2733"/>
      <c r="B165" s="2723" t="s">
        <v>17</v>
      </c>
      <c r="C165" s="2724"/>
      <c r="D165" s="2735" t="s">
        <v>9</v>
      </c>
      <c r="E165" s="2735"/>
      <c r="F165" s="2736"/>
      <c r="G165" s="238"/>
      <c r="H165" s="243"/>
      <c r="I165" s="239"/>
      <c r="J165" s="238"/>
      <c r="K165" s="240"/>
      <c r="L165" s="239"/>
      <c r="M165" s="238"/>
      <c r="N165" s="240"/>
      <c r="O165" s="240"/>
      <c r="P165" s="239"/>
      <c r="Q165" s="238"/>
      <c r="R165" s="238"/>
      <c r="S165" s="240"/>
      <c r="T165" s="240"/>
      <c r="U165" s="527"/>
      <c r="V165" s="239"/>
      <c r="W165" s="238"/>
      <c r="X165" s="240"/>
      <c r="Y165" s="240"/>
      <c r="Z165" s="240"/>
      <c r="AA165" s="400"/>
      <c r="AB165" s="231"/>
      <c r="AC165" s="379"/>
      <c r="AD165" s="230"/>
      <c r="AE165" s="379"/>
      <c r="AF165" s="379"/>
      <c r="AG165" s="1332">
        <f t="shared" si="10"/>
        <v>0</v>
      </c>
    </row>
    <row r="166" spans="1:33" s="176" customFormat="1" ht="18" customHeight="1" x14ac:dyDescent="0.15">
      <c r="A166" s="2733"/>
      <c r="B166" s="2721"/>
      <c r="C166" s="2722"/>
      <c r="D166" s="500"/>
      <c r="E166" s="2737" t="s">
        <v>10</v>
      </c>
      <c r="F166" s="2738"/>
      <c r="G166" s="386"/>
      <c r="H166" s="520"/>
      <c r="I166" s="387"/>
      <c r="J166" s="386"/>
      <c r="K166" s="388"/>
      <c r="L166" s="387"/>
      <c r="M166" s="386"/>
      <c r="N166" s="388"/>
      <c r="O166" s="388"/>
      <c r="P166" s="387"/>
      <c r="Q166" s="386"/>
      <c r="R166" s="386"/>
      <c r="S166" s="388"/>
      <c r="T166" s="388"/>
      <c r="U166" s="522"/>
      <c r="V166" s="387"/>
      <c r="W166" s="386"/>
      <c r="X166" s="388"/>
      <c r="Y166" s="388"/>
      <c r="Z166" s="388"/>
      <c r="AA166" s="522"/>
      <c r="AB166" s="387"/>
      <c r="AC166" s="523"/>
      <c r="AD166" s="689"/>
      <c r="AE166" s="523"/>
      <c r="AF166" s="520"/>
      <c r="AG166" s="1333">
        <f t="shared" si="10"/>
        <v>0</v>
      </c>
    </row>
    <row r="167" spans="1:33" s="176" customFormat="1" ht="18" customHeight="1" x14ac:dyDescent="0.15">
      <c r="A167" s="2733"/>
      <c r="B167" s="739"/>
      <c r="C167" s="740"/>
      <c r="D167" s="742"/>
      <c r="E167" s="742"/>
      <c r="F167" s="842" t="s">
        <v>1117</v>
      </c>
      <c r="G167" s="234"/>
      <c r="H167" s="524"/>
      <c r="I167" s="235"/>
      <c r="J167" s="234"/>
      <c r="K167" s="236"/>
      <c r="L167" s="235"/>
      <c r="M167" s="234"/>
      <c r="N167" s="236"/>
      <c r="O167" s="236"/>
      <c r="P167" s="235"/>
      <c r="Q167" s="234"/>
      <c r="R167" s="234"/>
      <c r="S167" s="236"/>
      <c r="T167" s="236"/>
      <c r="U167" s="402"/>
      <c r="V167" s="235"/>
      <c r="W167" s="234"/>
      <c r="X167" s="236"/>
      <c r="Y167" s="236"/>
      <c r="Z167" s="236"/>
      <c r="AA167" s="402"/>
      <c r="AB167" s="235"/>
      <c r="AC167" s="525"/>
      <c r="AD167" s="234"/>
      <c r="AE167" s="525"/>
      <c r="AF167" s="526"/>
      <c r="AG167" s="1334">
        <f t="shared" si="10"/>
        <v>0</v>
      </c>
    </row>
    <row r="168" spans="1:33" s="176" customFormat="1" ht="18" customHeight="1" x14ac:dyDescent="0.15">
      <c r="A168" s="2733"/>
      <c r="B168" s="2723" t="s">
        <v>18</v>
      </c>
      <c r="C168" s="2724"/>
      <c r="D168" s="2735" t="s">
        <v>9</v>
      </c>
      <c r="E168" s="2735"/>
      <c r="F168" s="2736"/>
      <c r="G168" s="238"/>
      <c r="H168" s="243"/>
      <c r="I168" s="239"/>
      <c r="J168" s="238"/>
      <c r="K168" s="240"/>
      <c r="L168" s="239"/>
      <c r="M168" s="238"/>
      <c r="N168" s="240"/>
      <c r="O168" s="240"/>
      <c r="P168" s="239"/>
      <c r="Q168" s="238"/>
      <c r="R168" s="238"/>
      <c r="S168" s="240"/>
      <c r="T168" s="240"/>
      <c r="U168" s="527"/>
      <c r="V168" s="239"/>
      <c r="W168" s="238"/>
      <c r="X168" s="240"/>
      <c r="Y168" s="240"/>
      <c r="Z168" s="240"/>
      <c r="AA168" s="400"/>
      <c r="AB168" s="231"/>
      <c r="AC168" s="379"/>
      <c r="AD168" s="230"/>
      <c r="AE168" s="379"/>
      <c r="AF168" s="379"/>
      <c r="AG168" s="1332">
        <f t="shared" si="10"/>
        <v>0</v>
      </c>
    </row>
    <row r="169" spans="1:33" s="176" customFormat="1" ht="18" customHeight="1" x14ac:dyDescent="0.15">
      <c r="A169" s="2733"/>
      <c r="B169" s="2721"/>
      <c r="C169" s="2722"/>
      <c r="D169" s="500"/>
      <c r="E169" s="2737" t="s">
        <v>10</v>
      </c>
      <c r="F169" s="2738"/>
      <c r="G169" s="386"/>
      <c r="H169" s="520"/>
      <c r="I169" s="387"/>
      <c r="J169" s="386"/>
      <c r="K169" s="388"/>
      <c r="L169" s="387"/>
      <c r="M169" s="386"/>
      <c r="N169" s="388"/>
      <c r="O169" s="388"/>
      <c r="P169" s="387"/>
      <c r="Q169" s="386"/>
      <c r="R169" s="386"/>
      <c r="S169" s="388"/>
      <c r="T169" s="388"/>
      <c r="U169" s="522"/>
      <c r="V169" s="387"/>
      <c r="W169" s="386"/>
      <c r="X169" s="388"/>
      <c r="Y169" s="388"/>
      <c r="Z169" s="388"/>
      <c r="AA169" s="522"/>
      <c r="AB169" s="387"/>
      <c r="AC169" s="523"/>
      <c r="AD169" s="386"/>
      <c r="AE169" s="523"/>
      <c r="AF169" s="520"/>
      <c r="AG169" s="1333">
        <f t="shared" si="10"/>
        <v>0</v>
      </c>
    </row>
    <row r="170" spans="1:33" s="176" customFormat="1" ht="18" customHeight="1" x14ac:dyDescent="0.15">
      <c r="A170" s="2733"/>
      <c r="B170" s="501"/>
      <c r="C170" s="741"/>
      <c r="D170" s="742"/>
      <c r="E170" s="742"/>
      <c r="F170" s="842" t="s">
        <v>1117</v>
      </c>
      <c r="G170" s="234"/>
      <c r="H170" s="524"/>
      <c r="I170" s="235"/>
      <c r="J170" s="234"/>
      <c r="K170" s="236"/>
      <c r="L170" s="235"/>
      <c r="M170" s="234"/>
      <c r="N170" s="236"/>
      <c r="O170" s="236"/>
      <c r="P170" s="235"/>
      <c r="Q170" s="234"/>
      <c r="R170" s="234"/>
      <c r="S170" s="236"/>
      <c r="T170" s="236"/>
      <c r="U170" s="402"/>
      <c r="V170" s="235"/>
      <c r="W170" s="234"/>
      <c r="X170" s="236"/>
      <c r="Y170" s="236"/>
      <c r="Z170" s="236"/>
      <c r="AA170" s="402"/>
      <c r="AB170" s="235"/>
      <c r="AC170" s="525"/>
      <c r="AD170" s="234"/>
      <c r="AE170" s="525"/>
      <c r="AF170" s="526"/>
      <c r="AG170" s="1334">
        <f t="shared" si="10"/>
        <v>0</v>
      </c>
    </row>
    <row r="171" spans="1:33" s="176" customFormat="1" ht="18" customHeight="1" x14ac:dyDescent="0.15">
      <c r="A171" s="2733"/>
      <c r="B171" s="2739" t="s">
        <v>19</v>
      </c>
      <c r="C171" s="2724"/>
      <c r="D171" s="2735" t="s">
        <v>9</v>
      </c>
      <c r="E171" s="2735"/>
      <c r="F171" s="2736"/>
      <c r="G171" s="238"/>
      <c r="H171" s="243"/>
      <c r="I171" s="239"/>
      <c r="J171" s="238"/>
      <c r="K171" s="240"/>
      <c r="L171" s="239"/>
      <c r="M171" s="238"/>
      <c r="N171" s="240"/>
      <c r="O171" s="240"/>
      <c r="P171" s="239"/>
      <c r="Q171" s="238"/>
      <c r="R171" s="238"/>
      <c r="S171" s="240"/>
      <c r="T171" s="240"/>
      <c r="U171" s="527"/>
      <c r="V171" s="239"/>
      <c r="W171" s="238"/>
      <c r="X171" s="240"/>
      <c r="Y171" s="240"/>
      <c r="Z171" s="240"/>
      <c r="AA171" s="400"/>
      <c r="AB171" s="231"/>
      <c r="AC171" s="379"/>
      <c r="AD171" s="230"/>
      <c r="AE171" s="379"/>
      <c r="AF171" s="379"/>
      <c r="AG171" s="1332">
        <f t="shared" si="10"/>
        <v>0</v>
      </c>
    </row>
    <row r="172" spans="1:33" s="176" customFormat="1" ht="18" customHeight="1" x14ac:dyDescent="0.15">
      <c r="A172" s="2733"/>
      <c r="B172" s="2740"/>
      <c r="C172" s="2722"/>
      <c r="D172" s="500"/>
      <c r="E172" s="2737" t="s">
        <v>10</v>
      </c>
      <c r="F172" s="2738"/>
      <c r="G172" s="386"/>
      <c r="H172" s="520"/>
      <c r="I172" s="387"/>
      <c r="J172" s="386"/>
      <c r="K172" s="388"/>
      <c r="L172" s="387"/>
      <c r="M172" s="386"/>
      <c r="N172" s="388"/>
      <c r="O172" s="388"/>
      <c r="P172" s="387"/>
      <c r="Q172" s="386"/>
      <c r="R172" s="386"/>
      <c r="S172" s="388"/>
      <c r="T172" s="388"/>
      <c r="U172" s="522"/>
      <c r="V172" s="387"/>
      <c r="W172" s="386"/>
      <c r="X172" s="388"/>
      <c r="Y172" s="388"/>
      <c r="Z172" s="388"/>
      <c r="AA172" s="522"/>
      <c r="AB172" s="387"/>
      <c r="AC172" s="523"/>
      <c r="AD172" s="386"/>
      <c r="AE172" s="523"/>
      <c r="AF172" s="520"/>
      <c r="AG172" s="1333">
        <f t="shared" si="10"/>
        <v>0</v>
      </c>
    </row>
    <row r="173" spans="1:33" s="176" customFormat="1" ht="18" customHeight="1" x14ac:dyDescent="0.15">
      <c r="A173" s="2733"/>
      <c r="B173" s="2741"/>
      <c r="C173" s="2742"/>
      <c r="D173" s="742"/>
      <c r="E173" s="742"/>
      <c r="F173" s="842" t="s">
        <v>1117</v>
      </c>
      <c r="G173" s="234"/>
      <c r="H173" s="524"/>
      <c r="I173" s="235"/>
      <c r="J173" s="234"/>
      <c r="K173" s="236"/>
      <c r="L173" s="235"/>
      <c r="M173" s="234"/>
      <c r="N173" s="236"/>
      <c r="O173" s="236"/>
      <c r="P173" s="235"/>
      <c r="Q173" s="234"/>
      <c r="R173" s="234"/>
      <c r="S173" s="236"/>
      <c r="T173" s="236"/>
      <c r="U173" s="402"/>
      <c r="V173" s="235"/>
      <c r="W173" s="234"/>
      <c r="X173" s="236"/>
      <c r="Y173" s="236"/>
      <c r="Z173" s="236"/>
      <c r="AA173" s="402"/>
      <c r="AB173" s="235"/>
      <c r="AC173" s="525"/>
      <c r="AD173" s="234"/>
      <c r="AE173" s="525"/>
      <c r="AF173" s="526"/>
      <c r="AG173" s="1334">
        <f t="shared" si="10"/>
        <v>0</v>
      </c>
    </row>
    <row r="174" spans="1:33" s="176" customFormat="1" ht="18" customHeight="1" x14ac:dyDescent="0.15">
      <c r="A174" s="2733"/>
      <c r="B174" s="2721" t="s">
        <v>20</v>
      </c>
      <c r="C174" s="2722"/>
      <c r="D174" s="2735" t="s">
        <v>9</v>
      </c>
      <c r="E174" s="2735"/>
      <c r="F174" s="2736"/>
      <c r="G174" s="238"/>
      <c r="H174" s="243"/>
      <c r="I174" s="239"/>
      <c r="J174" s="238"/>
      <c r="K174" s="240"/>
      <c r="L174" s="239"/>
      <c r="M174" s="238"/>
      <c r="N174" s="240"/>
      <c r="O174" s="240"/>
      <c r="P174" s="239"/>
      <c r="Q174" s="238"/>
      <c r="R174" s="238"/>
      <c r="S174" s="240"/>
      <c r="T174" s="240"/>
      <c r="U174" s="527"/>
      <c r="V174" s="239"/>
      <c r="W174" s="238"/>
      <c r="X174" s="240"/>
      <c r="Y174" s="240"/>
      <c r="Z174" s="240"/>
      <c r="AA174" s="400"/>
      <c r="AB174" s="231"/>
      <c r="AC174" s="379"/>
      <c r="AD174" s="230"/>
      <c r="AE174" s="379"/>
      <c r="AF174" s="379"/>
      <c r="AG174" s="1332">
        <f t="shared" si="10"/>
        <v>0</v>
      </c>
    </row>
    <row r="175" spans="1:33" s="176" customFormat="1" ht="18" customHeight="1" x14ac:dyDescent="0.15">
      <c r="A175" s="2733"/>
      <c r="B175" s="2721"/>
      <c r="C175" s="2722"/>
      <c r="D175" s="500"/>
      <c r="E175" s="2737" t="s">
        <v>10</v>
      </c>
      <c r="F175" s="2738"/>
      <c r="G175" s="386"/>
      <c r="H175" s="520"/>
      <c r="I175" s="387"/>
      <c r="J175" s="386"/>
      <c r="K175" s="388"/>
      <c r="L175" s="387"/>
      <c r="M175" s="386"/>
      <c r="N175" s="388"/>
      <c r="O175" s="388"/>
      <c r="P175" s="387"/>
      <c r="Q175" s="386"/>
      <c r="R175" s="386"/>
      <c r="S175" s="388"/>
      <c r="T175" s="388"/>
      <c r="U175" s="522"/>
      <c r="V175" s="387"/>
      <c r="W175" s="296"/>
      <c r="X175" s="388"/>
      <c r="Y175" s="388"/>
      <c r="Z175" s="297"/>
      <c r="AA175" s="401"/>
      <c r="AB175" s="380"/>
      <c r="AC175" s="383"/>
      <c r="AD175" s="296"/>
      <c r="AE175" s="383"/>
      <c r="AF175" s="384"/>
      <c r="AG175" s="1333">
        <f t="shared" si="10"/>
        <v>0</v>
      </c>
    </row>
    <row r="176" spans="1:33" s="176" customFormat="1" ht="18" customHeight="1" thickBot="1" x14ac:dyDescent="0.2">
      <c r="A176" s="2734"/>
      <c r="B176" s="502"/>
      <c r="C176" s="503"/>
      <c r="D176" s="504"/>
      <c r="E176" s="504"/>
      <c r="F176" s="843" t="s">
        <v>1117</v>
      </c>
      <c r="G176" s="410"/>
      <c r="H176" s="528"/>
      <c r="I176" s="409"/>
      <c r="J176" s="410"/>
      <c r="K176" s="408"/>
      <c r="L176" s="409"/>
      <c r="M176" s="410"/>
      <c r="N176" s="408"/>
      <c r="O176" s="408"/>
      <c r="P176" s="409"/>
      <c r="Q176" s="410"/>
      <c r="R176" s="410"/>
      <c r="S176" s="408"/>
      <c r="T176" s="408"/>
      <c r="U176" s="413"/>
      <c r="V176" s="409"/>
      <c r="W176" s="410"/>
      <c r="X176" s="408"/>
      <c r="Y176" s="408"/>
      <c r="Z176" s="880"/>
      <c r="AA176" s="529"/>
      <c r="AB176" s="530"/>
      <c r="AC176" s="531"/>
      <c r="AD176" s="407"/>
      <c r="AE176" s="531"/>
      <c r="AF176" s="531"/>
      <c r="AG176" s="1335">
        <f t="shared" si="10"/>
        <v>0</v>
      </c>
    </row>
    <row r="177" spans="1:33" s="176" customFormat="1" ht="13.5" customHeight="1" x14ac:dyDescent="0.15">
      <c r="A177" s="244"/>
      <c r="B177" s="44"/>
      <c r="C177" s="44"/>
      <c r="D177" s="44"/>
      <c r="E177" s="44"/>
      <c r="F177" s="245"/>
      <c r="G177" s="114"/>
      <c r="H177" s="114"/>
      <c r="I177" s="114"/>
      <c r="J177" s="114"/>
      <c r="K177" s="114"/>
      <c r="L177" s="114"/>
      <c r="M177" s="114"/>
      <c r="N177" s="114"/>
      <c r="O177" s="114"/>
      <c r="P177" s="114"/>
      <c r="Q177" s="114"/>
      <c r="R177" s="114"/>
      <c r="S177" s="114"/>
      <c r="T177" s="114"/>
      <c r="U177" s="114"/>
      <c r="V177" s="114"/>
      <c r="W177" s="2659" t="s">
        <v>156</v>
      </c>
      <c r="X177" s="2659"/>
      <c r="Y177" s="2659"/>
      <c r="Z177" s="2659"/>
      <c r="AA177" s="2659"/>
      <c r="AB177" s="2659"/>
      <c r="AC177" s="2659"/>
      <c r="AD177" s="2659"/>
      <c r="AE177" s="2659"/>
      <c r="AF177" s="2659"/>
      <c r="AG177" s="2659"/>
    </row>
    <row r="178" spans="1:33" s="176" customFormat="1" ht="15" customHeight="1" x14ac:dyDescent="0.15">
      <c r="A178" s="1853" t="str">
        <f>IF(ISBLANK('１．学校基本情報'!$A$7),"",'１．学校基本情報'!$A$7)</f>
        <v/>
      </c>
      <c r="B178" s="1853"/>
      <c r="C178" s="1853"/>
      <c r="D178" s="1853"/>
      <c r="E178" s="1853"/>
      <c r="F178" s="1853"/>
      <c r="G178" s="1853"/>
      <c r="H178" s="1853"/>
      <c r="I178" s="1853"/>
      <c r="J178" s="1853"/>
      <c r="K178" s="1853"/>
      <c r="L178" s="1853"/>
      <c r="M178" s="1853"/>
      <c r="N178" s="1853"/>
      <c r="O178" s="1853"/>
      <c r="P178" s="1853"/>
      <c r="Q178" s="1853"/>
      <c r="R178" s="1853"/>
      <c r="S178" s="1853"/>
      <c r="T178" s="1853"/>
      <c r="U178" s="1853"/>
      <c r="V178" s="1853"/>
      <c r="W178" s="1853"/>
      <c r="X178" s="1853"/>
      <c r="Y178" s="1853"/>
      <c r="Z178" s="1853"/>
      <c r="AA178" s="1853"/>
      <c r="AB178" s="1853"/>
      <c r="AC178" s="1853"/>
      <c r="AD178" s="1853"/>
      <c r="AE178" s="1853"/>
      <c r="AF178" s="1853"/>
      <c r="AG178" s="1853"/>
    </row>
    <row r="179" spans="1:33" s="176" customFormat="1" ht="17.25" customHeight="1" thickBot="1" x14ac:dyDescent="0.2">
      <c r="A179" s="2595" t="s">
        <v>21</v>
      </c>
      <c r="B179" s="2595"/>
      <c r="C179" s="2595"/>
      <c r="D179" s="2595"/>
      <c r="E179" s="2595"/>
      <c r="F179" s="2595"/>
      <c r="G179" s="2595"/>
      <c r="H179" s="2595"/>
      <c r="I179" s="2595"/>
      <c r="J179" s="2595"/>
      <c r="K179" s="2595"/>
      <c r="L179" s="2595"/>
      <c r="M179" s="2595"/>
      <c r="N179" s="2595"/>
      <c r="O179" s="2595"/>
      <c r="P179" s="2595"/>
      <c r="Q179" s="2595"/>
      <c r="R179" s="2595"/>
      <c r="S179" s="213"/>
      <c r="T179" s="213"/>
      <c r="U179" s="213"/>
      <c r="V179" s="213"/>
      <c r="W179" s="213"/>
      <c r="X179" s="213"/>
      <c r="Y179" s="213"/>
      <c r="Z179" s="213"/>
      <c r="AA179" s="213"/>
      <c r="AB179" s="213"/>
      <c r="AC179" s="213"/>
      <c r="AD179" s="213"/>
      <c r="AE179" s="213"/>
      <c r="AF179" s="213"/>
      <c r="AG179" s="114"/>
    </row>
    <row r="180" spans="1:33" s="176" customFormat="1" ht="78" customHeight="1" x14ac:dyDescent="0.15">
      <c r="A180" s="2760" t="s">
        <v>1187</v>
      </c>
      <c r="B180" s="2761"/>
      <c r="C180" s="2761"/>
      <c r="D180" s="2761"/>
      <c r="E180" s="2761"/>
      <c r="F180" s="2762"/>
      <c r="G180" s="2599" t="s">
        <v>0</v>
      </c>
      <c r="H180" s="2600"/>
      <c r="I180" s="2601"/>
      <c r="J180" s="2602" t="s">
        <v>1107</v>
      </c>
      <c r="K180" s="2603"/>
      <c r="L180" s="2604"/>
      <c r="M180" s="2605" t="s">
        <v>1</v>
      </c>
      <c r="N180" s="2606"/>
      <c r="O180" s="2606"/>
      <c r="P180" s="2607"/>
      <c r="Q180" s="2608" t="s">
        <v>1085</v>
      </c>
      <c r="R180" s="2613" t="s">
        <v>1103</v>
      </c>
      <c r="S180" s="2614"/>
      <c r="T180" s="2614"/>
      <c r="U180" s="2615"/>
      <c r="V180" s="2616"/>
      <c r="W180" s="2617" t="s">
        <v>26</v>
      </c>
      <c r="X180" s="2618"/>
      <c r="Y180" s="2618"/>
      <c r="Z180" s="2618"/>
      <c r="AA180" s="2618"/>
      <c r="AB180" s="2619"/>
      <c r="AC180" s="2620" t="s">
        <v>1118</v>
      </c>
      <c r="AD180" s="2622" t="s">
        <v>3422</v>
      </c>
      <c r="AE180" s="2623"/>
      <c r="AF180" s="2624" t="s">
        <v>27</v>
      </c>
      <c r="AG180" s="2758" t="s">
        <v>2</v>
      </c>
    </row>
    <row r="181" spans="1:33" s="176" customFormat="1" ht="135" customHeight="1" x14ac:dyDescent="0.15">
      <c r="A181" s="2749" t="s">
        <v>1190</v>
      </c>
      <c r="B181" s="2750"/>
      <c r="C181" s="2750"/>
      <c r="D181" s="2750"/>
      <c r="E181" s="2750"/>
      <c r="F181" s="2751"/>
      <c r="G181" s="478" t="s">
        <v>3</v>
      </c>
      <c r="H181" s="479" t="s">
        <v>4</v>
      </c>
      <c r="I181" s="823" t="s">
        <v>1080</v>
      </c>
      <c r="J181" s="480" t="s">
        <v>5</v>
      </c>
      <c r="K181" s="481" t="s">
        <v>6</v>
      </c>
      <c r="L181" s="824" t="s">
        <v>1081</v>
      </c>
      <c r="M181" s="837" t="s">
        <v>1082</v>
      </c>
      <c r="N181" s="826" t="s">
        <v>1083</v>
      </c>
      <c r="O181" s="827" t="s">
        <v>1084</v>
      </c>
      <c r="P181" s="828" t="s">
        <v>3423</v>
      </c>
      <c r="Q181" s="2609"/>
      <c r="R181" s="829" t="s">
        <v>1086</v>
      </c>
      <c r="S181" s="482" t="s">
        <v>1244</v>
      </c>
      <c r="T181" s="482" t="s">
        <v>1245</v>
      </c>
      <c r="U181" s="482" t="s">
        <v>7</v>
      </c>
      <c r="V181" s="830" t="s">
        <v>1106</v>
      </c>
      <c r="W181" s="483" t="s">
        <v>136</v>
      </c>
      <c r="X181" s="484" t="s">
        <v>28</v>
      </c>
      <c r="Y181" s="484" t="s">
        <v>138</v>
      </c>
      <c r="Z181" s="484" t="s">
        <v>179</v>
      </c>
      <c r="AA181" s="831" t="s">
        <v>1177</v>
      </c>
      <c r="AB181" s="832" t="s">
        <v>1178</v>
      </c>
      <c r="AC181" s="2621"/>
      <c r="AD181" s="833" t="s">
        <v>1087</v>
      </c>
      <c r="AE181" s="834" t="s">
        <v>1088</v>
      </c>
      <c r="AF181" s="2625"/>
      <c r="AG181" s="2759"/>
    </row>
    <row r="182" spans="1:33" s="176" customFormat="1" ht="18" customHeight="1" x14ac:dyDescent="0.15">
      <c r="A182" s="2752" t="s">
        <v>159</v>
      </c>
      <c r="B182" s="2753"/>
      <c r="C182" s="2753"/>
      <c r="D182" s="2753"/>
      <c r="E182" s="2753"/>
      <c r="F182" s="2754"/>
      <c r="G182" s="214">
        <f t="shared" ref="G182:AF184" si="11">SUM(G185,G188,G191,G194,G197,G200,G203,G206,G209,G212,G215,G218)</f>
        <v>0</v>
      </c>
      <c r="H182" s="397">
        <f t="shared" si="11"/>
        <v>0</v>
      </c>
      <c r="I182" s="215">
        <f t="shared" si="11"/>
        <v>0</v>
      </c>
      <c r="J182" s="216">
        <f t="shared" si="11"/>
        <v>0</v>
      </c>
      <c r="K182" s="217">
        <f t="shared" si="11"/>
        <v>0</v>
      </c>
      <c r="L182" s="218">
        <f t="shared" si="11"/>
        <v>0</v>
      </c>
      <c r="M182" s="220">
        <f t="shared" si="11"/>
        <v>0</v>
      </c>
      <c r="N182" s="220">
        <f t="shared" si="11"/>
        <v>0</v>
      </c>
      <c r="O182" s="220">
        <f t="shared" si="11"/>
        <v>0</v>
      </c>
      <c r="P182" s="221">
        <f t="shared" si="11"/>
        <v>0</v>
      </c>
      <c r="Q182" s="429">
        <f t="shared" si="11"/>
        <v>0</v>
      </c>
      <c r="R182" s="222">
        <f t="shared" si="11"/>
        <v>0</v>
      </c>
      <c r="S182" s="223">
        <f t="shared" si="11"/>
        <v>0</v>
      </c>
      <c r="T182" s="223">
        <f t="shared" si="11"/>
        <v>0</v>
      </c>
      <c r="U182" s="223">
        <f t="shared" si="11"/>
        <v>0</v>
      </c>
      <c r="V182" s="224">
        <f t="shared" si="11"/>
        <v>0</v>
      </c>
      <c r="W182" s="225">
        <f t="shared" si="11"/>
        <v>0</v>
      </c>
      <c r="X182" s="226">
        <f t="shared" si="11"/>
        <v>0</v>
      </c>
      <c r="Y182" s="226">
        <f t="shared" si="11"/>
        <v>0</v>
      </c>
      <c r="Z182" s="226">
        <f t="shared" si="11"/>
        <v>0</v>
      </c>
      <c r="AA182" s="226">
        <f t="shared" si="11"/>
        <v>0</v>
      </c>
      <c r="AB182" s="431">
        <f t="shared" si="11"/>
        <v>0</v>
      </c>
      <c r="AC182" s="426">
        <f t="shared" si="11"/>
        <v>0</v>
      </c>
      <c r="AD182" s="394">
        <f t="shared" si="11"/>
        <v>0</v>
      </c>
      <c r="AE182" s="435">
        <f t="shared" si="11"/>
        <v>0</v>
      </c>
      <c r="AF182" s="355">
        <f t="shared" si="11"/>
        <v>0</v>
      </c>
      <c r="AG182" s="253">
        <f t="shared" ref="AG182:AG220" si="12">SUM(G182:AF182)</f>
        <v>0</v>
      </c>
    </row>
    <row r="183" spans="1:33" s="176" customFormat="1" ht="18" customHeight="1" x14ac:dyDescent="0.15">
      <c r="A183" s="737"/>
      <c r="B183" s="734"/>
      <c r="C183" s="2755" t="s">
        <v>10</v>
      </c>
      <c r="D183" s="2756"/>
      <c r="E183" s="2756"/>
      <c r="F183" s="2757"/>
      <c r="G183" s="416">
        <f t="shared" si="11"/>
        <v>0</v>
      </c>
      <c r="H183" s="519">
        <f t="shared" si="11"/>
        <v>0</v>
      </c>
      <c r="I183" s="369">
        <f t="shared" si="11"/>
        <v>0</v>
      </c>
      <c r="J183" s="370">
        <f t="shared" si="11"/>
        <v>0</v>
      </c>
      <c r="K183" s="424">
        <f t="shared" si="11"/>
        <v>0</v>
      </c>
      <c r="L183" s="425">
        <f t="shared" si="11"/>
        <v>0</v>
      </c>
      <c r="M183" s="372">
        <f t="shared" si="11"/>
        <v>0</v>
      </c>
      <c r="N183" s="427">
        <f t="shared" si="11"/>
        <v>0</v>
      </c>
      <c r="O183" s="427">
        <f t="shared" si="11"/>
        <v>0</v>
      </c>
      <c r="P183" s="428">
        <f t="shared" si="11"/>
        <v>0</v>
      </c>
      <c r="Q183" s="430">
        <f t="shared" si="11"/>
        <v>0</v>
      </c>
      <c r="R183" s="422">
        <f t="shared" si="11"/>
        <v>0</v>
      </c>
      <c r="S183" s="423">
        <f t="shared" si="11"/>
        <v>0</v>
      </c>
      <c r="T183" s="423">
        <f t="shared" si="11"/>
        <v>0</v>
      </c>
      <c r="U183" s="423">
        <f t="shared" si="11"/>
        <v>0</v>
      </c>
      <c r="V183" s="423">
        <f t="shared" si="11"/>
        <v>0</v>
      </c>
      <c r="W183" s="432">
        <f t="shared" si="11"/>
        <v>0</v>
      </c>
      <c r="X183" s="433">
        <f t="shared" si="11"/>
        <v>0</v>
      </c>
      <c r="Y183" s="433">
        <f t="shared" si="11"/>
        <v>0</v>
      </c>
      <c r="Z183" s="433">
        <f t="shared" si="11"/>
        <v>0</v>
      </c>
      <c r="AA183" s="433">
        <f t="shared" si="11"/>
        <v>0</v>
      </c>
      <c r="AB183" s="434">
        <f t="shared" si="11"/>
        <v>0</v>
      </c>
      <c r="AC183" s="426">
        <f t="shared" si="11"/>
        <v>0</v>
      </c>
      <c r="AD183" s="436">
        <f t="shared" si="11"/>
        <v>0</v>
      </c>
      <c r="AE183" s="437">
        <f t="shared" si="11"/>
        <v>0</v>
      </c>
      <c r="AF183" s="355">
        <f t="shared" si="11"/>
        <v>0</v>
      </c>
      <c r="AG183" s="444">
        <f t="shared" si="12"/>
        <v>0</v>
      </c>
    </row>
    <row r="184" spans="1:33" s="176" customFormat="1" ht="18" customHeight="1" x14ac:dyDescent="0.15">
      <c r="A184" s="737"/>
      <c r="B184" s="734"/>
      <c r="C184" s="696"/>
      <c r="D184" s="2763" t="s">
        <v>1117</v>
      </c>
      <c r="E184" s="2764"/>
      <c r="F184" s="2765"/>
      <c r="G184" s="293">
        <f t="shared" si="11"/>
        <v>0</v>
      </c>
      <c r="H184" s="417">
        <f t="shared" si="11"/>
        <v>0</v>
      </c>
      <c r="I184" s="294">
        <f t="shared" si="11"/>
        <v>0</v>
      </c>
      <c r="J184" s="295">
        <f t="shared" si="11"/>
        <v>0</v>
      </c>
      <c r="K184" s="282">
        <f t="shared" si="11"/>
        <v>0</v>
      </c>
      <c r="L184" s="283">
        <f t="shared" si="11"/>
        <v>0</v>
      </c>
      <c r="M184" s="284">
        <f t="shared" si="11"/>
        <v>0</v>
      </c>
      <c r="N184" s="285">
        <f t="shared" si="11"/>
        <v>0</v>
      </c>
      <c r="O184" s="285">
        <f t="shared" si="11"/>
        <v>0</v>
      </c>
      <c r="P184" s="286">
        <f t="shared" si="11"/>
        <v>0</v>
      </c>
      <c r="Q184" s="406">
        <f t="shared" si="11"/>
        <v>0</v>
      </c>
      <c r="R184" s="287">
        <f t="shared" si="11"/>
        <v>0</v>
      </c>
      <c r="S184" s="288">
        <f t="shared" si="11"/>
        <v>0</v>
      </c>
      <c r="T184" s="288">
        <f t="shared" si="11"/>
        <v>0</v>
      </c>
      <c r="U184" s="288">
        <f t="shared" si="11"/>
        <v>0</v>
      </c>
      <c r="V184" s="289">
        <f t="shared" si="11"/>
        <v>0</v>
      </c>
      <c r="W184" s="290">
        <f t="shared" si="11"/>
        <v>0</v>
      </c>
      <c r="X184" s="291">
        <f t="shared" si="11"/>
        <v>0</v>
      </c>
      <c r="Y184" s="291">
        <f t="shared" si="11"/>
        <v>0</v>
      </c>
      <c r="Z184" s="291">
        <f t="shared" si="11"/>
        <v>0</v>
      </c>
      <c r="AA184" s="291">
        <f t="shared" si="11"/>
        <v>0</v>
      </c>
      <c r="AB184" s="292">
        <f t="shared" si="11"/>
        <v>0</v>
      </c>
      <c r="AC184" s="447">
        <f t="shared" si="11"/>
        <v>0</v>
      </c>
      <c r="AD184" s="438">
        <f t="shared" si="11"/>
        <v>0</v>
      </c>
      <c r="AE184" s="439">
        <f t="shared" si="11"/>
        <v>0</v>
      </c>
      <c r="AF184" s="418">
        <f t="shared" si="11"/>
        <v>0</v>
      </c>
      <c r="AG184" s="303">
        <f t="shared" si="12"/>
        <v>0</v>
      </c>
    </row>
    <row r="185" spans="1:33" s="176" customFormat="1" ht="18" customHeight="1" x14ac:dyDescent="0.15">
      <c r="A185" s="2766" t="s">
        <v>35</v>
      </c>
      <c r="B185" s="2756" t="s">
        <v>8</v>
      </c>
      <c r="C185" s="2757"/>
      <c r="D185" s="2768" t="s">
        <v>9</v>
      </c>
      <c r="E185" s="2768"/>
      <c r="F185" s="2769"/>
      <c r="G185" s="230"/>
      <c r="H185" s="521"/>
      <c r="I185" s="231"/>
      <c r="J185" s="230"/>
      <c r="K185" s="240"/>
      <c r="L185" s="239"/>
      <c r="M185" s="1344"/>
      <c r="N185" s="281"/>
      <c r="O185" s="240"/>
      <c r="P185" s="239"/>
      <c r="Q185" s="281"/>
      <c r="R185" s="230"/>
      <c r="S185" s="240"/>
      <c r="T185" s="281"/>
      <c r="U185" s="240"/>
      <c r="V185" s="239"/>
      <c r="W185" s="1344"/>
      <c r="X185" s="281"/>
      <c r="Y185" s="240"/>
      <c r="Z185" s="281"/>
      <c r="AA185" s="240"/>
      <c r="AB185" s="239"/>
      <c r="AC185" s="281"/>
      <c r="AD185" s="230"/>
      <c r="AE185" s="232"/>
      <c r="AF185" s="230"/>
      <c r="AG185" s="1336">
        <f t="shared" si="12"/>
        <v>0</v>
      </c>
    </row>
    <row r="186" spans="1:33" s="176" customFormat="1" ht="18" customHeight="1" x14ac:dyDescent="0.15">
      <c r="A186" s="2766"/>
      <c r="B186" s="2753"/>
      <c r="C186" s="2754"/>
      <c r="D186" s="505"/>
      <c r="E186" s="2770" t="s">
        <v>10</v>
      </c>
      <c r="F186" s="2771"/>
      <c r="G186" s="386"/>
      <c r="H186" s="520"/>
      <c r="I186" s="387"/>
      <c r="J186" s="386"/>
      <c r="K186" s="388"/>
      <c r="L186" s="387"/>
      <c r="M186" s="386"/>
      <c r="N186" s="388"/>
      <c r="O186" s="388"/>
      <c r="P186" s="387"/>
      <c r="Q186" s="386"/>
      <c r="R186" s="386"/>
      <c r="S186" s="388"/>
      <c r="T186" s="388"/>
      <c r="U186" s="522"/>
      <c r="V186" s="387"/>
      <c r="W186" s="386"/>
      <c r="X186" s="388"/>
      <c r="Y186" s="388"/>
      <c r="Z186" s="388"/>
      <c r="AA186" s="522"/>
      <c r="AB186" s="387"/>
      <c r="AC186" s="523"/>
      <c r="AD186" s="386"/>
      <c r="AE186" s="523"/>
      <c r="AF186" s="520"/>
      <c r="AG186" s="1337">
        <f t="shared" si="12"/>
        <v>0</v>
      </c>
    </row>
    <row r="187" spans="1:33" s="176" customFormat="1" ht="18" customHeight="1" x14ac:dyDescent="0.15">
      <c r="A187" s="2766"/>
      <c r="B187" s="734"/>
      <c r="C187" s="736"/>
      <c r="D187" s="506"/>
      <c r="E187" s="506"/>
      <c r="F187" s="844" t="s">
        <v>1117</v>
      </c>
      <c r="G187" s="234"/>
      <c r="H187" s="524"/>
      <c r="I187" s="235"/>
      <c r="J187" s="234"/>
      <c r="K187" s="236"/>
      <c r="L187" s="235"/>
      <c r="M187" s="234"/>
      <c r="N187" s="236"/>
      <c r="O187" s="236"/>
      <c r="P187" s="235"/>
      <c r="Q187" s="234"/>
      <c r="R187" s="234"/>
      <c r="S187" s="236"/>
      <c r="T187" s="236"/>
      <c r="U187" s="402"/>
      <c r="V187" s="235"/>
      <c r="W187" s="234"/>
      <c r="X187" s="236"/>
      <c r="Y187" s="236"/>
      <c r="Z187" s="236"/>
      <c r="AA187" s="402"/>
      <c r="AB187" s="235"/>
      <c r="AC187" s="525"/>
      <c r="AD187" s="234"/>
      <c r="AE187" s="525"/>
      <c r="AF187" s="526"/>
      <c r="AG187" s="1338">
        <f t="shared" si="12"/>
        <v>0</v>
      </c>
    </row>
    <row r="188" spans="1:33" s="176" customFormat="1" ht="18" customHeight="1" x14ac:dyDescent="0.15">
      <c r="A188" s="2766"/>
      <c r="B188" s="2756" t="s">
        <v>11</v>
      </c>
      <c r="C188" s="2757"/>
      <c r="D188" s="2768" t="s">
        <v>9</v>
      </c>
      <c r="E188" s="2768"/>
      <c r="F188" s="2769"/>
      <c r="G188" s="238"/>
      <c r="H188" s="243"/>
      <c r="I188" s="239"/>
      <c r="J188" s="238"/>
      <c r="K188" s="240"/>
      <c r="L188" s="239"/>
      <c r="M188" s="238"/>
      <c r="N188" s="240"/>
      <c r="O188" s="240"/>
      <c r="P188" s="239"/>
      <c r="Q188" s="238"/>
      <c r="R188" s="238"/>
      <c r="S188" s="240"/>
      <c r="T188" s="240"/>
      <c r="U188" s="527"/>
      <c r="V188" s="239"/>
      <c r="W188" s="238"/>
      <c r="X188" s="240"/>
      <c r="Y188" s="240"/>
      <c r="Z188" s="240"/>
      <c r="AA188" s="400"/>
      <c r="AB188" s="231"/>
      <c r="AC188" s="379"/>
      <c r="AD188" s="230"/>
      <c r="AE188" s="379"/>
      <c r="AF188" s="379"/>
      <c r="AG188" s="1336">
        <f t="shared" si="12"/>
        <v>0</v>
      </c>
    </row>
    <row r="189" spans="1:33" s="176" customFormat="1" ht="18" customHeight="1" x14ac:dyDescent="0.15">
      <c r="A189" s="2766"/>
      <c r="B189" s="2753"/>
      <c r="C189" s="2754"/>
      <c r="D189" s="505"/>
      <c r="E189" s="2770" t="s">
        <v>10</v>
      </c>
      <c r="F189" s="2771"/>
      <c r="G189" s="386"/>
      <c r="H189" s="520"/>
      <c r="I189" s="387"/>
      <c r="J189" s="386"/>
      <c r="K189" s="388"/>
      <c r="L189" s="387"/>
      <c r="M189" s="386"/>
      <c r="N189" s="388"/>
      <c r="O189" s="388"/>
      <c r="P189" s="387"/>
      <c r="Q189" s="386"/>
      <c r="R189" s="386"/>
      <c r="S189" s="388"/>
      <c r="T189" s="388"/>
      <c r="U189" s="522"/>
      <c r="V189" s="387"/>
      <c r="W189" s="386"/>
      <c r="X189" s="388"/>
      <c r="Y189" s="388"/>
      <c r="Z189" s="388"/>
      <c r="AA189" s="522"/>
      <c r="AB189" s="387"/>
      <c r="AC189" s="523"/>
      <c r="AD189" s="386"/>
      <c r="AE189" s="523"/>
      <c r="AF189" s="520"/>
      <c r="AG189" s="1337">
        <f t="shared" si="12"/>
        <v>0</v>
      </c>
    </row>
    <row r="190" spans="1:33" s="176" customFormat="1" ht="18" customHeight="1" x14ac:dyDescent="0.15">
      <c r="A190" s="2766"/>
      <c r="B190" s="507"/>
      <c r="C190" s="736"/>
      <c r="D190" s="506"/>
      <c r="E190" s="506"/>
      <c r="F190" s="844" t="s">
        <v>1117</v>
      </c>
      <c r="G190" s="234"/>
      <c r="H190" s="524"/>
      <c r="I190" s="235"/>
      <c r="J190" s="234"/>
      <c r="K190" s="236"/>
      <c r="L190" s="235"/>
      <c r="M190" s="234"/>
      <c r="N190" s="236"/>
      <c r="O190" s="236"/>
      <c r="P190" s="235"/>
      <c r="Q190" s="234"/>
      <c r="R190" s="234"/>
      <c r="S190" s="236"/>
      <c r="T190" s="236"/>
      <c r="U190" s="402"/>
      <c r="V190" s="235"/>
      <c r="W190" s="234"/>
      <c r="X190" s="236"/>
      <c r="Y190" s="236"/>
      <c r="Z190" s="236"/>
      <c r="AA190" s="402"/>
      <c r="AB190" s="235"/>
      <c r="AC190" s="525"/>
      <c r="AD190" s="234"/>
      <c r="AE190" s="525"/>
      <c r="AF190" s="526"/>
      <c r="AG190" s="1338">
        <f t="shared" si="12"/>
        <v>0</v>
      </c>
    </row>
    <row r="191" spans="1:33" s="176" customFormat="1" ht="18" customHeight="1" x14ac:dyDescent="0.15">
      <c r="A191" s="2766"/>
      <c r="B191" s="2756" t="s">
        <v>12</v>
      </c>
      <c r="C191" s="2757"/>
      <c r="D191" s="2768" t="s">
        <v>9</v>
      </c>
      <c r="E191" s="2768"/>
      <c r="F191" s="2769"/>
      <c r="G191" s="238"/>
      <c r="H191" s="243"/>
      <c r="I191" s="239"/>
      <c r="J191" s="238"/>
      <c r="K191" s="240"/>
      <c r="L191" s="239"/>
      <c r="M191" s="238"/>
      <c r="N191" s="240"/>
      <c r="O191" s="240"/>
      <c r="P191" s="239"/>
      <c r="Q191" s="238"/>
      <c r="R191" s="238"/>
      <c r="S191" s="240"/>
      <c r="T191" s="240"/>
      <c r="U191" s="527"/>
      <c r="V191" s="239"/>
      <c r="W191" s="238"/>
      <c r="X191" s="240"/>
      <c r="Y191" s="240"/>
      <c r="Z191" s="240"/>
      <c r="AA191" s="400"/>
      <c r="AB191" s="231"/>
      <c r="AC191" s="379"/>
      <c r="AD191" s="230"/>
      <c r="AE191" s="379"/>
      <c r="AF191" s="379"/>
      <c r="AG191" s="1336">
        <f t="shared" si="12"/>
        <v>0</v>
      </c>
    </row>
    <row r="192" spans="1:33" s="176" customFormat="1" ht="18" customHeight="1" x14ac:dyDescent="0.15">
      <c r="A192" s="2766"/>
      <c r="B192" s="2753"/>
      <c r="C192" s="2754"/>
      <c r="D192" s="505"/>
      <c r="E192" s="2770" t="s">
        <v>10</v>
      </c>
      <c r="F192" s="2771"/>
      <c r="G192" s="386"/>
      <c r="H192" s="520"/>
      <c r="I192" s="387"/>
      <c r="J192" s="386"/>
      <c r="K192" s="388"/>
      <c r="L192" s="387"/>
      <c r="M192" s="386"/>
      <c r="N192" s="388"/>
      <c r="O192" s="388"/>
      <c r="P192" s="387"/>
      <c r="Q192" s="386"/>
      <c r="R192" s="386"/>
      <c r="S192" s="388"/>
      <c r="T192" s="388"/>
      <c r="U192" s="522"/>
      <c r="V192" s="387"/>
      <c r="W192" s="386"/>
      <c r="X192" s="388"/>
      <c r="Y192" s="388"/>
      <c r="Z192" s="388"/>
      <c r="AA192" s="522"/>
      <c r="AB192" s="387"/>
      <c r="AC192" s="523"/>
      <c r="AD192" s="386"/>
      <c r="AE192" s="523"/>
      <c r="AF192" s="520"/>
      <c r="AG192" s="1337">
        <f t="shared" si="12"/>
        <v>0</v>
      </c>
    </row>
    <row r="193" spans="1:33" s="176" customFormat="1" ht="18" customHeight="1" x14ac:dyDescent="0.15">
      <c r="A193" s="2766"/>
      <c r="B193" s="734"/>
      <c r="C193" s="736"/>
      <c r="D193" s="506"/>
      <c r="E193" s="506"/>
      <c r="F193" s="844" t="s">
        <v>1117</v>
      </c>
      <c r="G193" s="234"/>
      <c r="H193" s="524"/>
      <c r="I193" s="235"/>
      <c r="J193" s="234"/>
      <c r="K193" s="236"/>
      <c r="L193" s="235"/>
      <c r="M193" s="234"/>
      <c r="N193" s="236"/>
      <c r="O193" s="236"/>
      <c r="P193" s="235"/>
      <c r="Q193" s="234"/>
      <c r="R193" s="234"/>
      <c r="S193" s="236"/>
      <c r="T193" s="236"/>
      <c r="U193" s="402"/>
      <c r="V193" s="235"/>
      <c r="W193" s="234"/>
      <c r="X193" s="236"/>
      <c r="Y193" s="236"/>
      <c r="Z193" s="236"/>
      <c r="AA193" s="402"/>
      <c r="AB193" s="235"/>
      <c r="AC193" s="525"/>
      <c r="AD193" s="234"/>
      <c r="AE193" s="525"/>
      <c r="AF193" s="526"/>
      <c r="AG193" s="1338">
        <f t="shared" si="12"/>
        <v>0</v>
      </c>
    </row>
    <row r="194" spans="1:33" s="176" customFormat="1" ht="18" customHeight="1" x14ac:dyDescent="0.15">
      <c r="A194" s="2766"/>
      <c r="B194" s="2756" t="s">
        <v>13</v>
      </c>
      <c r="C194" s="2757"/>
      <c r="D194" s="2768" t="s">
        <v>9</v>
      </c>
      <c r="E194" s="2768"/>
      <c r="F194" s="2769"/>
      <c r="G194" s="238"/>
      <c r="H194" s="243"/>
      <c r="I194" s="239"/>
      <c r="J194" s="238"/>
      <c r="K194" s="240"/>
      <c r="L194" s="239"/>
      <c r="M194" s="238"/>
      <c r="N194" s="240"/>
      <c r="O194" s="240"/>
      <c r="P194" s="239"/>
      <c r="Q194" s="238"/>
      <c r="R194" s="238"/>
      <c r="S194" s="240"/>
      <c r="T194" s="240"/>
      <c r="U194" s="527"/>
      <c r="V194" s="239"/>
      <c r="W194" s="238"/>
      <c r="X194" s="240"/>
      <c r="Y194" s="240"/>
      <c r="Z194" s="240"/>
      <c r="AA194" s="400"/>
      <c r="AB194" s="231"/>
      <c r="AC194" s="379"/>
      <c r="AD194" s="230"/>
      <c r="AE194" s="379"/>
      <c r="AF194" s="379"/>
      <c r="AG194" s="1336">
        <f t="shared" si="12"/>
        <v>0</v>
      </c>
    </row>
    <row r="195" spans="1:33" s="176" customFormat="1" ht="18" customHeight="1" x14ac:dyDescent="0.15">
      <c r="A195" s="2766"/>
      <c r="B195" s="2753"/>
      <c r="C195" s="2754"/>
      <c r="D195" s="505"/>
      <c r="E195" s="2770" t="s">
        <v>10</v>
      </c>
      <c r="F195" s="2771"/>
      <c r="G195" s="386"/>
      <c r="H195" s="520"/>
      <c r="I195" s="387"/>
      <c r="J195" s="386"/>
      <c r="K195" s="388"/>
      <c r="L195" s="387"/>
      <c r="M195" s="386"/>
      <c r="N195" s="388"/>
      <c r="O195" s="388"/>
      <c r="P195" s="387"/>
      <c r="Q195" s="386"/>
      <c r="R195" s="386"/>
      <c r="S195" s="388"/>
      <c r="T195" s="388"/>
      <c r="U195" s="522"/>
      <c r="V195" s="387"/>
      <c r="W195" s="386"/>
      <c r="X195" s="388"/>
      <c r="Y195" s="388"/>
      <c r="Z195" s="388"/>
      <c r="AA195" s="522"/>
      <c r="AB195" s="387"/>
      <c r="AC195" s="523"/>
      <c r="AD195" s="386"/>
      <c r="AE195" s="523"/>
      <c r="AF195" s="520"/>
      <c r="AG195" s="1337">
        <f t="shared" si="12"/>
        <v>0</v>
      </c>
    </row>
    <row r="196" spans="1:33" s="176" customFormat="1" ht="18" customHeight="1" x14ac:dyDescent="0.15">
      <c r="A196" s="2766"/>
      <c r="B196" s="734"/>
      <c r="C196" s="735"/>
      <c r="D196" s="506"/>
      <c r="E196" s="506"/>
      <c r="F196" s="844" t="s">
        <v>1117</v>
      </c>
      <c r="G196" s="234"/>
      <c r="H196" s="524"/>
      <c r="I196" s="235"/>
      <c r="J196" s="234"/>
      <c r="K196" s="236"/>
      <c r="L196" s="235"/>
      <c r="M196" s="234"/>
      <c r="N196" s="236"/>
      <c r="O196" s="236"/>
      <c r="P196" s="235"/>
      <c r="Q196" s="234"/>
      <c r="R196" s="234"/>
      <c r="S196" s="236"/>
      <c r="T196" s="236"/>
      <c r="U196" s="402"/>
      <c r="V196" s="235"/>
      <c r="W196" s="234"/>
      <c r="X196" s="236"/>
      <c r="Y196" s="236"/>
      <c r="Z196" s="236"/>
      <c r="AA196" s="402"/>
      <c r="AB196" s="235"/>
      <c r="AC196" s="525"/>
      <c r="AD196" s="234"/>
      <c r="AE196" s="525"/>
      <c r="AF196" s="526"/>
      <c r="AG196" s="1338">
        <f t="shared" si="12"/>
        <v>0</v>
      </c>
    </row>
    <row r="197" spans="1:33" s="176" customFormat="1" ht="18" customHeight="1" x14ac:dyDescent="0.15">
      <c r="A197" s="2766"/>
      <c r="B197" s="2756" t="s">
        <v>14</v>
      </c>
      <c r="C197" s="2757"/>
      <c r="D197" s="2768" t="s">
        <v>9</v>
      </c>
      <c r="E197" s="2768"/>
      <c r="F197" s="2769"/>
      <c r="G197" s="238"/>
      <c r="H197" s="243"/>
      <c r="I197" s="239"/>
      <c r="J197" s="238"/>
      <c r="K197" s="240"/>
      <c r="L197" s="239"/>
      <c r="M197" s="238"/>
      <c r="N197" s="240"/>
      <c r="O197" s="240"/>
      <c r="P197" s="239"/>
      <c r="Q197" s="238"/>
      <c r="R197" s="238"/>
      <c r="S197" s="240"/>
      <c r="T197" s="240"/>
      <c r="U197" s="527"/>
      <c r="V197" s="239"/>
      <c r="W197" s="238"/>
      <c r="X197" s="240"/>
      <c r="Y197" s="240"/>
      <c r="Z197" s="240"/>
      <c r="AA197" s="400"/>
      <c r="AB197" s="231"/>
      <c r="AC197" s="379"/>
      <c r="AD197" s="230"/>
      <c r="AE197" s="379"/>
      <c r="AF197" s="379"/>
      <c r="AG197" s="1336">
        <f t="shared" si="12"/>
        <v>0</v>
      </c>
    </row>
    <row r="198" spans="1:33" s="176" customFormat="1" ht="18" customHeight="1" x14ac:dyDescent="0.15">
      <c r="A198" s="2766"/>
      <c r="B198" s="2753"/>
      <c r="C198" s="2754"/>
      <c r="D198" s="505"/>
      <c r="E198" s="2770" t="s">
        <v>10</v>
      </c>
      <c r="F198" s="2771"/>
      <c r="G198" s="386"/>
      <c r="H198" s="520"/>
      <c r="I198" s="387"/>
      <c r="J198" s="386"/>
      <c r="K198" s="388"/>
      <c r="L198" s="387"/>
      <c r="M198" s="386"/>
      <c r="N198" s="388"/>
      <c r="O198" s="388"/>
      <c r="P198" s="387"/>
      <c r="Q198" s="386"/>
      <c r="R198" s="386"/>
      <c r="S198" s="388"/>
      <c r="T198" s="388"/>
      <c r="U198" s="522"/>
      <c r="V198" s="387"/>
      <c r="W198" s="386"/>
      <c r="X198" s="388"/>
      <c r="Y198" s="388"/>
      <c r="Z198" s="388"/>
      <c r="AA198" s="522"/>
      <c r="AB198" s="387"/>
      <c r="AC198" s="523"/>
      <c r="AD198" s="386"/>
      <c r="AE198" s="523"/>
      <c r="AF198" s="520"/>
      <c r="AG198" s="1337">
        <f t="shared" si="12"/>
        <v>0</v>
      </c>
    </row>
    <row r="199" spans="1:33" s="176" customFormat="1" ht="18" customHeight="1" x14ac:dyDescent="0.15">
      <c r="A199" s="2766"/>
      <c r="B199" s="734"/>
      <c r="C199" s="735"/>
      <c r="D199" s="506"/>
      <c r="E199" s="506"/>
      <c r="F199" s="844" t="s">
        <v>1117</v>
      </c>
      <c r="G199" s="234"/>
      <c r="H199" s="524"/>
      <c r="I199" s="235"/>
      <c r="J199" s="234"/>
      <c r="K199" s="236"/>
      <c r="L199" s="235"/>
      <c r="M199" s="234"/>
      <c r="N199" s="236"/>
      <c r="O199" s="236"/>
      <c r="P199" s="235"/>
      <c r="Q199" s="234"/>
      <c r="R199" s="234"/>
      <c r="S199" s="236"/>
      <c r="T199" s="236"/>
      <c r="U199" s="402"/>
      <c r="V199" s="235"/>
      <c r="W199" s="234"/>
      <c r="X199" s="236"/>
      <c r="Y199" s="236"/>
      <c r="Z199" s="236"/>
      <c r="AA199" s="402"/>
      <c r="AB199" s="235"/>
      <c r="AC199" s="525"/>
      <c r="AD199" s="234"/>
      <c r="AE199" s="525"/>
      <c r="AF199" s="526"/>
      <c r="AG199" s="1338">
        <f t="shared" si="12"/>
        <v>0</v>
      </c>
    </row>
    <row r="200" spans="1:33" s="176" customFormat="1" ht="18" customHeight="1" x14ac:dyDescent="0.15">
      <c r="A200" s="2766"/>
      <c r="B200" s="2755" t="s">
        <v>15</v>
      </c>
      <c r="C200" s="2757"/>
      <c r="D200" s="2768" t="s">
        <v>9</v>
      </c>
      <c r="E200" s="2768"/>
      <c r="F200" s="2769"/>
      <c r="G200" s="238"/>
      <c r="H200" s="243"/>
      <c r="I200" s="239"/>
      <c r="J200" s="238"/>
      <c r="K200" s="240"/>
      <c r="L200" s="239"/>
      <c r="M200" s="238"/>
      <c r="N200" s="240"/>
      <c r="O200" s="240"/>
      <c r="P200" s="239"/>
      <c r="Q200" s="238"/>
      <c r="R200" s="238"/>
      <c r="S200" s="240"/>
      <c r="T200" s="240"/>
      <c r="U200" s="527"/>
      <c r="V200" s="239"/>
      <c r="W200" s="238"/>
      <c r="X200" s="240"/>
      <c r="Y200" s="240"/>
      <c r="Z200" s="240"/>
      <c r="AA200" s="400"/>
      <c r="AB200" s="231"/>
      <c r="AC200" s="379"/>
      <c r="AD200" s="238"/>
      <c r="AE200" s="684"/>
      <c r="AF200" s="379"/>
      <c r="AG200" s="1336">
        <f t="shared" si="12"/>
        <v>0</v>
      </c>
    </row>
    <row r="201" spans="1:33" s="176" customFormat="1" ht="18" customHeight="1" x14ac:dyDescent="0.15">
      <c r="A201" s="2766"/>
      <c r="B201" s="2772"/>
      <c r="C201" s="2754"/>
      <c r="D201" s="505"/>
      <c r="E201" s="2770" t="s">
        <v>10</v>
      </c>
      <c r="F201" s="2771"/>
      <c r="G201" s="386"/>
      <c r="H201" s="520"/>
      <c r="I201" s="387"/>
      <c r="J201" s="386"/>
      <c r="K201" s="388"/>
      <c r="L201" s="387"/>
      <c r="M201" s="386"/>
      <c r="N201" s="388"/>
      <c r="O201" s="388"/>
      <c r="P201" s="387"/>
      <c r="Q201" s="386"/>
      <c r="R201" s="386"/>
      <c r="S201" s="388"/>
      <c r="T201" s="388"/>
      <c r="U201" s="522"/>
      <c r="V201" s="387"/>
      <c r="W201" s="386"/>
      <c r="X201" s="388"/>
      <c r="Y201" s="388"/>
      <c r="Z201" s="388"/>
      <c r="AA201" s="522"/>
      <c r="AB201" s="387"/>
      <c r="AC201" s="523"/>
      <c r="AD201" s="689"/>
      <c r="AE201" s="523"/>
      <c r="AF201" s="520"/>
      <c r="AG201" s="1337">
        <f t="shared" si="12"/>
        <v>0</v>
      </c>
    </row>
    <row r="202" spans="1:33" s="176" customFormat="1" ht="18" customHeight="1" x14ac:dyDescent="0.15">
      <c r="A202" s="2766"/>
      <c r="B202" s="2773"/>
      <c r="C202" s="2774"/>
      <c r="D202" s="506"/>
      <c r="E202" s="506"/>
      <c r="F202" s="844" t="s">
        <v>1117</v>
      </c>
      <c r="G202" s="234"/>
      <c r="H202" s="524"/>
      <c r="I202" s="235"/>
      <c r="J202" s="234"/>
      <c r="K202" s="236"/>
      <c r="L202" s="235"/>
      <c r="M202" s="234"/>
      <c r="N202" s="236"/>
      <c r="O202" s="236"/>
      <c r="P202" s="235"/>
      <c r="Q202" s="234"/>
      <c r="R202" s="234"/>
      <c r="S202" s="236"/>
      <c r="T202" s="236"/>
      <c r="U202" s="402"/>
      <c r="V202" s="235"/>
      <c r="W202" s="234"/>
      <c r="X202" s="236"/>
      <c r="Y202" s="236"/>
      <c r="Z202" s="236"/>
      <c r="AA202" s="402"/>
      <c r="AB202" s="235"/>
      <c r="AC202" s="525"/>
      <c r="AD202" s="234"/>
      <c r="AE202" s="525"/>
      <c r="AF202" s="526"/>
      <c r="AG202" s="1338">
        <f t="shared" si="12"/>
        <v>0</v>
      </c>
    </row>
    <row r="203" spans="1:33" s="176" customFormat="1" ht="18" customHeight="1" x14ac:dyDescent="0.15">
      <c r="A203" s="2766"/>
      <c r="B203" s="2755" t="s">
        <v>1233</v>
      </c>
      <c r="C203" s="2757"/>
      <c r="D203" s="2768" t="s">
        <v>9</v>
      </c>
      <c r="E203" s="2768"/>
      <c r="F203" s="2769"/>
      <c r="G203" s="238"/>
      <c r="H203" s="243"/>
      <c r="I203" s="239"/>
      <c r="J203" s="238"/>
      <c r="K203" s="240"/>
      <c r="L203" s="239"/>
      <c r="M203" s="238"/>
      <c r="N203" s="240"/>
      <c r="O203" s="240"/>
      <c r="P203" s="239"/>
      <c r="Q203" s="238"/>
      <c r="R203" s="238"/>
      <c r="S203" s="240"/>
      <c r="T203" s="240"/>
      <c r="U203" s="527"/>
      <c r="V203" s="239"/>
      <c r="W203" s="238"/>
      <c r="X203" s="240"/>
      <c r="Y203" s="240"/>
      <c r="Z203" s="240"/>
      <c r="AA203" s="400"/>
      <c r="AB203" s="231"/>
      <c r="AC203" s="379"/>
      <c r="AD203" s="230"/>
      <c r="AE203" s="379"/>
      <c r="AF203" s="379"/>
      <c r="AG203" s="1336">
        <f t="shared" si="12"/>
        <v>0</v>
      </c>
    </row>
    <row r="204" spans="1:33" s="176" customFormat="1" ht="18" customHeight="1" x14ac:dyDescent="0.15">
      <c r="A204" s="2766"/>
      <c r="B204" s="2772"/>
      <c r="C204" s="2754"/>
      <c r="D204" s="505"/>
      <c r="E204" s="2770" t="s">
        <v>10</v>
      </c>
      <c r="F204" s="2771"/>
      <c r="G204" s="386"/>
      <c r="H204" s="520"/>
      <c r="I204" s="387"/>
      <c r="J204" s="386"/>
      <c r="K204" s="388"/>
      <c r="L204" s="387"/>
      <c r="M204" s="386"/>
      <c r="N204" s="388"/>
      <c r="O204" s="388"/>
      <c r="P204" s="387"/>
      <c r="Q204" s="386"/>
      <c r="R204" s="386"/>
      <c r="S204" s="388"/>
      <c r="T204" s="388"/>
      <c r="U204" s="522"/>
      <c r="V204" s="387"/>
      <c r="W204" s="386"/>
      <c r="X204" s="388"/>
      <c r="Y204" s="388"/>
      <c r="Z204" s="388"/>
      <c r="AA204" s="522"/>
      <c r="AB204" s="387"/>
      <c r="AC204" s="523"/>
      <c r="AD204" s="386"/>
      <c r="AE204" s="383"/>
      <c r="AF204" s="520"/>
      <c r="AG204" s="1337">
        <f t="shared" si="12"/>
        <v>0</v>
      </c>
    </row>
    <row r="205" spans="1:33" s="176" customFormat="1" ht="18" customHeight="1" x14ac:dyDescent="0.15">
      <c r="A205" s="2766"/>
      <c r="B205" s="2773"/>
      <c r="C205" s="2774"/>
      <c r="D205" s="506"/>
      <c r="E205" s="506"/>
      <c r="F205" s="844" t="s">
        <v>1117</v>
      </c>
      <c r="G205" s="234"/>
      <c r="H205" s="524"/>
      <c r="I205" s="235"/>
      <c r="J205" s="234"/>
      <c r="K205" s="236"/>
      <c r="L205" s="235"/>
      <c r="M205" s="234"/>
      <c r="N205" s="236"/>
      <c r="O205" s="236"/>
      <c r="P205" s="235"/>
      <c r="Q205" s="234"/>
      <c r="R205" s="234"/>
      <c r="S205" s="236"/>
      <c r="T205" s="236"/>
      <c r="U205" s="402"/>
      <c r="V205" s="235"/>
      <c r="W205" s="234"/>
      <c r="X205" s="236"/>
      <c r="Y205" s="236"/>
      <c r="Z205" s="236"/>
      <c r="AA205" s="402"/>
      <c r="AB205" s="235"/>
      <c r="AC205" s="525"/>
      <c r="AD205" s="234"/>
      <c r="AE205" s="525"/>
      <c r="AF205" s="526"/>
      <c r="AG205" s="1338">
        <f t="shared" si="12"/>
        <v>0</v>
      </c>
    </row>
    <row r="206" spans="1:33" s="176" customFormat="1" ht="18" customHeight="1" x14ac:dyDescent="0.15">
      <c r="A206" s="2766"/>
      <c r="B206" s="2756" t="s">
        <v>16</v>
      </c>
      <c r="C206" s="2757"/>
      <c r="D206" s="2768" t="s">
        <v>9</v>
      </c>
      <c r="E206" s="2768"/>
      <c r="F206" s="2769"/>
      <c r="G206" s="238"/>
      <c r="H206" s="243"/>
      <c r="I206" s="239"/>
      <c r="J206" s="238"/>
      <c r="K206" s="240"/>
      <c r="L206" s="239"/>
      <c r="M206" s="238"/>
      <c r="N206" s="240"/>
      <c r="O206" s="240"/>
      <c r="P206" s="239"/>
      <c r="Q206" s="238"/>
      <c r="R206" s="238"/>
      <c r="S206" s="240"/>
      <c r="T206" s="240"/>
      <c r="U206" s="527"/>
      <c r="V206" s="239"/>
      <c r="W206" s="238"/>
      <c r="X206" s="240"/>
      <c r="Y206" s="240"/>
      <c r="Z206" s="240"/>
      <c r="AA206" s="400"/>
      <c r="AB206" s="231"/>
      <c r="AC206" s="379"/>
      <c r="AD206" s="230"/>
      <c r="AE206" s="379"/>
      <c r="AF206" s="379"/>
      <c r="AG206" s="1336">
        <f t="shared" si="12"/>
        <v>0</v>
      </c>
    </row>
    <row r="207" spans="1:33" s="176" customFormat="1" ht="18" customHeight="1" x14ac:dyDescent="0.15">
      <c r="A207" s="2766"/>
      <c r="B207" s="2753"/>
      <c r="C207" s="2754"/>
      <c r="D207" s="505"/>
      <c r="E207" s="2770" t="s">
        <v>10</v>
      </c>
      <c r="F207" s="2771"/>
      <c r="G207" s="386"/>
      <c r="H207" s="520"/>
      <c r="I207" s="387"/>
      <c r="J207" s="386"/>
      <c r="K207" s="388"/>
      <c r="L207" s="387"/>
      <c r="M207" s="386"/>
      <c r="N207" s="388"/>
      <c r="O207" s="388"/>
      <c r="P207" s="387"/>
      <c r="Q207" s="386"/>
      <c r="R207" s="386"/>
      <c r="S207" s="388"/>
      <c r="T207" s="388"/>
      <c r="U207" s="522"/>
      <c r="V207" s="387"/>
      <c r="W207" s="386"/>
      <c r="X207" s="388"/>
      <c r="Y207" s="388"/>
      <c r="Z207" s="388"/>
      <c r="AA207" s="522"/>
      <c r="AB207" s="387"/>
      <c r="AC207" s="523"/>
      <c r="AD207" s="386"/>
      <c r="AE207" s="523"/>
      <c r="AF207" s="520"/>
      <c r="AG207" s="1337">
        <f t="shared" si="12"/>
        <v>0</v>
      </c>
    </row>
    <row r="208" spans="1:33" s="176" customFormat="1" ht="18" customHeight="1" x14ac:dyDescent="0.15">
      <c r="A208" s="2766"/>
      <c r="B208" s="734"/>
      <c r="C208" s="736"/>
      <c r="D208" s="506"/>
      <c r="E208" s="506"/>
      <c r="F208" s="844" t="s">
        <v>1117</v>
      </c>
      <c r="G208" s="234"/>
      <c r="H208" s="524"/>
      <c r="I208" s="235"/>
      <c r="J208" s="234"/>
      <c r="K208" s="236"/>
      <c r="L208" s="235"/>
      <c r="M208" s="234"/>
      <c r="N208" s="236"/>
      <c r="O208" s="236"/>
      <c r="P208" s="235"/>
      <c r="Q208" s="234"/>
      <c r="R208" s="234"/>
      <c r="S208" s="236"/>
      <c r="T208" s="236"/>
      <c r="U208" s="402"/>
      <c r="V208" s="235"/>
      <c r="W208" s="234"/>
      <c r="X208" s="236"/>
      <c r="Y208" s="236"/>
      <c r="Z208" s="236"/>
      <c r="AA208" s="402"/>
      <c r="AB208" s="235"/>
      <c r="AC208" s="525"/>
      <c r="AD208" s="234"/>
      <c r="AE208" s="525"/>
      <c r="AF208" s="526"/>
      <c r="AG208" s="1338">
        <f t="shared" si="12"/>
        <v>0</v>
      </c>
    </row>
    <row r="209" spans="1:68" s="176" customFormat="1" ht="18" customHeight="1" x14ac:dyDescent="0.15">
      <c r="A209" s="2766"/>
      <c r="B209" s="2756" t="s">
        <v>17</v>
      </c>
      <c r="C209" s="2757"/>
      <c r="D209" s="2768" t="s">
        <v>9</v>
      </c>
      <c r="E209" s="2768"/>
      <c r="F209" s="2769"/>
      <c r="G209" s="238"/>
      <c r="H209" s="243"/>
      <c r="I209" s="239"/>
      <c r="J209" s="238"/>
      <c r="K209" s="240"/>
      <c r="L209" s="239"/>
      <c r="M209" s="238"/>
      <c r="N209" s="240"/>
      <c r="O209" s="240"/>
      <c r="P209" s="239"/>
      <c r="Q209" s="238"/>
      <c r="R209" s="238"/>
      <c r="S209" s="240"/>
      <c r="T209" s="240"/>
      <c r="U209" s="527"/>
      <c r="V209" s="239"/>
      <c r="W209" s="238"/>
      <c r="X209" s="240"/>
      <c r="Y209" s="240"/>
      <c r="Z209" s="240"/>
      <c r="AA209" s="400"/>
      <c r="AB209" s="231"/>
      <c r="AC209" s="379"/>
      <c r="AD209" s="238"/>
      <c r="AE209" s="379"/>
      <c r="AF209" s="379"/>
      <c r="AG209" s="1336">
        <f t="shared" si="12"/>
        <v>0</v>
      </c>
    </row>
    <row r="210" spans="1:68" s="176" customFormat="1" ht="18" customHeight="1" x14ac:dyDescent="0.15">
      <c r="A210" s="2766"/>
      <c r="B210" s="2753"/>
      <c r="C210" s="2754"/>
      <c r="D210" s="505"/>
      <c r="E210" s="2770" t="s">
        <v>10</v>
      </c>
      <c r="F210" s="2771"/>
      <c r="G210" s="386"/>
      <c r="H210" s="520"/>
      <c r="I210" s="387"/>
      <c r="J210" s="386"/>
      <c r="K210" s="388"/>
      <c r="L210" s="387"/>
      <c r="M210" s="386"/>
      <c r="N210" s="388"/>
      <c r="O210" s="388"/>
      <c r="P210" s="387"/>
      <c r="Q210" s="386"/>
      <c r="R210" s="386"/>
      <c r="S210" s="388"/>
      <c r="T210" s="388"/>
      <c r="U210" s="522"/>
      <c r="V210" s="387"/>
      <c r="W210" s="386"/>
      <c r="X210" s="388"/>
      <c r="Y210" s="388"/>
      <c r="Z210" s="388"/>
      <c r="AA210" s="522"/>
      <c r="AB210" s="387"/>
      <c r="AC210" s="523"/>
      <c r="AD210" s="386"/>
      <c r="AE210" s="523"/>
      <c r="AF210" s="520"/>
      <c r="AG210" s="1337">
        <f t="shared" si="12"/>
        <v>0</v>
      </c>
    </row>
    <row r="211" spans="1:68" s="176" customFormat="1" ht="18" customHeight="1" x14ac:dyDescent="0.15">
      <c r="A211" s="2766"/>
      <c r="B211" s="734"/>
      <c r="C211" s="735"/>
      <c r="D211" s="506"/>
      <c r="E211" s="506"/>
      <c r="F211" s="844" t="s">
        <v>1117</v>
      </c>
      <c r="G211" s="234"/>
      <c r="H211" s="524"/>
      <c r="I211" s="235"/>
      <c r="J211" s="234"/>
      <c r="K211" s="236"/>
      <c r="L211" s="235"/>
      <c r="M211" s="234"/>
      <c r="N211" s="236"/>
      <c r="O211" s="236"/>
      <c r="P211" s="235"/>
      <c r="Q211" s="234"/>
      <c r="R211" s="234"/>
      <c r="S211" s="236"/>
      <c r="T211" s="236"/>
      <c r="U211" s="402"/>
      <c r="V211" s="235"/>
      <c r="W211" s="234"/>
      <c r="X211" s="236"/>
      <c r="Y211" s="236"/>
      <c r="Z211" s="236"/>
      <c r="AA211" s="402"/>
      <c r="AB211" s="235"/>
      <c r="AC211" s="525"/>
      <c r="AD211" s="234"/>
      <c r="AE211" s="525"/>
      <c r="AF211" s="526"/>
      <c r="AG211" s="1338">
        <f t="shared" si="12"/>
        <v>0</v>
      </c>
    </row>
    <row r="212" spans="1:68" s="176" customFormat="1" ht="18" customHeight="1" x14ac:dyDescent="0.15">
      <c r="A212" s="2766"/>
      <c r="B212" s="2756" t="s">
        <v>18</v>
      </c>
      <c r="C212" s="2757"/>
      <c r="D212" s="2768" t="s">
        <v>9</v>
      </c>
      <c r="E212" s="2768"/>
      <c r="F212" s="2769"/>
      <c r="G212" s="238"/>
      <c r="H212" s="243"/>
      <c r="I212" s="239"/>
      <c r="J212" s="238"/>
      <c r="K212" s="240"/>
      <c r="L212" s="239"/>
      <c r="M212" s="238"/>
      <c r="N212" s="240"/>
      <c r="O212" s="240"/>
      <c r="P212" s="239"/>
      <c r="Q212" s="238"/>
      <c r="R212" s="238"/>
      <c r="S212" s="240"/>
      <c r="T212" s="240"/>
      <c r="U212" s="527"/>
      <c r="V212" s="239"/>
      <c r="W212" s="238"/>
      <c r="X212" s="240"/>
      <c r="Y212" s="240"/>
      <c r="Z212" s="240"/>
      <c r="AA212" s="400"/>
      <c r="AB212" s="231"/>
      <c r="AC212" s="379"/>
      <c r="AD212" s="230"/>
      <c r="AE212" s="379"/>
      <c r="AF212" s="379"/>
      <c r="AG212" s="1336">
        <f t="shared" si="12"/>
        <v>0</v>
      </c>
    </row>
    <row r="213" spans="1:68" s="176" customFormat="1" ht="18" customHeight="1" x14ac:dyDescent="0.15">
      <c r="A213" s="2766"/>
      <c r="B213" s="2753"/>
      <c r="C213" s="2754"/>
      <c r="D213" s="505"/>
      <c r="E213" s="2770" t="s">
        <v>10</v>
      </c>
      <c r="F213" s="2771"/>
      <c r="G213" s="386"/>
      <c r="H213" s="520"/>
      <c r="I213" s="387"/>
      <c r="J213" s="386"/>
      <c r="K213" s="388"/>
      <c r="L213" s="387"/>
      <c r="M213" s="386"/>
      <c r="N213" s="388"/>
      <c r="O213" s="388"/>
      <c r="P213" s="387"/>
      <c r="Q213" s="386"/>
      <c r="R213" s="386"/>
      <c r="S213" s="388"/>
      <c r="T213" s="388"/>
      <c r="U213" s="522"/>
      <c r="V213" s="387"/>
      <c r="W213" s="386"/>
      <c r="X213" s="388"/>
      <c r="Y213" s="388"/>
      <c r="Z213" s="388"/>
      <c r="AA213" s="522"/>
      <c r="AB213" s="387"/>
      <c r="AC213" s="523"/>
      <c r="AD213" s="386"/>
      <c r="AE213" s="523"/>
      <c r="AF213" s="520"/>
      <c r="AG213" s="1337">
        <f t="shared" si="12"/>
        <v>0</v>
      </c>
    </row>
    <row r="214" spans="1:68" s="176" customFormat="1" ht="18" customHeight="1" x14ac:dyDescent="0.15">
      <c r="A214" s="2766"/>
      <c r="B214" s="507"/>
      <c r="C214" s="736"/>
      <c r="D214" s="506"/>
      <c r="E214" s="506"/>
      <c r="F214" s="844" t="s">
        <v>1117</v>
      </c>
      <c r="G214" s="234"/>
      <c r="H214" s="524"/>
      <c r="I214" s="235"/>
      <c r="J214" s="234"/>
      <c r="K214" s="236"/>
      <c r="L214" s="235"/>
      <c r="M214" s="234"/>
      <c r="N214" s="236"/>
      <c r="O214" s="236"/>
      <c r="P214" s="235"/>
      <c r="Q214" s="234"/>
      <c r="R214" s="234"/>
      <c r="S214" s="236"/>
      <c r="T214" s="236"/>
      <c r="U214" s="402"/>
      <c r="V214" s="235"/>
      <c r="W214" s="234"/>
      <c r="X214" s="236"/>
      <c r="Y214" s="236"/>
      <c r="Z214" s="236"/>
      <c r="AA214" s="402"/>
      <c r="AB214" s="235"/>
      <c r="AC214" s="525"/>
      <c r="AD214" s="234"/>
      <c r="AE214" s="525"/>
      <c r="AF214" s="526"/>
      <c r="AG214" s="1338">
        <f t="shared" si="12"/>
        <v>0</v>
      </c>
    </row>
    <row r="215" spans="1:68" s="176" customFormat="1" ht="18" customHeight="1" x14ac:dyDescent="0.15">
      <c r="A215" s="2766"/>
      <c r="B215" s="2755" t="s">
        <v>19</v>
      </c>
      <c r="C215" s="2757"/>
      <c r="D215" s="2768" t="s">
        <v>9</v>
      </c>
      <c r="E215" s="2768"/>
      <c r="F215" s="2769"/>
      <c r="G215" s="238"/>
      <c r="H215" s="243"/>
      <c r="I215" s="239"/>
      <c r="J215" s="238"/>
      <c r="K215" s="240"/>
      <c r="L215" s="239"/>
      <c r="M215" s="238"/>
      <c r="N215" s="240"/>
      <c r="O215" s="240"/>
      <c r="P215" s="239"/>
      <c r="Q215" s="238"/>
      <c r="R215" s="238"/>
      <c r="S215" s="240"/>
      <c r="T215" s="240"/>
      <c r="U215" s="527"/>
      <c r="V215" s="239"/>
      <c r="W215" s="238"/>
      <c r="X215" s="240"/>
      <c r="Y215" s="240"/>
      <c r="Z215" s="240"/>
      <c r="AA215" s="400"/>
      <c r="AB215" s="231"/>
      <c r="AC215" s="379"/>
      <c r="AD215" s="230"/>
      <c r="AE215" s="379"/>
      <c r="AF215" s="379"/>
      <c r="AG215" s="1336">
        <f t="shared" si="12"/>
        <v>0</v>
      </c>
    </row>
    <row r="216" spans="1:68" s="176" customFormat="1" ht="18" customHeight="1" x14ac:dyDescent="0.15">
      <c r="A216" s="2766"/>
      <c r="B216" s="2772"/>
      <c r="C216" s="2754"/>
      <c r="D216" s="505"/>
      <c r="E216" s="2770" t="s">
        <v>10</v>
      </c>
      <c r="F216" s="2771"/>
      <c r="G216" s="386"/>
      <c r="H216" s="520"/>
      <c r="I216" s="387"/>
      <c r="J216" s="386"/>
      <c r="K216" s="388"/>
      <c r="L216" s="387"/>
      <c r="M216" s="386"/>
      <c r="N216" s="388"/>
      <c r="O216" s="388"/>
      <c r="P216" s="387"/>
      <c r="Q216" s="386"/>
      <c r="R216" s="386"/>
      <c r="S216" s="388"/>
      <c r="T216" s="388"/>
      <c r="U216" s="522"/>
      <c r="V216" s="387"/>
      <c r="W216" s="386"/>
      <c r="X216" s="388"/>
      <c r="Y216" s="388"/>
      <c r="Z216" s="388"/>
      <c r="AA216" s="522"/>
      <c r="AB216" s="387"/>
      <c r="AC216" s="523"/>
      <c r="AD216" s="386"/>
      <c r="AE216" s="523"/>
      <c r="AF216" s="520"/>
      <c r="AG216" s="1337">
        <f t="shared" si="12"/>
        <v>0</v>
      </c>
    </row>
    <row r="217" spans="1:68" s="176" customFormat="1" ht="18" customHeight="1" x14ac:dyDescent="0.15">
      <c r="A217" s="2766"/>
      <c r="B217" s="2773"/>
      <c r="C217" s="2774"/>
      <c r="D217" s="506"/>
      <c r="E217" s="506"/>
      <c r="F217" s="844" t="s">
        <v>1117</v>
      </c>
      <c r="G217" s="234"/>
      <c r="H217" s="524"/>
      <c r="I217" s="235"/>
      <c r="J217" s="234"/>
      <c r="K217" s="236"/>
      <c r="L217" s="235"/>
      <c r="M217" s="234"/>
      <c r="N217" s="236"/>
      <c r="O217" s="236"/>
      <c r="P217" s="235"/>
      <c r="Q217" s="234"/>
      <c r="R217" s="234"/>
      <c r="S217" s="236"/>
      <c r="T217" s="236"/>
      <c r="U217" s="402"/>
      <c r="V217" s="235"/>
      <c r="W217" s="234"/>
      <c r="X217" s="236"/>
      <c r="Y217" s="236"/>
      <c r="Z217" s="236"/>
      <c r="AA217" s="402"/>
      <c r="AB217" s="235"/>
      <c r="AC217" s="525"/>
      <c r="AD217" s="234"/>
      <c r="AE217" s="525"/>
      <c r="AF217" s="526"/>
      <c r="AG217" s="1338">
        <f t="shared" si="12"/>
        <v>0</v>
      </c>
    </row>
    <row r="218" spans="1:68" s="176" customFormat="1" ht="18" customHeight="1" x14ac:dyDescent="0.15">
      <c r="A218" s="2766"/>
      <c r="B218" s="2753" t="s">
        <v>20</v>
      </c>
      <c r="C218" s="2754"/>
      <c r="D218" s="2768" t="s">
        <v>9</v>
      </c>
      <c r="E218" s="2768"/>
      <c r="F218" s="2769"/>
      <c r="G218" s="238"/>
      <c r="H218" s="243"/>
      <c r="I218" s="239"/>
      <c r="J218" s="238"/>
      <c r="K218" s="240"/>
      <c r="L218" s="239"/>
      <c r="M218" s="238"/>
      <c r="N218" s="240"/>
      <c r="O218" s="240"/>
      <c r="P218" s="239"/>
      <c r="Q218" s="238"/>
      <c r="R218" s="238"/>
      <c r="S218" s="240"/>
      <c r="T218" s="240"/>
      <c r="U218" s="527"/>
      <c r="V218" s="239"/>
      <c r="W218" s="238"/>
      <c r="X218" s="240"/>
      <c r="Y218" s="240"/>
      <c r="Z218" s="240"/>
      <c r="AA218" s="400"/>
      <c r="AB218" s="231"/>
      <c r="AC218" s="379"/>
      <c r="AD218" s="230"/>
      <c r="AE218" s="379"/>
      <c r="AF218" s="379"/>
      <c r="AG218" s="1336">
        <f t="shared" si="12"/>
        <v>0</v>
      </c>
    </row>
    <row r="219" spans="1:68" s="176" customFormat="1" ht="18" customHeight="1" x14ac:dyDescent="0.15">
      <c r="A219" s="2766"/>
      <c r="B219" s="2753"/>
      <c r="C219" s="2754"/>
      <c r="D219" s="505"/>
      <c r="E219" s="2770" t="s">
        <v>10</v>
      </c>
      <c r="F219" s="2771"/>
      <c r="G219" s="386"/>
      <c r="H219" s="520"/>
      <c r="I219" s="387"/>
      <c r="J219" s="386"/>
      <c r="K219" s="388"/>
      <c r="L219" s="387"/>
      <c r="M219" s="386"/>
      <c r="N219" s="388"/>
      <c r="O219" s="388"/>
      <c r="P219" s="387"/>
      <c r="Q219" s="386"/>
      <c r="R219" s="386"/>
      <c r="S219" s="388"/>
      <c r="T219" s="388"/>
      <c r="U219" s="522"/>
      <c r="V219" s="387"/>
      <c r="W219" s="296"/>
      <c r="X219" s="388"/>
      <c r="Y219" s="388"/>
      <c r="Z219" s="297"/>
      <c r="AA219" s="401"/>
      <c r="AB219" s="380"/>
      <c r="AC219" s="383"/>
      <c r="AD219" s="296"/>
      <c r="AE219" s="383"/>
      <c r="AF219" s="384"/>
      <c r="AG219" s="1337">
        <f t="shared" si="12"/>
        <v>0</v>
      </c>
    </row>
    <row r="220" spans="1:68" s="176" customFormat="1" ht="18" customHeight="1" thickBot="1" x14ac:dyDescent="0.2">
      <c r="A220" s="2767"/>
      <c r="B220" s="508"/>
      <c r="C220" s="509"/>
      <c r="D220" s="510"/>
      <c r="E220" s="510"/>
      <c r="F220" s="845" t="s">
        <v>1117</v>
      </c>
      <c r="G220" s="410"/>
      <c r="H220" s="528"/>
      <c r="I220" s="409"/>
      <c r="J220" s="410"/>
      <c r="K220" s="408"/>
      <c r="L220" s="409"/>
      <c r="M220" s="410"/>
      <c r="N220" s="408"/>
      <c r="O220" s="408"/>
      <c r="P220" s="409"/>
      <c r="Q220" s="410"/>
      <c r="R220" s="410"/>
      <c r="S220" s="408"/>
      <c r="T220" s="408"/>
      <c r="U220" s="413"/>
      <c r="V220" s="409"/>
      <c r="W220" s="410"/>
      <c r="X220" s="408"/>
      <c r="Y220" s="408"/>
      <c r="Z220" s="880"/>
      <c r="AA220" s="529"/>
      <c r="AB220" s="530"/>
      <c r="AC220" s="531"/>
      <c r="AD220" s="407"/>
      <c r="AE220" s="531"/>
      <c r="AF220" s="531"/>
      <c r="AG220" s="1339">
        <f t="shared" si="12"/>
        <v>0</v>
      </c>
    </row>
    <row r="221" spans="1:68" s="176" customFormat="1" ht="13.5" customHeight="1" x14ac:dyDescent="0.15">
      <c r="A221" s="244"/>
      <c r="B221" s="44"/>
      <c r="C221" s="44"/>
      <c r="D221" s="44"/>
      <c r="E221" s="44"/>
      <c r="F221" s="245"/>
      <c r="G221" s="114"/>
      <c r="H221" s="114"/>
      <c r="I221" s="114"/>
      <c r="J221" s="114"/>
      <c r="K221" s="114"/>
      <c r="L221" s="114"/>
      <c r="M221" s="114"/>
      <c r="N221" s="114"/>
      <c r="O221" s="114"/>
      <c r="P221" s="114"/>
      <c r="Q221" s="114"/>
      <c r="R221" s="114"/>
      <c r="S221" s="114"/>
      <c r="T221" s="114"/>
      <c r="U221" s="114"/>
      <c r="V221" s="114"/>
      <c r="W221" s="2775" t="s">
        <v>156</v>
      </c>
      <c r="X221" s="2775"/>
      <c r="Y221" s="2775"/>
      <c r="Z221" s="2775"/>
      <c r="AA221" s="2775"/>
      <c r="AB221" s="2775"/>
      <c r="AC221" s="2775"/>
      <c r="AD221" s="2775"/>
      <c r="AE221" s="2775"/>
      <c r="AF221" s="2775"/>
      <c r="AG221" s="2775"/>
    </row>
    <row r="222" spans="1:68" ht="14.25" thickBot="1" x14ac:dyDescent="0.2"/>
    <row r="223" spans="1:68" ht="16.5" customHeight="1" thickBot="1" x14ac:dyDescent="0.2">
      <c r="F223" s="730" t="s">
        <v>188</v>
      </c>
      <c r="G223" s="2228" t="s">
        <v>4555</v>
      </c>
      <c r="H223" s="2228"/>
      <c r="I223" s="2228"/>
      <c r="J223" s="2228" t="s">
        <v>4551</v>
      </c>
      <c r="K223" s="2228"/>
      <c r="L223" s="2228"/>
      <c r="M223" s="1341" t="s">
        <v>4545</v>
      </c>
      <c r="O223" s="2818" t="s">
        <v>4590</v>
      </c>
      <c r="P223" s="2818"/>
      <c r="Q223" s="2818"/>
      <c r="R223" s="2228" t="s">
        <v>4551</v>
      </c>
      <c r="S223" s="2228"/>
      <c r="T223" s="2228"/>
      <c r="U223" s="1341" t="s">
        <v>4624</v>
      </c>
      <c r="V223" s="1341" t="s">
        <v>4625</v>
      </c>
      <c r="W223" s="1341" t="s">
        <v>4626</v>
      </c>
      <c r="Y223" s="2836" t="s">
        <v>4623</v>
      </c>
      <c r="Z223" s="2837"/>
      <c r="AA223" s="2838"/>
      <c r="AB223" s="1354" t="s">
        <v>4624</v>
      </c>
      <c r="AC223" s="1347" t="s">
        <v>4625</v>
      </c>
      <c r="AD223" s="1348" t="s">
        <v>4626</v>
      </c>
      <c r="AF223"/>
      <c r="AG223"/>
      <c r="AH223" s="679"/>
      <c r="AI223" s="679"/>
      <c r="BO223"/>
      <c r="BP223"/>
    </row>
    <row r="224" spans="1:68" s="176" customFormat="1" ht="15" customHeight="1" x14ac:dyDescent="0.15">
      <c r="A224" s="353"/>
      <c r="B224" s="353"/>
      <c r="C224" s="353"/>
      <c r="D224" s="353"/>
      <c r="E224" s="353"/>
      <c r="F224" s="1342" t="s">
        <v>3515</v>
      </c>
      <c r="G224" s="2228" t="s">
        <v>4546</v>
      </c>
      <c r="H224" s="2228"/>
      <c r="I224" s="2228"/>
      <c r="J224" s="2807" t="s">
        <v>4549</v>
      </c>
      <c r="K224" s="2808"/>
      <c r="L224" s="2809"/>
      <c r="M224" s="1341">
        <f>SUM(G6:I6)</f>
        <v>0</v>
      </c>
      <c r="O224" s="2817" t="s">
        <v>3515</v>
      </c>
      <c r="P224" s="2817"/>
      <c r="Q224" s="2817"/>
      <c r="R224" s="2228" t="s">
        <v>4654</v>
      </c>
      <c r="S224" s="2228"/>
      <c r="T224" s="2228"/>
      <c r="U224" s="1345">
        <f>SUM(U233:U235)</f>
        <v>0</v>
      </c>
      <c r="V224" s="1345">
        <f>SUM(V233:V235)</f>
        <v>0</v>
      </c>
      <c r="W224" s="1345">
        <f t="shared" ref="W224" si="13">SUM(W233:W235)</f>
        <v>0</v>
      </c>
      <c r="X224" s="846"/>
      <c r="Y224" s="2824" t="s">
        <v>4627</v>
      </c>
      <c r="Z224" s="2825"/>
      <c r="AA224" s="2826"/>
      <c r="AB224" s="1355">
        <f>SUM(AB233:AB235)</f>
        <v>0</v>
      </c>
      <c r="AC224" s="1349">
        <f t="shared" ref="AC224:AD224" si="14">SUM(AC233:AC235)</f>
        <v>0</v>
      </c>
      <c r="AD224" s="1350">
        <f t="shared" si="14"/>
        <v>0</v>
      </c>
      <c r="AE224" s="353"/>
      <c r="AH224" s="659"/>
      <c r="AI224" s="659"/>
      <c r="AJ224" s="659"/>
      <c r="AK224" s="659"/>
      <c r="AL224" s="659"/>
      <c r="AM224" s="659"/>
      <c r="AN224" s="659"/>
      <c r="AO224" s="659"/>
      <c r="AP224" s="659"/>
      <c r="AQ224" s="659"/>
      <c r="AR224" s="659"/>
      <c r="AS224" s="659"/>
      <c r="AT224" s="659"/>
      <c r="AU224" s="659"/>
      <c r="AV224" s="659"/>
      <c r="AW224" s="659"/>
      <c r="AX224" s="659"/>
      <c r="AY224" s="659"/>
      <c r="AZ224" s="659"/>
      <c r="BA224" s="659"/>
      <c r="BB224" s="659"/>
      <c r="BC224" s="659"/>
      <c r="BD224" s="659"/>
      <c r="BE224" s="659"/>
      <c r="BF224" s="659"/>
      <c r="BG224" s="659"/>
      <c r="BH224" s="659"/>
      <c r="BI224" s="659"/>
      <c r="BJ224" s="659"/>
      <c r="BK224" s="659"/>
      <c r="BL224" s="659"/>
      <c r="BM224" s="659"/>
      <c r="BN224" s="659"/>
    </row>
    <row r="225" spans="1:68" s="176" customFormat="1" ht="15" x14ac:dyDescent="0.15">
      <c r="A225" s="353"/>
      <c r="B225" s="353"/>
      <c r="C225" s="353"/>
      <c r="D225" s="353"/>
      <c r="E225" s="353"/>
      <c r="F225" s="1342" t="s">
        <v>3520</v>
      </c>
      <c r="G225" s="2228"/>
      <c r="H225" s="2228"/>
      <c r="I225" s="2228"/>
      <c r="J225" s="2810"/>
      <c r="K225" s="2811"/>
      <c r="L225" s="2812"/>
      <c r="M225" s="1341">
        <f>SUM(J6:L6)</f>
        <v>0</v>
      </c>
      <c r="O225" s="2817" t="s">
        <v>3520</v>
      </c>
      <c r="P225" s="2817"/>
      <c r="Q225" s="2817"/>
      <c r="R225" s="2228"/>
      <c r="S225" s="2228"/>
      <c r="T225" s="2228"/>
      <c r="U225" s="1345">
        <f>SUM(U236:U238)</f>
        <v>0</v>
      </c>
      <c r="V225" s="1345">
        <f t="shared" ref="V225:W225" si="15">SUM(V236:V238)</f>
        <v>0</v>
      </c>
      <c r="W225" s="1345">
        <f t="shared" si="15"/>
        <v>0</v>
      </c>
      <c r="X225" s="846"/>
      <c r="Y225" s="2819" t="s">
        <v>4628</v>
      </c>
      <c r="Z225" s="2817"/>
      <c r="AA225" s="2820"/>
      <c r="AB225" s="1356">
        <f>SUM(AB236:AB238)</f>
        <v>0</v>
      </c>
      <c r="AC225" s="1345">
        <f t="shared" ref="AC225:AD225" si="16">SUM(AC236:AC238)</f>
        <v>0</v>
      </c>
      <c r="AD225" s="1351">
        <f t="shared" si="16"/>
        <v>0</v>
      </c>
      <c r="AE225" s="353"/>
      <c r="AH225" s="659"/>
      <c r="AI225" s="659"/>
      <c r="AJ225" s="659"/>
      <c r="AK225" s="659"/>
      <c r="AL225" s="659"/>
      <c r="AM225" s="659"/>
      <c r="AN225" s="659"/>
      <c r="AO225" s="659"/>
      <c r="AP225" s="659"/>
      <c r="AQ225" s="659"/>
      <c r="AR225" s="659"/>
      <c r="AS225" s="659"/>
      <c r="AT225" s="659"/>
      <c r="AU225" s="659"/>
      <c r="AV225" s="659"/>
      <c r="AW225" s="659"/>
      <c r="AX225" s="659"/>
      <c r="AY225" s="659"/>
      <c r="AZ225" s="659"/>
      <c r="BA225" s="659"/>
      <c r="BB225" s="659"/>
      <c r="BC225" s="659"/>
      <c r="BD225" s="659"/>
      <c r="BE225" s="659"/>
      <c r="BF225" s="659"/>
      <c r="BG225" s="659"/>
      <c r="BH225" s="659"/>
      <c r="BI225" s="659"/>
      <c r="BJ225" s="659"/>
      <c r="BK225" s="659"/>
      <c r="BL225" s="659"/>
      <c r="BM225" s="659"/>
      <c r="BN225" s="659"/>
    </row>
    <row r="226" spans="1:68" ht="15" x14ac:dyDescent="0.15">
      <c r="F226" s="1342" t="s">
        <v>3658</v>
      </c>
      <c r="G226" s="2228"/>
      <c r="H226" s="2228"/>
      <c r="I226" s="2228"/>
      <c r="J226" s="2810"/>
      <c r="K226" s="2811"/>
      <c r="L226" s="2812"/>
      <c r="M226" s="1341">
        <f>SUM(M6:P6)</f>
        <v>0</v>
      </c>
      <c r="O226" s="2817" t="s">
        <v>3658</v>
      </c>
      <c r="P226" s="2817"/>
      <c r="Q226" s="2817"/>
      <c r="R226" s="2228"/>
      <c r="S226" s="2228"/>
      <c r="T226" s="2228"/>
      <c r="U226" s="1345">
        <f>SUM(U239:U242)</f>
        <v>0</v>
      </c>
      <c r="V226" s="1345">
        <f t="shared" ref="V226:W226" si="17">SUM(V239:V242)</f>
        <v>0</v>
      </c>
      <c r="W226" s="1345">
        <f t="shared" si="17"/>
        <v>0</v>
      </c>
      <c r="Y226" s="2819" t="s">
        <v>4629</v>
      </c>
      <c r="Z226" s="2817"/>
      <c r="AA226" s="2820"/>
      <c r="AB226" s="1356">
        <f>SUM(AB239:AB242)</f>
        <v>0</v>
      </c>
      <c r="AC226" s="1345">
        <f t="shared" ref="AC226:AD226" si="18">SUM(AC239:AC242)</f>
        <v>0</v>
      </c>
      <c r="AD226" s="1351">
        <f t="shared" si="18"/>
        <v>0</v>
      </c>
      <c r="AF226"/>
      <c r="AG226"/>
      <c r="AH226" s="679"/>
      <c r="AI226" s="679"/>
      <c r="BO226"/>
      <c r="BP226"/>
    </row>
    <row r="227" spans="1:68" ht="15" x14ac:dyDescent="0.15">
      <c r="F227" s="1342" t="s">
        <v>1095</v>
      </c>
      <c r="G227" s="2228"/>
      <c r="H227" s="2228"/>
      <c r="I227" s="2228"/>
      <c r="J227" s="2810"/>
      <c r="K227" s="2811"/>
      <c r="L227" s="2812"/>
      <c r="M227" s="1341">
        <f>Q6</f>
        <v>0</v>
      </c>
      <c r="O227" s="2817" t="s">
        <v>1095</v>
      </c>
      <c r="P227" s="2817"/>
      <c r="Q227" s="2817"/>
      <c r="R227" s="2228"/>
      <c r="S227" s="2228"/>
      <c r="T227" s="2228"/>
      <c r="U227" s="1345">
        <f>U243</f>
        <v>0</v>
      </c>
      <c r="V227" s="1345">
        <f t="shared" ref="V227:W227" si="19">V243</f>
        <v>0</v>
      </c>
      <c r="W227" s="1345">
        <f t="shared" si="19"/>
        <v>0</v>
      </c>
      <c r="Y227" s="2819" t="s">
        <v>4630</v>
      </c>
      <c r="Z227" s="2817"/>
      <c r="AA227" s="2820"/>
      <c r="AB227" s="1356">
        <f>AB243</f>
        <v>0</v>
      </c>
      <c r="AC227" s="1345">
        <f t="shared" ref="AC227:AD227" si="20">AC243</f>
        <v>0</v>
      </c>
      <c r="AD227" s="1351">
        <f t="shared" si="20"/>
        <v>0</v>
      </c>
      <c r="AF227"/>
      <c r="AG227"/>
      <c r="AH227" s="679"/>
      <c r="AI227" s="679"/>
      <c r="BO227"/>
      <c r="BP227"/>
    </row>
    <row r="228" spans="1:68" ht="15" x14ac:dyDescent="0.15">
      <c r="F228" s="1342" t="s">
        <v>3640</v>
      </c>
      <c r="G228" s="2228"/>
      <c r="H228" s="2228"/>
      <c r="I228" s="2228"/>
      <c r="J228" s="2810"/>
      <c r="K228" s="2811"/>
      <c r="L228" s="2812"/>
      <c r="M228" s="1341">
        <f>SUM(R6:V6)</f>
        <v>0</v>
      </c>
      <c r="O228" s="2817" t="s">
        <v>3640</v>
      </c>
      <c r="P228" s="2817"/>
      <c r="Q228" s="2817"/>
      <c r="R228" s="2228"/>
      <c r="S228" s="2228"/>
      <c r="T228" s="2228"/>
      <c r="U228" s="1345">
        <f>SUM(U244:U248)</f>
        <v>0</v>
      </c>
      <c r="V228" s="1345">
        <f t="shared" ref="V228:W228" si="21">SUM(V244:V248)</f>
        <v>0</v>
      </c>
      <c r="W228" s="1345">
        <f t="shared" si="21"/>
        <v>0</v>
      </c>
      <c r="Y228" s="2819" t="s">
        <v>4631</v>
      </c>
      <c r="Z228" s="2817"/>
      <c r="AA228" s="2820"/>
      <c r="AB228" s="1356">
        <f>SUM(AB244:AB248)</f>
        <v>0</v>
      </c>
      <c r="AC228" s="1345">
        <f t="shared" ref="AC228:AD228" si="22">SUM(AC244:AC248)</f>
        <v>0</v>
      </c>
      <c r="AD228" s="1351">
        <f t="shared" si="22"/>
        <v>0</v>
      </c>
      <c r="AF228"/>
      <c r="AG228"/>
      <c r="AH228" s="679"/>
      <c r="AI228" s="679"/>
      <c r="BO228"/>
      <c r="BP228"/>
    </row>
    <row r="229" spans="1:68" ht="15" x14ac:dyDescent="0.15">
      <c r="F229" s="1342" t="s">
        <v>4547</v>
      </c>
      <c r="G229" s="2228"/>
      <c r="H229" s="2228"/>
      <c r="I229" s="2228"/>
      <c r="J229" s="2810"/>
      <c r="K229" s="2811"/>
      <c r="L229" s="2812"/>
      <c r="M229" s="1341">
        <f>SUM(W6:AB6)</f>
        <v>0</v>
      </c>
      <c r="O229" s="2817" t="s">
        <v>4547</v>
      </c>
      <c r="P229" s="2817"/>
      <c r="Q229" s="2817"/>
      <c r="R229" s="2228"/>
      <c r="S229" s="2228"/>
      <c r="T229" s="2228"/>
      <c r="U229" s="1345">
        <f>SUM(U249:U254)</f>
        <v>0</v>
      </c>
      <c r="V229" s="1345">
        <f t="shared" ref="V229:W229" si="23">SUM(V249:V254)</f>
        <v>0</v>
      </c>
      <c r="W229" s="1345">
        <f t="shared" si="23"/>
        <v>0</v>
      </c>
      <c r="Y229" s="2819" t="s">
        <v>4632</v>
      </c>
      <c r="Z229" s="2817"/>
      <c r="AA229" s="2820"/>
      <c r="AB229" s="1356">
        <f>SUM(AB249:AB254)</f>
        <v>0</v>
      </c>
      <c r="AC229" s="1345">
        <f t="shared" ref="AC229:AD229" si="24">SUM(AC249:AC254)</f>
        <v>0</v>
      </c>
      <c r="AD229" s="1351">
        <f t="shared" si="24"/>
        <v>0</v>
      </c>
      <c r="AF229"/>
      <c r="AG229"/>
      <c r="AH229" s="679"/>
      <c r="AI229" s="679"/>
      <c r="BO229"/>
      <c r="BP229"/>
    </row>
    <row r="230" spans="1:68" ht="15" x14ac:dyDescent="0.15">
      <c r="F230" s="1342" t="s">
        <v>4599</v>
      </c>
      <c r="G230" s="2228"/>
      <c r="H230" s="2228"/>
      <c r="I230" s="2228"/>
      <c r="J230" s="2810"/>
      <c r="K230" s="2811"/>
      <c r="L230" s="2812"/>
      <c r="M230" s="1341">
        <f>AC6</f>
        <v>0</v>
      </c>
      <c r="O230" s="2817" t="s">
        <v>4599</v>
      </c>
      <c r="P230" s="2817"/>
      <c r="Q230" s="2817"/>
      <c r="R230" s="2228"/>
      <c r="S230" s="2228"/>
      <c r="T230" s="2228"/>
      <c r="U230" s="1345">
        <f>U255</f>
        <v>0</v>
      </c>
      <c r="V230" s="1345">
        <f t="shared" ref="V230:W230" si="25">V255</f>
        <v>0</v>
      </c>
      <c r="W230" s="1345">
        <f t="shared" si="25"/>
        <v>0</v>
      </c>
      <c r="Y230" s="2819" t="s">
        <v>4599</v>
      </c>
      <c r="Z230" s="2817"/>
      <c r="AA230" s="2820"/>
      <c r="AB230" s="1356">
        <f>AB255</f>
        <v>0</v>
      </c>
      <c r="AC230" s="1345">
        <f t="shared" ref="AC230:AD230" si="26">AC255</f>
        <v>0</v>
      </c>
      <c r="AD230" s="1351">
        <f t="shared" si="26"/>
        <v>0</v>
      </c>
      <c r="AF230"/>
      <c r="AG230"/>
      <c r="AH230" s="679"/>
      <c r="AI230" s="679"/>
      <c r="BO230"/>
      <c r="BP230"/>
    </row>
    <row r="231" spans="1:68" ht="15" x14ac:dyDescent="0.15">
      <c r="F231" s="1342" t="s">
        <v>4548</v>
      </c>
      <c r="G231" s="2228"/>
      <c r="H231" s="2228"/>
      <c r="I231" s="2228"/>
      <c r="J231" s="2810"/>
      <c r="K231" s="2811"/>
      <c r="L231" s="2812"/>
      <c r="M231" s="1341">
        <f>SUM(AD6:AE6)</f>
        <v>0</v>
      </c>
      <c r="O231" s="2817" t="s">
        <v>4548</v>
      </c>
      <c r="P231" s="2817"/>
      <c r="Q231" s="2817"/>
      <c r="R231" s="2228"/>
      <c r="S231" s="2228"/>
      <c r="T231" s="2228"/>
      <c r="U231" s="1345">
        <f>SUM(U256:U257)</f>
        <v>0</v>
      </c>
      <c r="V231" s="1345">
        <f t="shared" ref="V231:W231" si="27">SUM(V256:V257)</f>
        <v>0</v>
      </c>
      <c r="W231" s="1345">
        <f t="shared" si="27"/>
        <v>0</v>
      </c>
      <c r="Y231" s="2819" t="s">
        <v>4633</v>
      </c>
      <c r="Z231" s="2817"/>
      <c r="AA231" s="2820"/>
      <c r="AB231" s="1356">
        <f>SUM(AB256:AB257)</f>
        <v>0</v>
      </c>
      <c r="AC231" s="1345">
        <f t="shared" ref="AC231:AD231" si="28">SUM(AC256:AC257)</f>
        <v>0</v>
      </c>
      <c r="AD231" s="1351">
        <f t="shared" si="28"/>
        <v>0</v>
      </c>
      <c r="AF231"/>
      <c r="AG231"/>
      <c r="AH231" s="679"/>
      <c r="AI231" s="679"/>
      <c r="BO231"/>
      <c r="BP231"/>
    </row>
    <row r="232" spans="1:68" ht="15" customHeight="1" thickBot="1" x14ac:dyDescent="0.2">
      <c r="F232" s="1342" t="s">
        <v>169</v>
      </c>
      <c r="G232" s="2228"/>
      <c r="H232" s="2228"/>
      <c r="I232" s="2228"/>
      <c r="J232" s="2813"/>
      <c r="K232" s="2814"/>
      <c r="L232" s="2815"/>
      <c r="M232" s="1341">
        <f>AF6</f>
        <v>0</v>
      </c>
      <c r="O232" s="2817" t="s">
        <v>169</v>
      </c>
      <c r="P232" s="2817"/>
      <c r="Q232" s="2817"/>
      <c r="R232" s="2228"/>
      <c r="S232" s="2228"/>
      <c r="T232" s="2228"/>
      <c r="U232" s="1345">
        <f>U258</f>
        <v>0</v>
      </c>
      <c r="V232" s="1345">
        <f t="shared" ref="V232:W232" si="29">V258</f>
        <v>0</v>
      </c>
      <c r="W232" s="1345">
        <f t="shared" si="29"/>
        <v>0</v>
      </c>
      <c r="Y232" s="2821" t="s">
        <v>4634</v>
      </c>
      <c r="Z232" s="2822"/>
      <c r="AA232" s="2823"/>
      <c r="AB232" s="1357">
        <f>AB258</f>
        <v>0</v>
      </c>
      <c r="AC232" s="1352">
        <f t="shared" ref="AC232:AD232" si="30">AC258</f>
        <v>0</v>
      </c>
      <c r="AD232" s="1353">
        <f t="shared" si="30"/>
        <v>0</v>
      </c>
      <c r="AF232"/>
      <c r="AG232"/>
      <c r="AH232" s="679"/>
      <c r="AI232" s="679"/>
      <c r="BO232"/>
      <c r="BP232"/>
    </row>
    <row r="233" spans="1:68" ht="15" customHeight="1" x14ac:dyDescent="0.15">
      <c r="F233" s="1342" t="s">
        <v>3515</v>
      </c>
      <c r="G233" s="2228"/>
      <c r="H233" s="2228"/>
      <c r="I233" s="2228"/>
      <c r="J233" s="2807" t="s">
        <v>4550</v>
      </c>
      <c r="K233" s="2808"/>
      <c r="L233" s="2809"/>
      <c r="M233" s="1341">
        <f>SUM(G50:I50)</f>
        <v>0</v>
      </c>
      <c r="O233" s="2827" t="s">
        <v>172</v>
      </c>
      <c r="P233" s="2827"/>
      <c r="Q233" s="2827"/>
      <c r="R233" s="2228"/>
      <c r="S233" s="2228"/>
      <c r="T233" s="2228"/>
      <c r="U233" s="1345">
        <f>SUM($G$6,$G$50)</f>
        <v>0</v>
      </c>
      <c r="V233" s="1345">
        <f>SUM($G$7,$G$51)</f>
        <v>0</v>
      </c>
      <c r="W233" s="1345">
        <f>SUM($G$8,$G$52)</f>
        <v>0</v>
      </c>
      <c r="Y233" s="2830" t="s">
        <v>4635</v>
      </c>
      <c r="Z233" s="2831"/>
      <c r="AA233" s="2832"/>
      <c r="AB233" s="1358">
        <f>SUM($G$6,$G$50,$G$94,$G$138,$G$182)</f>
        <v>0</v>
      </c>
      <c r="AC233" s="1346">
        <f>SUM($G$7,$G$51,$G$95,$G$139,$G$183)</f>
        <v>0</v>
      </c>
      <c r="AD233" s="1359">
        <f>SUM($G$8,$G$52,$G$96,$G$140,$G$184)</f>
        <v>0</v>
      </c>
      <c r="AF233"/>
      <c r="AG233"/>
      <c r="AH233" s="679"/>
      <c r="AI233" s="679"/>
      <c r="BO233"/>
      <c r="BP233"/>
    </row>
    <row r="234" spans="1:68" ht="15" x14ac:dyDescent="0.15">
      <c r="F234" s="1342" t="s">
        <v>3520</v>
      </c>
      <c r="G234" s="2228"/>
      <c r="H234" s="2228"/>
      <c r="I234" s="2228"/>
      <c r="J234" s="2810"/>
      <c r="K234" s="2811"/>
      <c r="L234" s="2812"/>
      <c r="M234" s="1341">
        <f>SUM(J50:L50)</f>
        <v>0</v>
      </c>
      <c r="O234" s="2827" t="s">
        <v>173</v>
      </c>
      <c r="P234" s="2827"/>
      <c r="Q234" s="2827"/>
      <c r="R234" s="2228"/>
      <c r="S234" s="2228"/>
      <c r="T234" s="2228"/>
      <c r="U234" s="1345">
        <f>SUM($H$6,$H$50)</f>
        <v>0</v>
      </c>
      <c r="V234" s="1345">
        <f>SUM($H$7,$H$51)</f>
        <v>0</v>
      </c>
      <c r="W234" s="1345">
        <f>SUM($H$8,$H$52)</f>
        <v>0</v>
      </c>
      <c r="Y234" s="2828" t="s">
        <v>4636</v>
      </c>
      <c r="Z234" s="2827"/>
      <c r="AA234" s="2829"/>
      <c r="AB234" s="1360">
        <f>SUM($H$6,$H$50,$H$94,$H$138,$H$182)</f>
        <v>0</v>
      </c>
      <c r="AC234" s="1345">
        <f>SUM($H$7,$H$51,$H$95,$H$139,$H$183)</f>
        <v>0</v>
      </c>
      <c r="AD234" s="1351">
        <f>SUM($H$8,$H$52,$H$96,$H$140,$H$184)</f>
        <v>0</v>
      </c>
      <c r="AF234"/>
      <c r="AG234"/>
      <c r="AH234" s="679"/>
      <c r="AI234" s="679"/>
      <c r="BO234"/>
      <c r="BP234"/>
    </row>
    <row r="235" spans="1:68" ht="15" x14ac:dyDescent="0.15">
      <c r="F235" s="1342" t="s">
        <v>3658</v>
      </c>
      <c r="G235" s="2228"/>
      <c r="H235" s="2228"/>
      <c r="I235" s="2228"/>
      <c r="J235" s="2810"/>
      <c r="K235" s="2811"/>
      <c r="L235" s="2812"/>
      <c r="M235" s="1341">
        <f>SUM(M50:P50)</f>
        <v>0</v>
      </c>
      <c r="O235" s="2827" t="s">
        <v>1090</v>
      </c>
      <c r="P235" s="2827"/>
      <c r="Q235" s="2827"/>
      <c r="R235" s="2228"/>
      <c r="S235" s="2228"/>
      <c r="T235" s="2228"/>
      <c r="U235" s="1345">
        <f>SUM($I$6,$I$50)</f>
        <v>0</v>
      </c>
      <c r="V235" s="1345">
        <f>SUM($I$7,$I$51)</f>
        <v>0</v>
      </c>
      <c r="W235" s="1345">
        <f>SUM($I$8,$I$52)</f>
        <v>0</v>
      </c>
      <c r="Y235" s="2828" t="s">
        <v>4637</v>
      </c>
      <c r="Z235" s="2827"/>
      <c r="AA235" s="2829"/>
      <c r="AB235" s="1360">
        <f>SUM($I$6,$I$50,$I$94,$I$138,$I$182)</f>
        <v>0</v>
      </c>
      <c r="AC235" s="1345">
        <f>SUM($I$7,$I$51,$I$95,$I$139,$I$183)</f>
        <v>0</v>
      </c>
      <c r="AD235" s="1351">
        <f>SUM($I$8,$I$52,$I$96,$I$140,$I$184)</f>
        <v>0</v>
      </c>
      <c r="AF235"/>
      <c r="AG235"/>
      <c r="AH235" s="679"/>
      <c r="AI235" s="679"/>
      <c r="BO235"/>
      <c r="BP235"/>
    </row>
    <row r="236" spans="1:68" ht="15" x14ac:dyDescent="0.15">
      <c r="F236" s="1342" t="s">
        <v>1095</v>
      </c>
      <c r="G236" s="2228"/>
      <c r="H236" s="2228"/>
      <c r="I236" s="2228"/>
      <c r="J236" s="2810"/>
      <c r="K236" s="2811"/>
      <c r="L236" s="2812"/>
      <c r="M236" s="1341">
        <f>Q50</f>
        <v>0</v>
      </c>
      <c r="O236" s="2827" t="s">
        <v>176</v>
      </c>
      <c r="P236" s="2827"/>
      <c r="Q236" s="2827"/>
      <c r="R236" s="2228"/>
      <c r="S236" s="2228"/>
      <c r="T236" s="2228"/>
      <c r="U236" s="1345">
        <f>SUM($J$6,$J$50)</f>
        <v>0</v>
      </c>
      <c r="V236" s="1345">
        <f>SUM($J$7,$J$51)</f>
        <v>0</v>
      </c>
      <c r="W236" s="1345">
        <f>SUM($J$8,$J$52)</f>
        <v>0</v>
      </c>
      <c r="Y236" s="2828" t="s">
        <v>4638</v>
      </c>
      <c r="Z236" s="2827"/>
      <c r="AA236" s="2829"/>
      <c r="AB236" s="1360">
        <f>SUM($J$6,$J$50,$J$94,$J$138,$J$182)</f>
        <v>0</v>
      </c>
      <c r="AC236" s="1345">
        <f>SUM($J$7,$J$51,$J$95,$J$139,$J$183)</f>
        <v>0</v>
      </c>
      <c r="AD236" s="1351">
        <f>SUM($J$8,$J$52,$J$96,$J$140,$J$184)</f>
        <v>0</v>
      </c>
      <c r="AF236"/>
      <c r="AG236"/>
      <c r="AH236" s="679"/>
      <c r="AI236" s="679"/>
      <c r="BO236"/>
      <c r="BP236"/>
    </row>
    <row r="237" spans="1:68" ht="15" x14ac:dyDescent="0.15">
      <c r="F237" s="1342" t="s">
        <v>3640</v>
      </c>
      <c r="G237" s="2228"/>
      <c r="H237" s="2228"/>
      <c r="I237" s="2228"/>
      <c r="J237" s="2810"/>
      <c r="K237" s="2811"/>
      <c r="L237" s="2812"/>
      <c r="M237" s="1341">
        <f>SUM(R50:V50)</f>
        <v>0</v>
      </c>
      <c r="O237" s="2827" t="s">
        <v>177</v>
      </c>
      <c r="P237" s="2827"/>
      <c r="Q237" s="2827"/>
      <c r="R237" s="2228"/>
      <c r="S237" s="2228"/>
      <c r="T237" s="2228"/>
      <c r="U237" s="1345">
        <f>SUM($K$6,$K$50)</f>
        <v>0</v>
      </c>
      <c r="V237" s="1345">
        <f>SUM($K$7,$K$51)</f>
        <v>0</v>
      </c>
      <c r="W237" s="1345">
        <f>SUM($K$8,$K$52)</f>
        <v>0</v>
      </c>
      <c r="Y237" s="2828" t="s">
        <v>4639</v>
      </c>
      <c r="Z237" s="2827"/>
      <c r="AA237" s="2829"/>
      <c r="AB237" s="1360">
        <f>SUM($K$6,$K$50,$K$94,$K$138,$K$182)</f>
        <v>0</v>
      </c>
      <c r="AC237" s="1345">
        <f>SUM($K$7,$K$51,$K$95,$K$139,$K$183)</f>
        <v>0</v>
      </c>
      <c r="AD237" s="1351">
        <f>SUM($K$8,$K$52,$K$96,$K$140,$K$184)</f>
        <v>0</v>
      </c>
      <c r="AF237"/>
      <c r="AG237"/>
      <c r="AH237" s="679"/>
      <c r="AI237" s="679"/>
      <c r="BO237"/>
      <c r="BP237"/>
    </row>
    <row r="238" spans="1:68" ht="15" x14ac:dyDescent="0.15">
      <c r="F238" s="1342" t="s">
        <v>4547</v>
      </c>
      <c r="G238" s="2228"/>
      <c r="H238" s="2228"/>
      <c r="I238" s="2228"/>
      <c r="J238" s="2810"/>
      <c r="K238" s="2811"/>
      <c r="L238" s="2812"/>
      <c r="M238" s="1341">
        <f>SUM(W50:AB50)</f>
        <v>0</v>
      </c>
      <c r="O238" s="2827" t="s">
        <v>1091</v>
      </c>
      <c r="P238" s="2827"/>
      <c r="Q238" s="2827"/>
      <c r="R238" s="2228"/>
      <c r="S238" s="2228"/>
      <c r="T238" s="2228"/>
      <c r="U238" s="1345">
        <f>SUM($L$6,$L$50)</f>
        <v>0</v>
      </c>
      <c r="V238" s="1345">
        <f>SUM($L$7,$L$51)</f>
        <v>0</v>
      </c>
      <c r="W238" s="1345">
        <f>SUM($L$8,$L$52)</f>
        <v>0</v>
      </c>
      <c r="Y238" s="2828" t="s">
        <v>4640</v>
      </c>
      <c r="Z238" s="2827"/>
      <c r="AA238" s="2829"/>
      <c r="AB238" s="1360">
        <f>SUM($L$6,$L$50,$L$94,$L$138,$L$182)</f>
        <v>0</v>
      </c>
      <c r="AC238" s="1345">
        <f>SUM($L$7,$L$51,$L$95,$L$139,$L$183)</f>
        <v>0</v>
      </c>
      <c r="AD238" s="1351">
        <f>SUM($L$8,$L$52,$L$96,$L$140,$L$184)</f>
        <v>0</v>
      </c>
      <c r="AF238"/>
      <c r="AG238"/>
      <c r="AH238" s="679"/>
      <c r="AI238" s="679"/>
      <c r="BO238"/>
      <c r="BP238"/>
    </row>
    <row r="239" spans="1:68" ht="15" x14ac:dyDescent="0.15">
      <c r="F239" s="1342" t="s">
        <v>4599</v>
      </c>
      <c r="G239" s="2228"/>
      <c r="H239" s="2228"/>
      <c r="I239" s="2228"/>
      <c r="J239" s="2810"/>
      <c r="K239" s="2811"/>
      <c r="L239" s="2812"/>
      <c r="M239" s="1341">
        <f>AC50</f>
        <v>0</v>
      </c>
      <c r="O239" s="2827" t="s">
        <v>1092</v>
      </c>
      <c r="P239" s="2827"/>
      <c r="Q239" s="2827"/>
      <c r="R239" s="2228"/>
      <c r="S239" s="2228"/>
      <c r="T239" s="2228"/>
      <c r="U239" s="1345">
        <f>SUM($M$6,$M$50)</f>
        <v>0</v>
      </c>
      <c r="V239" s="1345">
        <f>SUM($M$7,$M$51)</f>
        <v>0</v>
      </c>
      <c r="W239" s="1345">
        <f>SUM($M$8,$M$52)</f>
        <v>0</v>
      </c>
      <c r="Y239" s="2828" t="s">
        <v>4641</v>
      </c>
      <c r="Z239" s="2827"/>
      <c r="AA239" s="2829"/>
      <c r="AB239" s="1360">
        <f>SUM($M$6,$M$50,$M$94,$M$138,$M$182)</f>
        <v>0</v>
      </c>
      <c r="AC239" s="1345">
        <f>SUM($M$7,$M$51,$M$95,$M$139,$M$183)</f>
        <v>0</v>
      </c>
      <c r="AD239" s="1351">
        <f>SUM($M$8,$M$52,$M$96,$M$140,$M$184)</f>
        <v>0</v>
      </c>
      <c r="AF239"/>
      <c r="AG239"/>
      <c r="AH239" s="679"/>
      <c r="AI239" s="679"/>
      <c r="BO239"/>
      <c r="BP239"/>
    </row>
    <row r="240" spans="1:68" ht="15" x14ac:dyDescent="0.15">
      <c r="F240" s="1342" t="s">
        <v>4548</v>
      </c>
      <c r="G240" s="2228"/>
      <c r="H240" s="2228"/>
      <c r="I240" s="2228"/>
      <c r="J240" s="2810"/>
      <c r="K240" s="2811"/>
      <c r="L240" s="2812"/>
      <c r="M240" s="1341">
        <f>SUM(AD50:AE50)</f>
        <v>0</v>
      </c>
      <c r="O240" s="2827" t="s">
        <v>4591</v>
      </c>
      <c r="P240" s="2827"/>
      <c r="Q240" s="2827"/>
      <c r="R240" s="2228"/>
      <c r="S240" s="2228"/>
      <c r="T240" s="2228"/>
      <c r="U240" s="1345">
        <f>SUM($N$6,$N$50)</f>
        <v>0</v>
      </c>
      <c r="V240" s="1345">
        <f>SUM($N$7,$N$51)</f>
        <v>0</v>
      </c>
      <c r="W240" s="1345">
        <f>SUM($N$8,$N$52)</f>
        <v>0</v>
      </c>
      <c r="Y240" s="2828" t="s">
        <v>4642</v>
      </c>
      <c r="Z240" s="2827"/>
      <c r="AA240" s="2829"/>
      <c r="AB240" s="1360">
        <f>SUM($N$6,$N$50,$N$94,$N$138,$N$182)</f>
        <v>0</v>
      </c>
      <c r="AC240" s="1345">
        <f>SUM($N$7,$N$51,$N$95,$N$139,$N$183)</f>
        <v>0</v>
      </c>
      <c r="AD240" s="1351">
        <f>SUM($N$8,$N$52,$N$96,$N$140,$N$184)</f>
        <v>0</v>
      </c>
      <c r="AF240"/>
      <c r="AG240"/>
      <c r="AH240" s="679"/>
      <c r="AI240" s="679"/>
      <c r="BO240"/>
      <c r="BP240"/>
    </row>
    <row r="241" spans="6:68" ht="15" x14ac:dyDescent="0.15">
      <c r="F241" s="1342" t="s">
        <v>169</v>
      </c>
      <c r="G241" s="2228"/>
      <c r="H241" s="2228"/>
      <c r="I241" s="2228"/>
      <c r="J241" s="2813"/>
      <c r="K241" s="2814"/>
      <c r="L241" s="2815"/>
      <c r="M241" s="1341">
        <f>AF50</f>
        <v>0</v>
      </c>
      <c r="O241" s="2827" t="s">
        <v>4592</v>
      </c>
      <c r="P241" s="2827"/>
      <c r="Q241" s="2827"/>
      <c r="R241" s="2228"/>
      <c r="S241" s="2228"/>
      <c r="T241" s="2228"/>
      <c r="U241" s="1345">
        <f>SUM($O$6,$O$50)</f>
        <v>0</v>
      </c>
      <c r="V241" s="1345">
        <f>SUM($O$7,$O$51)</f>
        <v>0</v>
      </c>
      <c r="W241" s="1345">
        <f>SUM($O$8,$O$52)</f>
        <v>0</v>
      </c>
      <c r="Y241" s="2828" t="s">
        <v>4643</v>
      </c>
      <c r="Z241" s="2827"/>
      <c r="AA241" s="2829"/>
      <c r="AB241" s="1360">
        <f>SUM($O$6,$O$50,$O$94,$O$138,$O$182)</f>
        <v>0</v>
      </c>
      <c r="AC241" s="1345">
        <f>SUM($O$7,$O$51,$O$95,$O$139,$O$183)</f>
        <v>0</v>
      </c>
      <c r="AD241" s="1351">
        <f>SUM($O$8,$O$52,$O$96,$O$140,$O$184)</f>
        <v>0</v>
      </c>
      <c r="AF241"/>
      <c r="AG241"/>
      <c r="AH241" s="679"/>
      <c r="AI241" s="679"/>
      <c r="BO241"/>
      <c r="BP241"/>
    </row>
    <row r="242" spans="6:68" ht="15" customHeight="1" x14ac:dyDescent="0.15">
      <c r="F242" s="1342" t="s">
        <v>3515</v>
      </c>
      <c r="G242" s="2228"/>
      <c r="H242" s="2228"/>
      <c r="I242" s="2228"/>
      <c r="J242" s="2807" t="s">
        <v>4600</v>
      </c>
      <c r="K242" s="2808"/>
      <c r="L242" s="2809"/>
      <c r="M242" s="1341">
        <f>SUM(G94:I94)</f>
        <v>0</v>
      </c>
      <c r="O242" s="2827" t="s">
        <v>1267</v>
      </c>
      <c r="P242" s="2827"/>
      <c r="Q242" s="2827"/>
      <c r="R242" s="2228"/>
      <c r="S242" s="2228"/>
      <c r="T242" s="2228"/>
      <c r="U242" s="1345">
        <f>SUM($P$6,$P$50)</f>
        <v>0</v>
      </c>
      <c r="V242" s="1345">
        <f>SUM($P$7,$P$51)</f>
        <v>0</v>
      </c>
      <c r="W242" s="1345">
        <f>SUM($P$8,$P$52)</f>
        <v>0</v>
      </c>
      <c r="Y242" s="2828" t="s">
        <v>4644</v>
      </c>
      <c r="Z242" s="2827"/>
      <c r="AA242" s="2829"/>
      <c r="AB242" s="1360">
        <f>SUM($P$6,$P$50,$P$94,$P$138,$P$182)</f>
        <v>0</v>
      </c>
      <c r="AC242" s="1345">
        <f>SUM($P$7,$P$51,$P$95,$P$139,$P$183)</f>
        <v>0</v>
      </c>
      <c r="AD242" s="1351">
        <f>SUM($P$8,$P$52,$P$96,$P$140,$P$184)</f>
        <v>0</v>
      </c>
      <c r="AF242"/>
      <c r="AG242"/>
      <c r="AH242" s="679"/>
      <c r="AI242" s="679"/>
      <c r="BO242"/>
      <c r="BP242"/>
    </row>
    <row r="243" spans="6:68" ht="15" x14ac:dyDescent="0.15">
      <c r="F243" s="1342" t="s">
        <v>3520</v>
      </c>
      <c r="G243" s="2228"/>
      <c r="H243" s="2228"/>
      <c r="I243" s="2228"/>
      <c r="J243" s="2810"/>
      <c r="K243" s="2811"/>
      <c r="L243" s="2812"/>
      <c r="M243" s="1341">
        <f>SUM(J94:L94)</f>
        <v>0</v>
      </c>
      <c r="O243" s="2827" t="s">
        <v>1095</v>
      </c>
      <c r="P243" s="2827"/>
      <c r="Q243" s="2827"/>
      <c r="R243" s="2228"/>
      <c r="S243" s="2228"/>
      <c r="T243" s="2228"/>
      <c r="U243" s="1345">
        <f>SUM($Q$6,$Q$50)</f>
        <v>0</v>
      </c>
      <c r="V243" s="1345">
        <f>SUM($Q$7,$Q$51)</f>
        <v>0</v>
      </c>
      <c r="W243" s="1345">
        <f>SUM($Q$8,$Q$52)</f>
        <v>0</v>
      </c>
      <c r="Y243" s="2828" t="s">
        <v>4630</v>
      </c>
      <c r="Z243" s="2827"/>
      <c r="AA243" s="2829"/>
      <c r="AB243" s="1360">
        <f>SUM($Q$6,$Q$50,$Q$94,$Q$138,$Q$182)</f>
        <v>0</v>
      </c>
      <c r="AC243" s="1345">
        <f>SUM($Q$7,$Q$51,$Q$95,$Q$139,$Q$183)</f>
        <v>0</v>
      </c>
      <c r="AD243" s="1351">
        <f>SUM($Q$8,$Q$52,$Q$96,$Q$140,$Q$184)</f>
        <v>0</v>
      </c>
      <c r="AF243"/>
      <c r="AG243"/>
      <c r="AH243" s="679"/>
      <c r="AI243" s="679"/>
      <c r="BO243"/>
      <c r="BP243"/>
    </row>
    <row r="244" spans="6:68" ht="15" x14ac:dyDescent="0.15">
      <c r="F244" s="1342" t="s">
        <v>3658</v>
      </c>
      <c r="G244" s="2228"/>
      <c r="H244" s="2228"/>
      <c r="I244" s="2228"/>
      <c r="J244" s="2810"/>
      <c r="K244" s="2811"/>
      <c r="L244" s="2812"/>
      <c r="M244" s="1341">
        <f>SUM(M94:P94)</f>
        <v>0</v>
      </c>
      <c r="O244" s="2827" t="s">
        <v>4593</v>
      </c>
      <c r="P244" s="2827"/>
      <c r="Q244" s="2827"/>
      <c r="R244" s="2228"/>
      <c r="S244" s="2228"/>
      <c r="T244" s="2228"/>
      <c r="U244" s="1345">
        <f>SUM($R$6,$R$50)</f>
        <v>0</v>
      </c>
      <c r="V244" s="1345">
        <f>SUM($R$7,$R$51)</f>
        <v>0</v>
      </c>
      <c r="W244" s="1345">
        <f>SUM($R$8,$R$52)</f>
        <v>0</v>
      </c>
      <c r="Y244" s="2828" t="s">
        <v>3375</v>
      </c>
      <c r="Z244" s="2827"/>
      <c r="AA244" s="2829"/>
      <c r="AB244" s="1360">
        <f>SUM($R$6,$R$50,$R$94,$R$138,$R$182)</f>
        <v>0</v>
      </c>
      <c r="AC244" s="1345">
        <f>SUM($R$7,$R$51,$R$95,$R$139,$R$183)</f>
        <v>0</v>
      </c>
      <c r="AD244" s="1351">
        <f>SUM($R$8,$R$52,$R$96,$R$140,$R$184)</f>
        <v>0</v>
      </c>
      <c r="AF244"/>
      <c r="AG244"/>
      <c r="AH244" s="679"/>
      <c r="AI244" s="679"/>
      <c r="BO244"/>
      <c r="BP244"/>
    </row>
    <row r="245" spans="6:68" ht="15" x14ac:dyDescent="0.15">
      <c r="F245" s="1342" t="s">
        <v>1095</v>
      </c>
      <c r="G245" s="2228"/>
      <c r="H245" s="2228"/>
      <c r="I245" s="2228"/>
      <c r="J245" s="2810"/>
      <c r="K245" s="2811"/>
      <c r="L245" s="2812"/>
      <c r="M245" s="1341">
        <f>Q94</f>
        <v>0</v>
      </c>
      <c r="O245" s="2827" t="s">
        <v>3374</v>
      </c>
      <c r="P245" s="2827"/>
      <c r="Q245" s="2827"/>
      <c r="R245" s="2228"/>
      <c r="S245" s="2228"/>
      <c r="T245" s="2228"/>
      <c r="U245" s="1345">
        <f>SUM($S$6,$S$50)</f>
        <v>0</v>
      </c>
      <c r="V245" s="1345">
        <f>SUM($S$7,$S$51)</f>
        <v>0</v>
      </c>
      <c r="W245" s="1345">
        <f>SUM($S$8,$S$52)</f>
        <v>0</v>
      </c>
      <c r="Y245" s="2828" t="s">
        <v>1244</v>
      </c>
      <c r="Z245" s="2827"/>
      <c r="AA245" s="2829"/>
      <c r="AB245" s="1360">
        <f>SUM($S$6,$S$50,$S$94,$S$138,$S$182)</f>
        <v>0</v>
      </c>
      <c r="AC245" s="1345">
        <f>SUM($S$7,$S$51,$S$95,$S$139,$S$183)</f>
        <v>0</v>
      </c>
      <c r="AD245" s="1351">
        <f>SUM($S$8,$S$52,$S$96,$S$140,$S$184)</f>
        <v>0</v>
      </c>
      <c r="AF245"/>
      <c r="AG245"/>
      <c r="AH245" s="679"/>
      <c r="AI245" s="679"/>
      <c r="BO245"/>
      <c r="BP245"/>
    </row>
    <row r="246" spans="6:68" ht="15" x14ac:dyDescent="0.15">
      <c r="F246" s="1342" t="s">
        <v>3640</v>
      </c>
      <c r="G246" s="2228"/>
      <c r="H246" s="2228"/>
      <c r="I246" s="2228"/>
      <c r="J246" s="2810"/>
      <c r="K246" s="2811"/>
      <c r="L246" s="2812"/>
      <c r="M246" s="1341">
        <f>SUM(R94:V94)</f>
        <v>0</v>
      </c>
      <c r="O246" s="2827" t="s">
        <v>4594</v>
      </c>
      <c r="P246" s="2827"/>
      <c r="Q246" s="2827"/>
      <c r="R246" s="2228"/>
      <c r="S246" s="2228"/>
      <c r="T246" s="2228"/>
      <c r="U246" s="1345">
        <f>SUM($T$6,$T$50)</f>
        <v>0</v>
      </c>
      <c r="V246" s="1345">
        <f>SUM($T$7,$T$51)</f>
        <v>0</v>
      </c>
      <c r="W246" s="1345">
        <f>SUM($T$8,$T$52)</f>
        <v>0</v>
      </c>
      <c r="Y246" s="2828" t="s">
        <v>1245</v>
      </c>
      <c r="Z246" s="2827"/>
      <c r="AA246" s="2829"/>
      <c r="AB246" s="1360">
        <f>SUM($T$6,$T$50,$T$94,$T$138,$T$182)</f>
        <v>0</v>
      </c>
      <c r="AC246" s="1345">
        <f>SUM($T$7,$T$51,$T$95,$T$139,$T$183)</f>
        <v>0</v>
      </c>
      <c r="AD246" s="1351">
        <f>SUM($T$8,$T$52,$T$96,$T$140,$T$184)</f>
        <v>0</v>
      </c>
      <c r="AF246"/>
      <c r="AG246"/>
      <c r="AH246" s="679"/>
      <c r="AI246" s="679"/>
      <c r="BO246"/>
      <c r="BP246"/>
    </row>
    <row r="247" spans="6:68" ht="15" x14ac:dyDescent="0.15">
      <c r="F247" s="1342" t="s">
        <v>4547</v>
      </c>
      <c r="G247" s="2228"/>
      <c r="H247" s="2228"/>
      <c r="I247" s="2228"/>
      <c r="J247" s="2810"/>
      <c r="K247" s="2811"/>
      <c r="L247" s="2812"/>
      <c r="M247" s="1341">
        <f>SUM(W94:AB94)</f>
        <v>0</v>
      </c>
      <c r="O247" s="2827" t="s">
        <v>4595</v>
      </c>
      <c r="P247" s="2827"/>
      <c r="Q247" s="2827"/>
      <c r="R247" s="2228"/>
      <c r="S247" s="2228"/>
      <c r="T247" s="2228"/>
      <c r="U247" s="1345">
        <f>SUM($U$6,$U$50)</f>
        <v>0</v>
      </c>
      <c r="V247" s="1345">
        <f>SUM($U$7,$U$51)</f>
        <v>0</v>
      </c>
      <c r="W247" s="1345">
        <f>SUM($U$8,$U$52)</f>
        <v>0</v>
      </c>
      <c r="Y247" s="2828" t="s">
        <v>4645</v>
      </c>
      <c r="Z247" s="2827"/>
      <c r="AA247" s="2829"/>
      <c r="AB247" s="1360">
        <f>SUM($U$6,$U$50,$U$94,$U$138,$U$182)</f>
        <v>0</v>
      </c>
      <c r="AC247" s="1345">
        <f>SUM($U$7,$U$51,$U$95,$U$139,$U$183)</f>
        <v>0</v>
      </c>
      <c r="AD247" s="1351">
        <f>SUM($U$8,$U$52,$U$96,$U$140,$U$184)</f>
        <v>0</v>
      </c>
      <c r="AF247"/>
      <c r="AG247"/>
      <c r="AH247" s="679"/>
      <c r="AI247" s="679"/>
      <c r="BO247"/>
      <c r="BP247"/>
    </row>
    <row r="248" spans="6:68" ht="15" x14ac:dyDescent="0.15">
      <c r="F248" s="1342" t="s">
        <v>4599</v>
      </c>
      <c r="G248" s="2228"/>
      <c r="H248" s="2228"/>
      <c r="I248" s="2228"/>
      <c r="J248" s="2810"/>
      <c r="K248" s="2811"/>
      <c r="L248" s="2812"/>
      <c r="M248" s="1341">
        <f>AC94</f>
        <v>0</v>
      </c>
      <c r="O248" s="2827" t="s">
        <v>1105</v>
      </c>
      <c r="P248" s="2827"/>
      <c r="Q248" s="2827"/>
      <c r="R248" s="2228"/>
      <c r="S248" s="2228"/>
      <c r="T248" s="2228"/>
      <c r="U248" s="1345">
        <f>SUM($V$6,$V$50)</f>
        <v>0</v>
      </c>
      <c r="V248" s="1345">
        <f>SUM($V$7,$V$51)</f>
        <v>0</v>
      </c>
      <c r="W248" s="1345">
        <f>SUM($V$8,$V$52)</f>
        <v>0</v>
      </c>
      <c r="Y248" s="2828" t="s">
        <v>4646</v>
      </c>
      <c r="Z248" s="2827"/>
      <c r="AA248" s="2829"/>
      <c r="AB248" s="1360">
        <f>SUM($V$6,$V$50,$V$94,$V$138,$V$182)</f>
        <v>0</v>
      </c>
      <c r="AC248" s="1345">
        <f>SUM($V$7,$V$51,$V$95,$V$139,$V$183)</f>
        <v>0</v>
      </c>
      <c r="AD248" s="1351">
        <f>SUM($V$8,$V$52,$V$96,$V$140,$V$184)</f>
        <v>0</v>
      </c>
      <c r="AF248"/>
      <c r="AG248"/>
      <c r="AH248" s="679"/>
      <c r="AI248" s="679"/>
      <c r="BO248"/>
      <c r="BP248"/>
    </row>
    <row r="249" spans="6:68" ht="15" x14ac:dyDescent="0.15">
      <c r="F249" s="1342" t="s">
        <v>4548</v>
      </c>
      <c r="G249" s="2228"/>
      <c r="H249" s="2228"/>
      <c r="I249" s="2228"/>
      <c r="J249" s="2810"/>
      <c r="K249" s="2811"/>
      <c r="L249" s="2812"/>
      <c r="M249" s="1341">
        <f>SUM(AD94:AE94)</f>
        <v>0</v>
      </c>
      <c r="O249" s="2827" t="s">
        <v>4596</v>
      </c>
      <c r="P249" s="2827"/>
      <c r="Q249" s="2827"/>
      <c r="R249" s="2228"/>
      <c r="S249" s="2228"/>
      <c r="T249" s="2228"/>
      <c r="U249" s="1345">
        <f>SUM($W$6,$W$50)</f>
        <v>0</v>
      </c>
      <c r="V249" s="1345">
        <f>SUM($W$7,$W$51)</f>
        <v>0</v>
      </c>
      <c r="W249" s="1345">
        <f>SUM($W$8,$W$52)</f>
        <v>0</v>
      </c>
      <c r="Y249" s="2828" t="s">
        <v>4647</v>
      </c>
      <c r="Z249" s="2827"/>
      <c r="AA249" s="2829"/>
      <c r="AB249" s="1360">
        <f>SUM($W$6,$W$50,$W$94,$W$138,$W$182)</f>
        <v>0</v>
      </c>
      <c r="AC249" s="1345">
        <f>SUM($W$7,$W$51,$W$95,$W$139,$W$183)</f>
        <v>0</v>
      </c>
      <c r="AD249" s="1351">
        <f>SUM($W$8,$W$52,$W$96,$W$140,$W$184)</f>
        <v>0</v>
      </c>
      <c r="AF249"/>
      <c r="AG249"/>
      <c r="AH249" s="679"/>
      <c r="AI249" s="679"/>
      <c r="BO249"/>
      <c r="BP249"/>
    </row>
    <row r="250" spans="6:68" ht="15" x14ac:dyDescent="0.15">
      <c r="F250" s="1342" t="s">
        <v>169</v>
      </c>
      <c r="G250" s="2228"/>
      <c r="H250" s="2228"/>
      <c r="I250" s="2228"/>
      <c r="J250" s="2813"/>
      <c r="K250" s="2814"/>
      <c r="L250" s="2815"/>
      <c r="M250" s="1341">
        <f>AF94</f>
        <v>0</v>
      </c>
      <c r="O250" s="2827" t="s">
        <v>4597</v>
      </c>
      <c r="P250" s="2827"/>
      <c r="Q250" s="2827"/>
      <c r="R250" s="2228"/>
      <c r="S250" s="2228"/>
      <c r="T250" s="2228"/>
      <c r="U250" s="1345">
        <f>SUM($X$6,$X$50)</f>
        <v>0</v>
      </c>
      <c r="V250" s="1345">
        <f>SUM($X$7,$X$51)</f>
        <v>0</v>
      </c>
      <c r="W250" s="1345">
        <f>SUM($X$8,$X$52)</f>
        <v>0</v>
      </c>
      <c r="Y250" s="2828" t="s">
        <v>4648</v>
      </c>
      <c r="Z250" s="2827"/>
      <c r="AA250" s="2829"/>
      <c r="AB250" s="1360">
        <f>SUM($X$6,$X$50,$X$94,$X$138,$X$182)</f>
        <v>0</v>
      </c>
      <c r="AC250" s="1345">
        <f>SUM($X$7,$X$51,$X$95,$X$139,$X$183)</f>
        <v>0</v>
      </c>
      <c r="AD250" s="1351">
        <f>SUM($X$8,$X$52,$X$96,$X$140,$X$184)</f>
        <v>0</v>
      </c>
      <c r="AF250"/>
      <c r="AG250"/>
      <c r="AH250" s="679"/>
      <c r="AI250" s="679"/>
      <c r="BO250"/>
      <c r="BP250"/>
    </row>
    <row r="251" spans="6:68" ht="15" customHeight="1" x14ac:dyDescent="0.15">
      <c r="F251" s="1342" t="s">
        <v>3515</v>
      </c>
      <c r="G251" s="2228"/>
      <c r="H251" s="2228"/>
      <c r="I251" s="2228"/>
      <c r="J251" s="2807" t="s">
        <v>4552</v>
      </c>
      <c r="K251" s="2808"/>
      <c r="L251" s="2809"/>
      <c r="M251" s="1341">
        <f>SUM(G138:I138)</f>
        <v>0</v>
      </c>
      <c r="O251" s="2827" t="s">
        <v>4598</v>
      </c>
      <c r="P251" s="2827"/>
      <c r="Q251" s="2827"/>
      <c r="R251" s="2228"/>
      <c r="S251" s="2228"/>
      <c r="T251" s="2228"/>
      <c r="U251" s="1345">
        <f>SUM($Y$6,$Y$50)</f>
        <v>0</v>
      </c>
      <c r="V251" s="1345">
        <f>SUM($Y$7,$Y$51)</f>
        <v>0</v>
      </c>
      <c r="W251" s="1345">
        <f>SUM($Y$8,$Y$52)</f>
        <v>0</v>
      </c>
      <c r="Y251" s="2828" t="s">
        <v>4649</v>
      </c>
      <c r="Z251" s="2827"/>
      <c r="AA251" s="2829"/>
      <c r="AB251" s="1360">
        <f>SUM($Y$6,$Y$50,$Y$94,$Y$138,$Y$182)</f>
        <v>0</v>
      </c>
      <c r="AC251" s="1345">
        <f>SUM($Y$7,$Y$51,$Y$95,$Y$139,$Y$183)</f>
        <v>0</v>
      </c>
      <c r="AD251" s="1351">
        <f>SUM($Y$8,$Y$52,$Y$96,$Y$140,$Y$184)</f>
        <v>0</v>
      </c>
      <c r="AF251"/>
      <c r="AG251"/>
      <c r="AH251" s="679"/>
      <c r="AI251" s="679"/>
      <c r="BO251"/>
      <c r="BP251"/>
    </row>
    <row r="252" spans="6:68" ht="15" x14ac:dyDescent="0.15">
      <c r="F252" s="1342" t="s">
        <v>3520</v>
      </c>
      <c r="G252" s="2228"/>
      <c r="H252" s="2228"/>
      <c r="I252" s="2228"/>
      <c r="J252" s="2810"/>
      <c r="K252" s="2811"/>
      <c r="L252" s="2812"/>
      <c r="M252" s="1341">
        <f>SUM(J138:L138)</f>
        <v>0</v>
      </c>
      <c r="O252" s="2827" t="s">
        <v>179</v>
      </c>
      <c r="P252" s="2827"/>
      <c r="Q252" s="2827"/>
      <c r="R252" s="2228"/>
      <c r="S252" s="2228"/>
      <c r="T252" s="2228"/>
      <c r="U252" s="1345">
        <f>SUM($Z$6,$Z$50)</f>
        <v>0</v>
      </c>
      <c r="V252" s="1345">
        <f>SUM($Z$7,$Z$51)</f>
        <v>0</v>
      </c>
      <c r="W252" s="1345">
        <f>SUM($Z$8,$Z$52)</f>
        <v>0</v>
      </c>
      <c r="Y252" s="2828" t="s">
        <v>1099</v>
      </c>
      <c r="Z252" s="2827"/>
      <c r="AA252" s="2829"/>
      <c r="AB252" s="1360">
        <f>SUM($Z$6,$Z$50,$Z$94,$Z$138,$Z$182)</f>
        <v>0</v>
      </c>
      <c r="AC252" s="1345">
        <f>SUM($Z$7,$Z$51,$Z$95,$Z$139,$Z$183)</f>
        <v>0</v>
      </c>
      <c r="AD252" s="1351">
        <f>SUM($Z$8,$Z$52,$Z$96,$Z$140,$Z$184)</f>
        <v>0</v>
      </c>
      <c r="AF252"/>
      <c r="AG252"/>
      <c r="AH252" s="679"/>
      <c r="AI252" s="679"/>
      <c r="BO252"/>
      <c r="BP252"/>
    </row>
    <row r="253" spans="6:68" ht="15" x14ac:dyDescent="0.15">
      <c r="F253" s="1342" t="s">
        <v>3658</v>
      </c>
      <c r="G253" s="2228"/>
      <c r="H253" s="2228"/>
      <c r="I253" s="2228"/>
      <c r="J253" s="2810"/>
      <c r="K253" s="2811"/>
      <c r="L253" s="2812"/>
      <c r="M253" s="1341">
        <f>SUM(M138:P138)</f>
        <v>0</v>
      </c>
      <c r="O253" s="2827" t="s">
        <v>1177</v>
      </c>
      <c r="P253" s="2827"/>
      <c r="Q253" s="2827"/>
      <c r="R253" s="2228"/>
      <c r="S253" s="2228"/>
      <c r="T253" s="2228"/>
      <c r="U253" s="1345">
        <f>SUM($AA$6,$AA$50)</f>
        <v>0</v>
      </c>
      <c r="V253" s="1345">
        <f>SUM($AA$7,$AA$51)</f>
        <v>0</v>
      </c>
      <c r="W253" s="1345">
        <f>SUM($AA$8,$AA$52)</f>
        <v>0</v>
      </c>
      <c r="Y253" s="2828" t="s">
        <v>4650</v>
      </c>
      <c r="Z253" s="2827"/>
      <c r="AA253" s="2829"/>
      <c r="AB253" s="1360">
        <f>SUM($AA$6,$AA$50,$AA$94,$AA$138,$AA$182)</f>
        <v>0</v>
      </c>
      <c r="AC253" s="1345">
        <f>SUM($AA$7,$AA$51,$AA$95,$AA$139,$AA$183)</f>
        <v>0</v>
      </c>
      <c r="AD253" s="1351">
        <f>SUM($AA$8,$AA$52,$AA$96,$AA$140,$AA$184)</f>
        <v>0</v>
      </c>
      <c r="AF253"/>
      <c r="AG253"/>
      <c r="AH253" s="679"/>
      <c r="AI253" s="679"/>
      <c r="BO253"/>
      <c r="BP253"/>
    </row>
    <row r="254" spans="6:68" ht="15" x14ac:dyDescent="0.15">
      <c r="F254" s="1342" t="s">
        <v>1095</v>
      </c>
      <c r="G254" s="2228"/>
      <c r="H254" s="2228"/>
      <c r="I254" s="2228"/>
      <c r="J254" s="2810"/>
      <c r="K254" s="2811"/>
      <c r="L254" s="2812"/>
      <c r="M254" s="1341">
        <f>Q138</f>
        <v>0</v>
      </c>
      <c r="O254" s="2827" t="s">
        <v>1178</v>
      </c>
      <c r="P254" s="2827"/>
      <c r="Q254" s="2827"/>
      <c r="R254" s="2228"/>
      <c r="S254" s="2228"/>
      <c r="T254" s="2228"/>
      <c r="U254" s="1345">
        <f>SUM($AB$6,$AB$50)</f>
        <v>0</v>
      </c>
      <c r="V254" s="1345">
        <f>SUM($AB$7,$AB$51)</f>
        <v>0</v>
      </c>
      <c r="W254" s="1345">
        <f>SUM($AB$8,$AB$52)</f>
        <v>0</v>
      </c>
      <c r="Y254" s="2828" t="s">
        <v>4651</v>
      </c>
      <c r="Z254" s="2827"/>
      <c r="AA254" s="2829"/>
      <c r="AB254" s="1360">
        <f>SUM($AB$6,$AB$50,$AB$94,$AB$138,$AB$182)</f>
        <v>0</v>
      </c>
      <c r="AC254" s="1345">
        <f>SUM($AB$7,$AB$51,$AB$95,$AB$139,$AB$183)</f>
        <v>0</v>
      </c>
      <c r="AD254" s="1351">
        <f>SUM($AB$8,$AB$52,$AB$96,$AB$140,$AB$184)</f>
        <v>0</v>
      </c>
      <c r="AF254"/>
      <c r="AG254"/>
      <c r="AH254" s="679"/>
      <c r="AI254" s="679"/>
      <c r="BO254"/>
      <c r="BP254"/>
    </row>
    <row r="255" spans="6:68" ht="15" x14ac:dyDescent="0.15">
      <c r="F255" s="1342" t="s">
        <v>3640</v>
      </c>
      <c r="G255" s="2228"/>
      <c r="H255" s="2228"/>
      <c r="I255" s="2228"/>
      <c r="J255" s="2810"/>
      <c r="K255" s="2811"/>
      <c r="L255" s="2812"/>
      <c r="M255" s="1341">
        <f>SUM(R138:V138)</f>
        <v>0</v>
      </c>
      <c r="O255" s="2827" t="s">
        <v>4599</v>
      </c>
      <c r="P255" s="2827"/>
      <c r="Q255" s="2827"/>
      <c r="R255" s="2228"/>
      <c r="S255" s="2228"/>
      <c r="T255" s="2228"/>
      <c r="U255" s="1345">
        <f>SUM($AC$6,$AC$50)</f>
        <v>0</v>
      </c>
      <c r="V255" s="1345">
        <f>SUM($AC$7,$AC$51)</f>
        <v>0</v>
      </c>
      <c r="W255" s="1345">
        <f>SUM($AC$8,$AC$52)</f>
        <v>0</v>
      </c>
      <c r="Y255" s="2828" t="s">
        <v>4599</v>
      </c>
      <c r="Z255" s="2827"/>
      <c r="AA255" s="2829"/>
      <c r="AB255" s="1360">
        <f>SUM($AC$6,$AC$50,$AC$94,$AC$138,$AC$182)</f>
        <v>0</v>
      </c>
      <c r="AC255" s="1345">
        <f>SUM($AC$7,$AC$51,$AC$95,$AC$139,$AC$183)</f>
        <v>0</v>
      </c>
      <c r="AD255" s="1351">
        <f>SUM($AC$8,$AC$52,$AC$96,$AC$140,$AC$184)</f>
        <v>0</v>
      </c>
      <c r="AF255"/>
      <c r="AG255"/>
      <c r="AH255" s="679"/>
      <c r="AI255" s="679"/>
      <c r="BO255"/>
      <c r="BP255"/>
    </row>
    <row r="256" spans="6:68" ht="15" x14ac:dyDescent="0.15">
      <c r="F256" s="1342" t="s">
        <v>4547</v>
      </c>
      <c r="G256" s="2228"/>
      <c r="H256" s="2228"/>
      <c r="I256" s="2228"/>
      <c r="J256" s="2810"/>
      <c r="K256" s="2811"/>
      <c r="L256" s="2812"/>
      <c r="M256" s="1341">
        <f>SUM(W138:AB138)</f>
        <v>0</v>
      </c>
      <c r="O256" s="2827" t="s">
        <v>1087</v>
      </c>
      <c r="P256" s="2827"/>
      <c r="Q256" s="2827"/>
      <c r="R256" s="2228"/>
      <c r="S256" s="2228"/>
      <c r="T256" s="2228"/>
      <c r="U256" s="1345">
        <f>SUM($AD$6,$AD$50)</f>
        <v>0</v>
      </c>
      <c r="V256" s="1345">
        <f>SUM($AD$7,$AD$51)</f>
        <v>0</v>
      </c>
      <c r="W256" s="1345">
        <f>SUM($AD$8,$AD$52)</f>
        <v>0</v>
      </c>
      <c r="Y256" s="2828" t="s">
        <v>4652</v>
      </c>
      <c r="Z256" s="2827"/>
      <c r="AA256" s="2829"/>
      <c r="AB256" s="1360">
        <f>SUM($AD$6,$AD$50,$AD$94,$AD$138,$AD$182)</f>
        <v>0</v>
      </c>
      <c r="AC256" s="1345">
        <f>SUM($AD$7,$AD$51,$AD$95,$AD$139,$AD$183)</f>
        <v>0</v>
      </c>
      <c r="AD256" s="1351">
        <f>SUM($AD$8,$AD$52,$AD$96,$AD$140,$AD$184)</f>
        <v>0</v>
      </c>
      <c r="AF256"/>
      <c r="AG256"/>
      <c r="AH256" s="679"/>
      <c r="AI256" s="679"/>
      <c r="BO256"/>
      <c r="BP256"/>
    </row>
    <row r="257" spans="6:71" ht="15" x14ac:dyDescent="0.15">
      <c r="F257" s="1342" t="s">
        <v>4599</v>
      </c>
      <c r="G257" s="2228"/>
      <c r="H257" s="2228"/>
      <c r="I257" s="2228"/>
      <c r="J257" s="2810"/>
      <c r="K257" s="2811"/>
      <c r="L257" s="2812"/>
      <c r="M257" s="1341">
        <f>AC138</f>
        <v>0</v>
      </c>
      <c r="O257" s="2827" t="s">
        <v>1088</v>
      </c>
      <c r="P257" s="2827"/>
      <c r="Q257" s="2827"/>
      <c r="R257" s="2228"/>
      <c r="S257" s="2228"/>
      <c r="T257" s="2228"/>
      <c r="U257" s="1345">
        <f>SUM($AE$6,$AE$50)</f>
        <v>0</v>
      </c>
      <c r="V257" s="1345">
        <f>SUM($AE$7,$AE$51)</f>
        <v>0</v>
      </c>
      <c r="W257" s="1345">
        <f>SUM($AE$8,$AE$52)</f>
        <v>0</v>
      </c>
      <c r="Y257" s="2828" t="s">
        <v>4653</v>
      </c>
      <c r="Z257" s="2827"/>
      <c r="AA257" s="2829"/>
      <c r="AB257" s="1360">
        <f>SUM($AE$6,$AE$50,$AE$94,$AE$138,$AE$182)</f>
        <v>0</v>
      </c>
      <c r="AC257" s="1345">
        <f>SUM($AE$7,$AE$51,$AE$95,$AE$139,$AE$183)</f>
        <v>0</v>
      </c>
      <c r="AD257" s="1351">
        <f>SUM($AE$8,$AE$52,$AE$96,$AE$140,$AE$184)</f>
        <v>0</v>
      </c>
      <c r="AF257"/>
      <c r="AG257"/>
      <c r="AH257" s="679"/>
      <c r="AI257" s="679"/>
      <c r="BO257"/>
      <c r="BP257"/>
    </row>
    <row r="258" spans="6:71" ht="15.75" thickBot="1" x14ac:dyDescent="0.2">
      <c r="F258" s="1342" t="s">
        <v>4548</v>
      </c>
      <c r="G258" s="2228"/>
      <c r="H258" s="2228"/>
      <c r="I258" s="2228"/>
      <c r="J258" s="2810"/>
      <c r="K258" s="2811"/>
      <c r="L258" s="2812"/>
      <c r="M258" s="1341">
        <f>SUM(AD138:AE138)</f>
        <v>0</v>
      </c>
      <c r="O258" s="2827" t="s">
        <v>169</v>
      </c>
      <c r="P258" s="2827"/>
      <c r="Q258" s="2827"/>
      <c r="R258" s="2228"/>
      <c r="S258" s="2228"/>
      <c r="T258" s="2228"/>
      <c r="U258" s="1345">
        <f>SUM($AF$6,$AF$50)</f>
        <v>0</v>
      </c>
      <c r="V258" s="1345">
        <f>SUM($AF$7,$AF$51)</f>
        <v>0</v>
      </c>
      <c r="W258" s="1345">
        <f>SUM($AF$8,$AF$52)</f>
        <v>0</v>
      </c>
      <c r="Y258" s="2833" t="s">
        <v>4634</v>
      </c>
      <c r="Z258" s="2834"/>
      <c r="AA258" s="2835"/>
      <c r="AB258" s="1361">
        <f>SUM($AF$6,$AF$50,$AF$94,$AF$138,$AF$182)</f>
        <v>0</v>
      </c>
      <c r="AC258" s="1352">
        <f>SUM($AF$7,$AF$51,$AF$95,$AF$139,$AF$183)</f>
        <v>0</v>
      </c>
      <c r="AD258" s="1353">
        <f>SUM($AF$8,$AF$52,$AF$96,$AF$140,$AF$184)</f>
        <v>0</v>
      </c>
      <c r="AF258"/>
      <c r="AG258"/>
      <c r="AH258" s="679"/>
      <c r="AI258" s="679"/>
      <c r="BO258"/>
      <c r="BP258"/>
    </row>
    <row r="259" spans="6:71" ht="15" x14ac:dyDescent="0.15">
      <c r="F259" s="1342" t="s">
        <v>169</v>
      </c>
      <c r="G259" s="2228"/>
      <c r="H259" s="2228"/>
      <c r="I259" s="2228"/>
      <c r="J259" s="2813"/>
      <c r="K259" s="2814"/>
      <c r="L259" s="2815"/>
      <c r="M259" s="1341">
        <f>AF138</f>
        <v>0</v>
      </c>
      <c r="O259" s="2817" t="s">
        <v>3458</v>
      </c>
      <c r="P259" s="2817"/>
      <c r="Q259" s="2817"/>
      <c r="R259" s="2228" t="s">
        <v>4655</v>
      </c>
      <c r="S259" s="2228"/>
      <c r="T259" s="2228"/>
      <c r="U259" s="1345">
        <f>SUM(U268:U270)</f>
        <v>0</v>
      </c>
      <c r="V259" s="1345">
        <f t="shared" ref="V259:W259" si="31">SUM(V268:V270)</f>
        <v>0</v>
      </c>
      <c r="W259" s="1345">
        <f t="shared" si="31"/>
        <v>0</v>
      </c>
      <c r="AH259" s="846"/>
      <c r="AI259" s="846"/>
      <c r="AJ259" s="846"/>
      <c r="AK259"/>
      <c r="AL259"/>
      <c r="BQ259" s="679"/>
      <c r="BR259" s="679"/>
      <c r="BS259" s="679"/>
    </row>
    <row r="260" spans="6:71" ht="15" x14ac:dyDescent="0.15">
      <c r="F260" s="1342" t="s">
        <v>3515</v>
      </c>
      <c r="G260" s="2228"/>
      <c r="H260" s="2228"/>
      <c r="I260" s="2228"/>
      <c r="J260" s="2807" t="s">
        <v>4553</v>
      </c>
      <c r="K260" s="2808"/>
      <c r="L260" s="2809"/>
      <c r="M260" s="1341">
        <f>SUM(G182:I182)</f>
        <v>0</v>
      </c>
      <c r="O260" s="2817" t="s">
        <v>3459</v>
      </c>
      <c r="P260" s="2817"/>
      <c r="Q260" s="2817"/>
      <c r="R260" s="2228"/>
      <c r="S260" s="2228"/>
      <c r="T260" s="2228"/>
      <c r="U260" s="1345">
        <f>SUM(U271:U273)</f>
        <v>0</v>
      </c>
      <c r="V260" s="1345">
        <f t="shared" ref="V260:W260" si="32">SUM(V271:V273)</f>
        <v>0</v>
      </c>
      <c r="W260" s="1345">
        <f t="shared" si="32"/>
        <v>0</v>
      </c>
    </row>
    <row r="261" spans="6:71" ht="15" x14ac:dyDescent="0.15">
      <c r="F261" s="1342" t="s">
        <v>3520</v>
      </c>
      <c r="G261" s="2228"/>
      <c r="H261" s="2228"/>
      <c r="I261" s="2228"/>
      <c r="J261" s="2810"/>
      <c r="K261" s="2811"/>
      <c r="L261" s="2812"/>
      <c r="M261" s="1341">
        <f>SUM(J182:L182)</f>
        <v>0</v>
      </c>
      <c r="O261" s="2817" t="s">
        <v>3460</v>
      </c>
      <c r="P261" s="2817"/>
      <c r="Q261" s="2817"/>
      <c r="R261" s="2228"/>
      <c r="S261" s="2228"/>
      <c r="T261" s="2228"/>
      <c r="U261" s="1345">
        <f>SUM(U274:U277)</f>
        <v>0</v>
      </c>
      <c r="V261" s="1345">
        <f t="shared" ref="V261:W261" si="33">SUM(V274:V277)</f>
        <v>0</v>
      </c>
      <c r="W261" s="1345">
        <f t="shared" si="33"/>
        <v>0</v>
      </c>
    </row>
    <row r="262" spans="6:71" ht="15" x14ac:dyDescent="0.15">
      <c r="F262" s="1342" t="s">
        <v>3658</v>
      </c>
      <c r="G262" s="2228"/>
      <c r="H262" s="2228"/>
      <c r="I262" s="2228"/>
      <c r="J262" s="2810"/>
      <c r="K262" s="2811"/>
      <c r="L262" s="2812"/>
      <c r="M262" s="1341">
        <f>SUM(M182:P182)</f>
        <v>0</v>
      </c>
      <c r="O262" s="2817" t="s">
        <v>3461</v>
      </c>
      <c r="P262" s="2817"/>
      <c r="Q262" s="2817"/>
      <c r="R262" s="2228"/>
      <c r="S262" s="2228"/>
      <c r="T262" s="2228"/>
      <c r="U262" s="1345">
        <f>U278</f>
        <v>0</v>
      </c>
      <c r="V262" s="1345">
        <f t="shared" ref="V262:W262" si="34">V278</f>
        <v>0</v>
      </c>
      <c r="W262" s="1345">
        <f t="shared" si="34"/>
        <v>0</v>
      </c>
    </row>
    <row r="263" spans="6:71" ht="15" x14ac:dyDescent="0.15">
      <c r="F263" s="1342" t="s">
        <v>1095</v>
      </c>
      <c r="G263" s="2228"/>
      <c r="H263" s="2228"/>
      <c r="I263" s="2228"/>
      <c r="J263" s="2810"/>
      <c r="K263" s="2811"/>
      <c r="L263" s="2812"/>
      <c r="M263" s="1341">
        <f>Q182</f>
        <v>0</v>
      </c>
      <c r="O263" s="2817" t="s">
        <v>3232</v>
      </c>
      <c r="P263" s="2817"/>
      <c r="Q263" s="2817"/>
      <c r="R263" s="2228"/>
      <c r="S263" s="2228"/>
      <c r="T263" s="2228"/>
      <c r="U263" s="1345">
        <f>SUM(U279:U283)</f>
        <v>0</v>
      </c>
      <c r="V263" s="1345">
        <f t="shared" ref="V263:W263" si="35">SUM(V279:V283)</f>
        <v>0</v>
      </c>
      <c r="W263" s="1345">
        <f t="shared" si="35"/>
        <v>0</v>
      </c>
    </row>
    <row r="264" spans="6:71" ht="15" x14ac:dyDescent="0.15">
      <c r="F264" s="1342" t="s">
        <v>3640</v>
      </c>
      <c r="G264" s="2228"/>
      <c r="H264" s="2228"/>
      <c r="I264" s="2228"/>
      <c r="J264" s="2810"/>
      <c r="K264" s="2811"/>
      <c r="L264" s="2812"/>
      <c r="M264" s="1341">
        <f>SUM(R182:V182)</f>
        <v>0</v>
      </c>
      <c r="O264" s="2817" t="s">
        <v>2649</v>
      </c>
      <c r="P264" s="2817"/>
      <c r="Q264" s="2817"/>
      <c r="R264" s="2228"/>
      <c r="S264" s="2228"/>
      <c r="T264" s="2228"/>
      <c r="U264" s="1345">
        <f>SUM(U284:U289)</f>
        <v>0</v>
      </c>
      <c r="V264" s="1345">
        <f t="shared" ref="V264:W264" si="36">SUM(V284:V289)</f>
        <v>0</v>
      </c>
      <c r="W264" s="1345">
        <f t="shared" si="36"/>
        <v>0</v>
      </c>
    </row>
    <row r="265" spans="6:71" ht="15" x14ac:dyDescent="0.15">
      <c r="F265" s="1342" t="s">
        <v>4547</v>
      </c>
      <c r="G265" s="2228"/>
      <c r="H265" s="2228"/>
      <c r="I265" s="2228"/>
      <c r="J265" s="2810"/>
      <c r="K265" s="2811"/>
      <c r="L265" s="2812"/>
      <c r="M265" s="1341">
        <f>SUM(W182:AB182)</f>
        <v>0</v>
      </c>
      <c r="O265" s="2817" t="s">
        <v>2758</v>
      </c>
      <c r="P265" s="2817"/>
      <c r="Q265" s="2817"/>
      <c r="R265" s="2228"/>
      <c r="S265" s="2228"/>
      <c r="T265" s="2228"/>
      <c r="U265" s="1345">
        <f>U290</f>
        <v>0</v>
      </c>
      <c r="V265" s="1345">
        <f t="shared" ref="V265:W265" si="37">V290</f>
        <v>0</v>
      </c>
      <c r="W265" s="1345">
        <f t="shared" si="37"/>
        <v>0</v>
      </c>
    </row>
    <row r="266" spans="6:71" ht="15" x14ac:dyDescent="0.15">
      <c r="F266" s="1342" t="s">
        <v>4599</v>
      </c>
      <c r="G266" s="2228"/>
      <c r="H266" s="2228"/>
      <c r="I266" s="2228"/>
      <c r="J266" s="2810"/>
      <c r="K266" s="2811"/>
      <c r="L266" s="2812"/>
      <c r="M266" s="1341">
        <f>AC182</f>
        <v>0</v>
      </c>
      <c r="O266" s="2817" t="s">
        <v>3462</v>
      </c>
      <c r="P266" s="2817"/>
      <c r="Q266" s="2817"/>
      <c r="R266" s="2228"/>
      <c r="S266" s="2228"/>
      <c r="T266" s="2228"/>
      <c r="U266" s="1345">
        <f>SUM(U291:U292)</f>
        <v>0</v>
      </c>
      <c r="V266" s="1345">
        <f t="shared" ref="V266:W266" si="38">SUM(V291:V292)</f>
        <v>0</v>
      </c>
      <c r="W266" s="1345">
        <f t="shared" si="38"/>
        <v>0</v>
      </c>
    </row>
    <row r="267" spans="6:71" ht="15" x14ac:dyDescent="0.15">
      <c r="F267" s="1342" t="s">
        <v>4548</v>
      </c>
      <c r="G267" s="2228"/>
      <c r="H267" s="2228"/>
      <c r="I267" s="2228"/>
      <c r="J267" s="2810"/>
      <c r="K267" s="2811"/>
      <c r="L267" s="2812"/>
      <c r="M267" s="1341">
        <f>SUM(AD182:AE182)</f>
        <v>0</v>
      </c>
      <c r="O267" s="2817" t="s">
        <v>3463</v>
      </c>
      <c r="P267" s="2817"/>
      <c r="Q267" s="2817"/>
      <c r="R267" s="2228"/>
      <c r="S267" s="2228"/>
      <c r="T267" s="2228"/>
      <c r="U267" s="1345">
        <f>U293</f>
        <v>0</v>
      </c>
      <c r="V267" s="1345">
        <f t="shared" ref="V267:W267" si="39">V293</f>
        <v>0</v>
      </c>
      <c r="W267" s="1345">
        <f t="shared" si="39"/>
        <v>0</v>
      </c>
    </row>
    <row r="268" spans="6:71" ht="15" x14ac:dyDescent="0.15">
      <c r="F268" s="1342" t="s">
        <v>169</v>
      </c>
      <c r="G268" s="2228"/>
      <c r="H268" s="2228"/>
      <c r="I268" s="2228"/>
      <c r="J268" s="2813"/>
      <c r="K268" s="2814"/>
      <c r="L268" s="2815"/>
      <c r="M268" s="1341">
        <f>AF182</f>
        <v>0</v>
      </c>
      <c r="O268" s="2827" t="s">
        <v>3207</v>
      </c>
      <c r="P268" s="2827"/>
      <c r="Q268" s="2827"/>
      <c r="R268" s="2228"/>
      <c r="S268" s="2228"/>
      <c r="T268" s="2228"/>
      <c r="U268" s="1345">
        <f>SUM($G$94,$G$138)</f>
        <v>0</v>
      </c>
      <c r="V268" s="1345">
        <f>SUM($G$95,$G$139)</f>
        <v>0</v>
      </c>
      <c r="W268" s="1345">
        <f>SUM($G$96,$G$140)</f>
        <v>0</v>
      </c>
    </row>
    <row r="269" spans="6:71" ht="15" x14ac:dyDescent="0.15">
      <c r="F269" s="1342" t="s">
        <v>3515</v>
      </c>
      <c r="G269" s="2228" t="s">
        <v>4554</v>
      </c>
      <c r="H269" s="2228"/>
      <c r="I269" s="2228"/>
      <c r="J269" s="2807" t="s">
        <v>4549</v>
      </c>
      <c r="K269" s="2808"/>
      <c r="L269" s="2809"/>
      <c r="M269" s="1341">
        <f>SUM(G7:I7)</f>
        <v>0</v>
      </c>
      <c r="O269" s="2827" t="s">
        <v>3464</v>
      </c>
      <c r="P269" s="2827"/>
      <c r="Q269" s="2827"/>
      <c r="R269" s="2228"/>
      <c r="S269" s="2228"/>
      <c r="T269" s="2228"/>
      <c r="U269" s="1345">
        <f>SUM($H$94,$H$138)</f>
        <v>0</v>
      </c>
      <c r="V269" s="1345">
        <f>SUM($H$95,$H$139)</f>
        <v>0</v>
      </c>
      <c r="W269" s="1345">
        <f>SUM($H$96,$H$140)</f>
        <v>0</v>
      </c>
      <c r="AF269"/>
      <c r="AG269"/>
      <c r="AH269" s="679"/>
      <c r="AI269" s="679"/>
      <c r="BO269"/>
      <c r="BP269"/>
    </row>
    <row r="270" spans="6:71" ht="15" x14ac:dyDescent="0.15">
      <c r="F270" s="1342" t="s">
        <v>3520</v>
      </c>
      <c r="G270" s="2228"/>
      <c r="H270" s="2228"/>
      <c r="I270" s="2228"/>
      <c r="J270" s="2810"/>
      <c r="K270" s="2811"/>
      <c r="L270" s="2812"/>
      <c r="M270" s="1341">
        <f>SUM(J7:L7)</f>
        <v>0</v>
      </c>
      <c r="O270" s="2827" t="s">
        <v>3465</v>
      </c>
      <c r="P270" s="2827"/>
      <c r="Q270" s="2827"/>
      <c r="R270" s="2228"/>
      <c r="S270" s="2228"/>
      <c r="T270" s="2228"/>
      <c r="U270" s="1345">
        <f>SUM($I$94,$I$138)</f>
        <v>0</v>
      </c>
      <c r="V270" s="1345">
        <f>SUM($I$95,$I$139)</f>
        <v>0</v>
      </c>
      <c r="W270" s="1345">
        <f>SUM($I$96,$I$140)</f>
        <v>0</v>
      </c>
      <c r="AF270"/>
      <c r="AG270"/>
      <c r="AH270" s="679"/>
      <c r="AI270" s="679"/>
      <c r="BO270"/>
      <c r="BP270"/>
    </row>
    <row r="271" spans="6:71" ht="15" x14ac:dyDescent="0.15">
      <c r="F271" s="1342" t="s">
        <v>3658</v>
      </c>
      <c r="G271" s="2228"/>
      <c r="H271" s="2228"/>
      <c r="I271" s="2228"/>
      <c r="J271" s="2810"/>
      <c r="K271" s="2811"/>
      <c r="L271" s="2812"/>
      <c r="M271" s="1341">
        <f>SUM(M7:P7)</f>
        <v>0</v>
      </c>
      <c r="O271" s="2827" t="s">
        <v>3466</v>
      </c>
      <c r="P271" s="2827"/>
      <c r="Q271" s="2827"/>
      <c r="R271" s="2228"/>
      <c r="S271" s="2228"/>
      <c r="T271" s="2228"/>
      <c r="U271" s="1345">
        <f>SUM($J$94,$J$138)</f>
        <v>0</v>
      </c>
      <c r="V271" s="1345">
        <f>SUM($J$95,$J$139)</f>
        <v>0</v>
      </c>
      <c r="W271" s="1345">
        <f>SUM($J$96,$J$140)</f>
        <v>0</v>
      </c>
      <c r="AF271"/>
      <c r="AG271"/>
      <c r="AH271" s="679"/>
      <c r="AI271" s="679"/>
      <c r="BO271"/>
      <c r="BP271"/>
    </row>
    <row r="272" spans="6:71" ht="15" x14ac:dyDescent="0.15">
      <c r="F272" s="1342" t="s">
        <v>1095</v>
      </c>
      <c r="G272" s="2228"/>
      <c r="H272" s="2228"/>
      <c r="I272" s="2228"/>
      <c r="J272" s="2810"/>
      <c r="K272" s="2811"/>
      <c r="L272" s="2812"/>
      <c r="M272" s="1341">
        <f>Q7</f>
        <v>0</v>
      </c>
      <c r="O272" s="2827" t="s">
        <v>3467</v>
      </c>
      <c r="P272" s="2827"/>
      <c r="Q272" s="2827"/>
      <c r="R272" s="2228"/>
      <c r="S272" s="2228"/>
      <c r="T272" s="2228"/>
      <c r="U272" s="1345">
        <f>SUM($K$94,$K$138)</f>
        <v>0</v>
      </c>
      <c r="V272" s="1345">
        <f>SUM($K$95,$K$139)</f>
        <v>0</v>
      </c>
      <c r="W272" s="1345">
        <f>SUM($K$96,$K$140)</f>
        <v>0</v>
      </c>
      <c r="AF272"/>
      <c r="AG272"/>
      <c r="AH272" s="679"/>
      <c r="AI272" s="679"/>
      <c r="BO272"/>
      <c r="BP272"/>
    </row>
    <row r="273" spans="6:68" ht="15" x14ac:dyDescent="0.15">
      <c r="F273" s="1342" t="s">
        <v>3640</v>
      </c>
      <c r="G273" s="2228"/>
      <c r="H273" s="2228"/>
      <c r="I273" s="2228"/>
      <c r="J273" s="2810"/>
      <c r="K273" s="2811"/>
      <c r="L273" s="2812"/>
      <c r="M273" s="1341">
        <f>SUM(R7:V7)</f>
        <v>0</v>
      </c>
      <c r="O273" s="2827" t="s">
        <v>3468</v>
      </c>
      <c r="P273" s="2827"/>
      <c r="Q273" s="2827"/>
      <c r="R273" s="2228"/>
      <c r="S273" s="2228"/>
      <c r="T273" s="2228"/>
      <c r="U273" s="1345">
        <f>SUM($L$94,$L$138)</f>
        <v>0</v>
      </c>
      <c r="V273" s="1345">
        <f>SUM($L$95,$L$139)</f>
        <v>0</v>
      </c>
      <c r="W273" s="1345">
        <f>SUM($L$96,$L$140)</f>
        <v>0</v>
      </c>
      <c r="AF273"/>
      <c r="AG273"/>
      <c r="AH273" s="679"/>
      <c r="AI273" s="679"/>
      <c r="BO273"/>
      <c r="BP273"/>
    </row>
    <row r="274" spans="6:68" ht="15" x14ac:dyDescent="0.15">
      <c r="F274" s="1342" t="s">
        <v>4547</v>
      </c>
      <c r="G274" s="2228"/>
      <c r="H274" s="2228"/>
      <c r="I274" s="2228"/>
      <c r="J274" s="2810"/>
      <c r="K274" s="2811"/>
      <c r="L274" s="2812"/>
      <c r="M274" s="1341">
        <f>SUM(W7:AB7)</f>
        <v>0</v>
      </c>
      <c r="O274" s="2827" t="s">
        <v>3469</v>
      </c>
      <c r="P274" s="2827"/>
      <c r="Q274" s="2827"/>
      <c r="R274" s="2228"/>
      <c r="S274" s="2228"/>
      <c r="T274" s="2228"/>
      <c r="U274" s="1345">
        <f>SUM($M$94,$M$138)</f>
        <v>0</v>
      </c>
      <c r="V274" s="1345">
        <f>SUM($M$95,$M$139)</f>
        <v>0</v>
      </c>
      <c r="W274" s="1345">
        <f>SUM($M$96,$M$140)</f>
        <v>0</v>
      </c>
      <c r="AF274"/>
      <c r="AG274"/>
      <c r="AH274" s="679"/>
      <c r="AI274" s="679"/>
      <c r="BO274"/>
      <c r="BP274"/>
    </row>
    <row r="275" spans="6:68" ht="15" x14ac:dyDescent="0.15">
      <c r="F275" s="1342" t="s">
        <v>4599</v>
      </c>
      <c r="G275" s="2228"/>
      <c r="H275" s="2228"/>
      <c r="I275" s="2228"/>
      <c r="J275" s="2810"/>
      <c r="K275" s="2811"/>
      <c r="L275" s="2812"/>
      <c r="M275" s="1341">
        <f>AC7</f>
        <v>0</v>
      </c>
      <c r="O275" s="2827" t="s">
        <v>3470</v>
      </c>
      <c r="P275" s="2827"/>
      <c r="Q275" s="2827"/>
      <c r="R275" s="2228"/>
      <c r="S275" s="2228"/>
      <c r="T275" s="2228"/>
      <c r="U275" s="1345">
        <f>SUM($N$94,$N$138)</f>
        <v>0</v>
      </c>
      <c r="V275" s="1345">
        <f>SUM($N$95,$N$139)</f>
        <v>0</v>
      </c>
      <c r="W275" s="1345">
        <f>SUM($N$96,$N$140)</f>
        <v>0</v>
      </c>
      <c r="AF275"/>
      <c r="AG275"/>
      <c r="AH275" s="679"/>
      <c r="AI275" s="679"/>
      <c r="BO275"/>
      <c r="BP275"/>
    </row>
    <row r="276" spans="6:68" ht="15" x14ac:dyDescent="0.15">
      <c r="F276" s="1342" t="s">
        <v>4548</v>
      </c>
      <c r="G276" s="2228"/>
      <c r="H276" s="2228"/>
      <c r="I276" s="2228"/>
      <c r="J276" s="2810"/>
      <c r="K276" s="2811"/>
      <c r="L276" s="2812"/>
      <c r="M276" s="1341">
        <f>SUM(AD7:AE7)</f>
        <v>0</v>
      </c>
      <c r="O276" s="2827" t="s">
        <v>3471</v>
      </c>
      <c r="P276" s="2827"/>
      <c r="Q276" s="2827"/>
      <c r="R276" s="2228"/>
      <c r="S276" s="2228"/>
      <c r="T276" s="2228"/>
      <c r="U276" s="1345">
        <f>SUM($O$94,$O$138)</f>
        <v>0</v>
      </c>
      <c r="V276" s="1345">
        <f>SUM($O$95,$O$139)</f>
        <v>0</v>
      </c>
      <c r="W276" s="1345">
        <f>SUM($O$96,$O$140)</f>
        <v>0</v>
      </c>
      <c r="AF276"/>
      <c r="AG276"/>
      <c r="AH276" s="679"/>
      <c r="AI276" s="679"/>
      <c r="BO276"/>
      <c r="BP276"/>
    </row>
    <row r="277" spans="6:68" ht="15" x14ac:dyDescent="0.15">
      <c r="F277" s="1342" t="s">
        <v>169</v>
      </c>
      <c r="G277" s="2228"/>
      <c r="H277" s="2228"/>
      <c r="I277" s="2228"/>
      <c r="J277" s="2813"/>
      <c r="K277" s="2814"/>
      <c r="L277" s="2815"/>
      <c r="M277" s="1341">
        <f>AF7</f>
        <v>0</v>
      </c>
      <c r="O277" s="2827" t="s">
        <v>3472</v>
      </c>
      <c r="P277" s="2827"/>
      <c r="Q277" s="2827"/>
      <c r="R277" s="2228"/>
      <c r="S277" s="2228"/>
      <c r="T277" s="2228"/>
      <c r="U277" s="1345">
        <f>SUM($P$94,$P$138)</f>
        <v>0</v>
      </c>
      <c r="V277" s="1345">
        <f>SUM($P$95,$P$139)</f>
        <v>0</v>
      </c>
      <c r="W277" s="1345">
        <f>SUM($P$96,$P$140)</f>
        <v>0</v>
      </c>
      <c r="AF277"/>
      <c r="AG277"/>
      <c r="AH277" s="679"/>
      <c r="AI277" s="679"/>
      <c r="BO277"/>
      <c r="BP277"/>
    </row>
    <row r="278" spans="6:68" ht="15" x14ac:dyDescent="0.15">
      <c r="F278" s="1342" t="s">
        <v>3515</v>
      </c>
      <c r="G278" s="2228"/>
      <c r="H278" s="2228"/>
      <c r="I278" s="2228"/>
      <c r="J278" s="2807" t="s">
        <v>4550</v>
      </c>
      <c r="K278" s="2808"/>
      <c r="L278" s="2809"/>
      <c r="M278" s="1341">
        <f>SUM(G51:I51)</f>
        <v>0</v>
      </c>
      <c r="O278" s="2827" t="s">
        <v>3461</v>
      </c>
      <c r="P278" s="2827"/>
      <c r="Q278" s="2827"/>
      <c r="R278" s="2228"/>
      <c r="S278" s="2228"/>
      <c r="T278" s="2228"/>
      <c r="U278" s="1345">
        <f>SUM($Q$94,$Q$138)</f>
        <v>0</v>
      </c>
      <c r="V278" s="1345">
        <f>SUM($Q$95,$Q$139)</f>
        <v>0</v>
      </c>
      <c r="W278" s="1345">
        <f>SUM($Q$96,$Q$140)</f>
        <v>0</v>
      </c>
      <c r="AF278"/>
      <c r="AG278"/>
      <c r="AH278" s="679"/>
      <c r="AI278" s="679"/>
      <c r="BO278"/>
      <c r="BP278"/>
    </row>
    <row r="279" spans="6:68" ht="15" x14ac:dyDescent="0.15">
      <c r="F279" s="1342" t="s">
        <v>3520</v>
      </c>
      <c r="G279" s="2228"/>
      <c r="H279" s="2228"/>
      <c r="I279" s="2228"/>
      <c r="J279" s="2810"/>
      <c r="K279" s="2811"/>
      <c r="L279" s="2812"/>
      <c r="M279" s="1341">
        <f>SUM(J51:L51)</f>
        <v>0</v>
      </c>
      <c r="O279" s="2827" t="s">
        <v>3264</v>
      </c>
      <c r="P279" s="2827"/>
      <c r="Q279" s="2827"/>
      <c r="R279" s="2228"/>
      <c r="S279" s="2228"/>
      <c r="T279" s="2228"/>
      <c r="U279" s="1345">
        <f>SUM($R$94,$R$138)</f>
        <v>0</v>
      </c>
      <c r="V279" s="1345">
        <f>SUM($R$95,$R$139)</f>
        <v>0</v>
      </c>
      <c r="W279" s="1345">
        <f>SUM($R$96,$R$140)</f>
        <v>0</v>
      </c>
      <c r="AF279"/>
      <c r="AG279"/>
      <c r="AH279" s="679"/>
      <c r="AI279" s="679"/>
      <c r="BO279"/>
      <c r="BP279"/>
    </row>
    <row r="280" spans="6:68" ht="15" x14ac:dyDescent="0.15">
      <c r="F280" s="1342" t="s">
        <v>3658</v>
      </c>
      <c r="G280" s="2228"/>
      <c r="H280" s="2228"/>
      <c r="I280" s="2228"/>
      <c r="J280" s="2810"/>
      <c r="K280" s="2811"/>
      <c r="L280" s="2812"/>
      <c r="M280" s="1341">
        <f>SUM(M51:P51)</f>
        <v>0</v>
      </c>
      <c r="O280" s="2827" t="s">
        <v>3277</v>
      </c>
      <c r="P280" s="2827"/>
      <c r="Q280" s="2827"/>
      <c r="R280" s="2228"/>
      <c r="S280" s="2228"/>
      <c r="T280" s="2228"/>
      <c r="U280" s="1345">
        <f>SUM($S$94,$S$138)</f>
        <v>0</v>
      </c>
      <c r="V280" s="1345">
        <f>SUM($S$95,$S$139)</f>
        <v>0</v>
      </c>
      <c r="W280" s="1345">
        <f>SUM($S$96,$S$140)</f>
        <v>0</v>
      </c>
      <c r="AF280"/>
      <c r="AG280"/>
      <c r="AH280" s="679"/>
      <c r="AI280" s="679"/>
      <c r="BO280"/>
      <c r="BP280"/>
    </row>
    <row r="281" spans="6:68" ht="15" x14ac:dyDescent="0.15">
      <c r="F281" s="1342" t="s">
        <v>1095</v>
      </c>
      <c r="G281" s="2228"/>
      <c r="H281" s="2228"/>
      <c r="I281" s="2228"/>
      <c r="J281" s="2810"/>
      <c r="K281" s="2811"/>
      <c r="L281" s="2812"/>
      <c r="M281" s="1341">
        <f>Q51</f>
        <v>0</v>
      </c>
      <c r="O281" s="2827" t="s">
        <v>3256</v>
      </c>
      <c r="P281" s="2827"/>
      <c r="Q281" s="2827"/>
      <c r="R281" s="2228"/>
      <c r="S281" s="2228"/>
      <c r="T281" s="2228"/>
      <c r="U281" s="1345">
        <f>SUM($T$94,$T$138)</f>
        <v>0</v>
      </c>
      <c r="V281" s="1345">
        <f>SUM($T$95,$T$139)</f>
        <v>0</v>
      </c>
      <c r="W281" s="1345">
        <f>SUM($T$96,$T$140)</f>
        <v>0</v>
      </c>
      <c r="AF281"/>
      <c r="AG281"/>
      <c r="AH281" s="679"/>
      <c r="AI281" s="679"/>
      <c r="BO281"/>
      <c r="BP281"/>
    </row>
    <row r="282" spans="6:68" ht="15" x14ac:dyDescent="0.15">
      <c r="F282" s="1342" t="s">
        <v>3640</v>
      </c>
      <c r="G282" s="2228"/>
      <c r="H282" s="2228"/>
      <c r="I282" s="2228"/>
      <c r="J282" s="2810"/>
      <c r="K282" s="2811"/>
      <c r="L282" s="2812"/>
      <c r="M282" s="1341">
        <f>SUM(R51:V51)</f>
        <v>0</v>
      </c>
      <c r="O282" s="2827" t="s">
        <v>3473</v>
      </c>
      <c r="P282" s="2827"/>
      <c r="Q282" s="2827"/>
      <c r="R282" s="2228"/>
      <c r="S282" s="2228"/>
      <c r="T282" s="2228"/>
      <c r="U282" s="1345">
        <f>SUM($U$94,$U$138)</f>
        <v>0</v>
      </c>
      <c r="V282" s="1345">
        <f>SUM($U$95,$U$139)</f>
        <v>0</v>
      </c>
      <c r="W282" s="1345">
        <f>SUM($U$96,$U$140)</f>
        <v>0</v>
      </c>
      <c r="AF282"/>
      <c r="AG282"/>
      <c r="AH282" s="679"/>
      <c r="AI282" s="679"/>
      <c r="BO282"/>
      <c r="BP282"/>
    </row>
    <row r="283" spans="6:68" ht="15" x14ac:dyDescent="0.15">
      <c r="F283" s="1342" t="s">
        <v>4547</v>
      </c>
      <c r="G283" s="2228"/>
      <c r="H283" s="2228"/>
      <c r="I283" s="2228"/>
      <c r="J283" s="2810"/>
      <c r="K283" s="2811"/>
      <c r="L283" s="2812"/>
      <c r="M283" s="1341">
        <f>SUM(W51:AB51)</f>
        <v>0</v>
      </c>
      <c r="O283" s="2827" t="s">
        <v>3474</v>
      </c>
      <c r="P283" s="2827"/>
      <c r="Q283" s="2827"/>
      <c r="R283" s="2228"/>
      <c r="S283" s="2228"/>
      <c r="T283" s="2228"/>
      <c r="U283" s="1345">
        <f>SUM($V$94,$V$138)</f>
        <v>0</v>
      </c>
      <c r="V283" s="1345">
        <f>SUM($V$95,$V$139)</f>
        <v>0</v>
      </c>
      <c r="W283" s="1345">
        <f>SUM($V$96,$V$140)</f>
        <v>0</v>
      </c>
      <c r="AF283"/>
      <c r="AG283"/>
      <c r="AH283" s="679"/>
      <c r="AI283" s="679"/>
      <c r="BO283"/>
      <c r="BP283"/>
    </row>
    <row r="284" spans="6:68" ht="15" x14ac:dyDescent="0.15">
      <c r="F284" s="1342" t="s">
        <v>4599</v>
      </c>
      <c r="G284" s="2228"/>
      <c r="H284" s="2228"/>
      <c r="I284" s="2228"/>
      <c r="J284" s="2810"/>
      <c r="K284" s="2811"/>
      <c r="L284" s="2812"/>
      <c r="M284" s="1341">
        <f>AC51</f>
        <v>0</v>
      </c>
      <c r="O284" s="2827" t="s">
        <v>3282</v>
      </c>
      <c r="P284" s="2827"/>
      <c r="Q284" s="2827"/>
      <c r="R284" s="2228"/>
      <c r="S284" s="2228"/>
      <c r="T284" s="2228"/>
      <c r="U284" s="1345">
        <f>SUM($W$94,$W$138)</f>
        <v>0</v>
      </c>
      <c r="V284" s="1345">
        <f>SUM($W$95,$W$139)</f>
        <v>0</v>
      </c>
      <c r="W284" s="1345">
        <f>SUM($W$96,$W$140)</f>
        <v>0</v>
      </c>
      <c r="AF284"/>
      <c r="AG284"/>
      <c r="AH284" s="679"/>
      <c r="AI284" s="679"/>
      <c r="BO284"/>
      <c r="BP284"/>
    </row>
    <row r="285" spans="6:68" ht="15" x14ac:dyDescent="0.15">
      <c r="F285" s="1342" t="s">
        <v>4548</v>
      </c>
      <c r="G285" s="2228"/>
      <c r="H285" s="2228"/>
      <c r="I285" s="2228"/>
      <c r="J285" s="2810"/>
      <c r="K285" s="2811"/>
      <c r="L285" s="2812"/>
      <c r="M285" s="1341">
        <f>SUM(AD51:AE51)</f>
        <v>0</v>
      </c>
      <c r="O285" s="2827" t="s">
        <v>3236</v>
      </c>
      <c r="P285" s="2827"/>
      <c r="Q285" s="2827"/>
      <c r="R285" s="2228"/>
      <c r="S285" s="2228"/>
      <c r="T285" s="2228"/>
      <c r="U285" s="1345">
        <f>SUM($X$94,$X$138)</f>
        <v>0</v>
      </c>
      <c r="V285" s="1345">
        <f>SUM($X$95,$X$139)</f>
        <v>0</v>
      </c>
      <c r="W285" s="1345">
        <f>SUM($X$96,$X$140)</f>
        <v>0</v>
      </c>
      <c r="AF285"/>
      <c r="AG285"/>
      <c r="AH285" s="679"/>
      <c r="AI285" s="679"/>
      <c r="BO285"/>
      <c r="BP285"/>
    </row>
    <row r="286" spans="6:68" ht="15" x14ac:dyDescent="0.15">
      <c r="F286" s="1342" t="s">
        <v>169</v>
      </c>
      <c r="G286" s="2228"/>
      <c r="H286" s="2228"/>
      <c r="I286" s="2228"/>
      <c r="J286" s="2813"/>
      <c r="K286" s="2814"/>
      <c r="L286" s="2815"/>
      <c r="M286" s="1341">
        <f>AF51</f>
        <v>0</v>
      </c>
      <c r="O286" s="2827" t="s">
        <v>2650</v>
      </c>
      <c r="P286" s="2827"/>
      <c r="Q286" s="2827"/>
      <c r="R286" s="2228"/>
      <c r="S286" s="2228"/>
      <c r="T286" s="2228"/>
      <c r="U286" s="1345">
        <f>SUM($Y$94,$Y$138)</f>
        <v>0</v>
      </c>
      <c r="V286" s="1345">
        <f>SUM($Y$95,$Y$139)</f>
        <v>0</v>
      </c>
      <c r="W286" s="1345">
        <f>SUM($Y$96,$Y$140)</f>
        <v>0</v>
      </c>
      <c r="AF286"/>
      <c r="AG286"/>
      <c r="AH286" s="679"/>
      <c r="AI286" s="679"/>
      <c r="BO286"/>
      <c r="BP286"/>
    </row>
    <row r="287" spans="6:68" ht="15" x14ac:dyDescent="0.15">
      <c r="F287" s="1342" t="s">
        <v>3515</v>
      </c>
      <c r="G287" s="2228"/>
      <c r="H287" s="2228"/>
      <c r="I287" s="2228"/>
      <c r="J287" s="2807" t="s">
        <v>4600</v>
      </c>
      <c r="K287" s="2808"/>
      <c r="L287" s="2809"/>
      <c r="M287" s="1341">
        <f>SUM(G95:I95)</f>
        <v>0</v>
      </c>
      <c r="O287" s="2827" t="s">
        <v>3242</v>
      </c>
      <c r="P287" s="2827"/>
      <c r="Q287" s="2827"/>
      <c r="R287" s="2228"/>
      <c r="S287" s="2228"/>
      <c r="T287" s="2228"/>
      <c r="U287" s="1345">
        <f>SUM($Z$94,$Z$138)</f>
        <v>0</v>
      </c>
      <c r="V287" s="1345">
        <f>SUM($Z$95,$Z$139)</f>
        <v>0</v>
      </c>
      <c r="W287" s="1345">
        <f>SUM($Z$96,$Z$140)</f>
        <v>0</v>
      </c>
      <c r="AF287"/>
      <c r="AG287"/>
      <c r="AH287" s="679"/>
      <c r="AI287" s="679"/>
      <c r="BO287"/>
      <c r="BP287"/>
    </row>
    <row r="288" spans="6:68" ht="15" x14ac:dyDescent="0.15">
      <c r="F288" s="1342" t="s">
        <v>3520</v>
      </c>
      <c r="G288" s="2228"/>
      <c r="H288" s="2228"/>
      <c r="I288" s="2228"/>
      <c r="J288" s="2810"/>
      <c r="K288" s="2811"/>
      <c r="L288" s="2812"/>
      <c r="M288" s="1341">
        <f>SUM(J95:L95)</f>
        <v>0</v>
      </c>
      <c r="O288" s="2827" t="s">
        <v>2751</v>
      </c>
      <c r="P288" s="2827"/>
      <c r="Q288" s="2827"/>
      <c r="R288" s="2228"/>
      <c r="S288" s="2228"/>
      <c r="T288" s="2228"/>
      <c r="U288" s="1345">
        <f>SUM($AA$94,$AA$138)</f>
        <v>0</v>
      </c>
      <c r="V288" s="1345">
        <f>SUM($AA$95,$AA$139)</f>
        <v>0</v>
      </c>
      <c r="W288" s="1345">
        <f>SUM($AA$96,$AA$140)</f>
        <v>0</v>
      </c>
      <c r="AF288"/>
      <c r="AG288"/>
      <c r="AH288" s="679"/>
      <c r="AI288" s="679"/>
      <c r="BO288"/>
      <c r="BP288"/>
    </row>
    <row r="289" spans="6:68" ht="15" x14ac:dyDescent="0.15">
      <c r="F289" s="1342" t="s">
        <v>3658</v>
      </c>
      <c r="G289" s="2228"/>
      <c r="H289" s="2228"/>
      <c r="I289" s="2228"/>
      <c r="J289" s="2810"/>
      <c r="K289" s="2811"/>
      <c r="L289" s="2812"/>
      <c r="M289" s="1341">
        <f>SUM(M95:P95)</f>
        <v>0</v>
      </c>
      <c r="O289" s="2827" t="s">
        <v>3475</v>
      </c>
      <c r="P289" s="2827"/>
      <c r="Q289" s="2827"/>
      <c r="R289" s="2228"/>
      <c r="S289" s="2228"/>
      <c r="T289" s="2228"/>
      <c r="U289" s="1345">
        <f>SUM($AB$94,$AB$138)</f>
        <v>0</v>
      </c>
      <c r="V289" s="1345">
        <f>SUM($AB$95,$AB$139)</f>
        <v>0</v>
      </c>
      <c r="W289" s="1345">
        <f>SUM($AB$96,$AB$140)</f>
        <v>0</v>
      </c>
      <c r="AF289"/>
      <c r="AG289"/>
      <c r="AH289" s="679"/>
      <c r="AI289" s="679"/>
      <c r="BO289"/>
      <c r="BP289"/>
    </row>
    <row r="290" spans="6:68" ht="15" x14ac:dyDescent="0.15">
      <c r="F290" s="1342" t="s">
        <v>1095</v>
      </c>
      <c r="G290" s="2228"/>
      <c r="H290" s="2228"/>
      <c r="I290" s="2228"/>
      <c r="J290" s="2810"/>
      <c r="K290" s="2811"/>
      <c r="L290" s="2812"/>
      <c r="M290" s="1341">
        <f>Q95</f>
        <v>0</v>
      </c>
      <c r="O290" s="2827" t="s">
        <v>2758</v>
      </c>
      <c r="P290" s="2827"/>
      <c r="Q290" s="2827"/>
      <c r="R290" s="2228"/>
      <c r="S290" s="2228"/>
      <c r="T290" s="2228"/>
      <c r="U290" s="1345">
        <f>SUM($AC$94,$AC$138)</f>
        <v>0</v>
      </c>
      <c r="V290" s="1345">
        <f>SUM($AC$95,$AC$139)</f>
        <v>0</v>
      </c>
      <c r="W290" s="1345">
        <f>SUM($AC$96,$AC$140)</f>
        <v>0</v>
      </c>
      <c r="AF290"/>
      <c r="AG290"/>
      <c r="AH290" s="679"/>
      <c r="AI290" s="679"/>
      <c r="BO290"/>
      <c r="BP290"/>
    </row>
    <row r="291" spans="6:68" ht="15" x14ac:dyDescent="0.15">
      <c r="F291" s="1342" t="s">
        <v>3640</v>
      </c>
      <c r="G291" s="2228"/>
      <c r="H291" s="2228"/>
      <c r="I291" s="2228"/>
      <c r="J291" s="2810"/>
      <c r="K291" s="2811"/>
      <c r="L291" s="2812"/>
      <c r="M291" s="1341">
        <f>SUM(R95:V95)</f>
        <v>0</v>
      </c>
      <c r="O291" s="2827" t="s">
        <v>3476</v>
      </c>
      <c r="P291" s="2827"/>
      <c r="Q291" s="2827"/>
      <c r="R291" s="2228"/>
      <c r="S291" s="2228"/>
      <c r="T291" s="2228"/>
      <c r="U291" s="1345">
        <f>SUM($AD$94,$AD$138)</f>
        <v>0</v>
      </c>
      <c r="V291" s="1345">
        <f>SUM($AD$95,$AD$139)</f>
        <v>0</v>
      </c>
      <c r="W291" s="1345">
        <f>SUM($AD$96,$AD$140)</f>
        <v>0</v>
      </c>
      <c r="AF291"/>
      <c r="AG291"/>
      <c r="AH291" s="679"/>
      <c r="AI291" s="679"/>
      <c r="BO291"/>
      <c r="BP291"/>
    </row>
    <row r="292" spans="6:68" ht="15" x14ac:dyDescent="0.15">
      <c r="F292" s="1342" t="s">
        <v>4547</v>
      </c>
      <c r="G292" s="2228"/>
      <c r="H292" s="2228"/>
      <c r="I292" s="2228"/>
      <c r="J292" s="2810"/>
      <c r="K292" s="2811"/>
      <c r="L292" s="2812"/>
      <c r="M292" s="1341">
        <f>SUM(W95:AB95)</f>
        <v>0</v>
      </c>
      <c r="O292" s="2827" t="s">
        <v>3477</v>
      </c>
      <c r="P292" s="2827"/>
      <c r="Q292" s="2827"/>
      <c r="R292" s="2228"/>
      <c r="S292" s="2228"/>
      <c r="T292" s="2228"/>
      <c r="U292" s="1345">
        <f>SUM($AE$94,$AE$138)</f>
        <v>0</v>
      </c>
      <c r="V292" s="1345">
        <f>SUM($AE$95,$AE$139)</f>
        <v>0</v>
      </c>
      <c r="W292" s="1345">
        <f>SUM($AE$96,$AE$140)</f>
        <v>0</v>
      </c>
      <c r="AF292"/>
      <c r="AG292"/>
      <c r="AH292" s="679"/>
      <c r="AI292" s="679"/>
      <c r="BO292"/>
      <c r="BP292"/>
    </row>
    <row r="293" spans="6:68" ht="15" x14ac:dyDescent="0.15">
      <c r="F293" s="1342" t="s">
        <v>4599</v>
      </c>
      <c r="G293" s="2228"/>
      <c r="H293" s="2228"/>
      <c r="I293" s="2228"/>
      <c r="J293" s="2810"/>
      <c r="K293" s="2811"/>
      <c r="L293" s="2812"/>
      <c r="M293" s="1341">
        <f>AC95</f>
        <v>0</v>
      </c>
      <c r="O293" s="2827" t="s">
        <v>3463</v>
      </c>
      <c r="P293" s="2827"/>
      <c r="Q293" s="2827"/>
      <c r="R293" s="2228"/>
      <c r="S293" s="2228"/>
      <c r="T293" s="2228"/>
      <c r="U293" s="1345">
        <f>SUM($AF$94,$AF$138)</f>
        <v>0</v>
      </c>
      <c r="V293" s="1345">
        <f>SUM($AF$95,$AF$139)</f>
        <v>0</v>
      </c>
      <c r="W293" s="1345">
        <f>SUM($AF$96,$AF$140)</f>
        <v>0</v>
      </c>
      <c r="AF293"/>
      <c r="AG293"/>
      <c r="AH293" s="679"/>
      <c r="AI293" s="679"/>
      <c r="BO293"/>
      <c r="BP293"/>
    </row>
    <row r="294" spans="6:68" ht="15" x14ac:dyDescent="0.15">
      <c r="F294" s="1342" t="s">
        <v>4548</v>
      </c>
      <c r="G294" s="2228"/>
      <c r="H294" s="2228"/>
      <c r="I294" s="2228"/>
      <c r="J294" s="2810"/>
      <c r="K294" s="2811"/>
      <c r="L294" s="2812"/>
      <c r="M294" s="1341">
        <f>SUM(AD95:AE95)</f>
        <v>0</v>
      </c>
      <c r="O294" s="2817" t="s">
        <v>3458</v>
      </c>
      <c r="P294" s="2817"/>
      <c r="Q294" s="2817"/>
      <c r="R294" s="2228" t="s">
        <v>4656</v>
      </c>
      <c r="S294" s="2228"/>
      <c r="T294" s="2228"/>
      <c r="U294" s="1345">
        <f>SUM(U303:U305)</f>
        <v>0</v>
      </c>
      <c r="V294" s="1345">
        <f t="shared" ref="V294:W294" si="40">SUM(V303:V305)</f>
        <v>0</v>
      </c>
      <c r="W294" s="1345">
        <f t="shared" si="40"/>
        <v>0</v>
      </c>
      <c r="AF294"/>
      <c r="AG294"/>
      <c r="AH294" s="679"/>
      <c r="AI294" s="679"/>
      <c r="BO294"/>
      <c r="BP294"/>
    </row>
    <row r="295" spans="6:68" ht="15" x14ac:dyDescent="0.15">
      <c r="F295" s="1342" t="s">
        <v>169</v>
      </c>
      <c r="G295" s="2228"/>
      <c r="H295" s="2228"/>
      <c r="I295" s="2228"/>
      <c r="J295" s="2813"/>
      <c r="K295" s="2814"/>
      <c r="L295" s="2815"/>
      <c r="M295" s="1341">
        <f>AF95</f>
        <v>0</v>
      </c>
      <c r="O295" s="2817" t="s">
        <v>3459</v>
      </c>
      <c r="P295" s="2817"/>
      <c r="Q295" s="2817"/>
      <c r="R295" s="2228"/>
      <c r="S295" s="2228"/>
      <c r="T295" s="2228"/>
      <c r="U295" s="1345">
        <f>SUM(U306:U308)</f>
        <v>0</v>
      </c>
      <c r="V295" s="1345">
        <f t="shared" ref="V295:W295" si="41">SUM(V306:V308)</f>
        <v>0</v>
      </c>
      <c r="W295" s="1345">
        <f t="shared" si="41"/>
        <v>0</v>
      </c>
      <c r="AF295"/>
      <c r="AG295"/>
      <c r="AH295" s="679"/>
      <c r="AI295" s="679"/>
      <c r="BO295"/>
      <c r="BP295"/>
    </row>
    <row r="296" spans="6:68" ht="15" x14ac:dyDescent="0.15">
      <c r="F296" s="1342" t="s">
        <v>3515</v>
      </c>
      <c r="G296" s="2228"/>
      <c r="H296" s="2228"/>
      <c r="I296" s="2228"/>
      <c r="J296" s="2807" t="s">
        <v>4552</v>
      </c>
      <c r="K296" s="2808"/>
      <c r="L296" s="2809"/>
      <c r="M296" s="1341">
        <f>SUM(G139:I139)</f>
        <v>0</v>
      </c>
      <c r="O296" s="2817" t="s">
        <v>3460</v>
      </c>
      <c r="P296" s="2817"/>
      <c r="Q296" s="2817"/>
      <c r="R296" s="2228"/>
      <c r="S296" s="2228"/>
      <c r="T296" s="2228"/>
      <c r="U296" s="1345">
        <f>SUM(U309:U312)</f>
        <v>0</v>
      </c>
      <c r="V296" s="1345">
        <f t="shared" ref="V296:W296" si="42">SUM(V309:V312)</f>
        <v>0</v>
      </c>
      <c r="W296" s="1345">
        <f t="shared" si="42"/>
        <v>0</v>
      </c>
      <c r="AF296"/>
      <c r="AG296"/>
      <c r="AH296" s="679"/>
      <c r="AI296" s="679"/>
      <c r="BO296"/>
      <c r="BP296"/>
    </row>
    <row r="297" spans="6:68" ht="15" x14ac:dyDescent="0.15">
      <c r="F297" s="1342" t="s">
        <v>3520</v>
      </c>
      <c r="G297" s="2228"/>
      <c r="H297" s="2228"/>
      <c r="I297" s="2228"/>
      <c r="J297" s="2810"/>
      <c r="K297" s="2811"/>
      <c r="L297" s="2812"/>
      <c r="M297" s="1341">
        <f>SUM(J139:L139)</f>
        <v>0</v>
      </c>
      <c r="O297" s="2817" t="s">
        <v>3461</v>
      </c>
      <c r="P297" s="2817"/>
      <c r="Q297" s="2817"/>
      <c r="R297" s="2228"/>
      <c r="S297" s="2228"/>
      <c r="T297" s="2228"/>
      <c r="U297" s="1345">
        <f>U313</f>
        <v>0</v>
      </c>
      <c r="V297" s="1345">
        <f t="shared" ref="V297:W297" si="43">V313</f>
        <v>0</v>
      </c>
      <c r="W297" s="1345">
        <f t="shared" si="43"/>
        <v>0</v>
      </c>
      <c r="AF297"/>
      <c r="AG297"/>
      <c r="AH297" s="679"/>
      <c r="AI297" s="679"/>
      <c r="BO297"/>
      <c r="BP297"/>
    </row>
    <row r="298" spans="6:68" ht="15" x14ac:dyDescent="0.15">
      <c r="F298" s="1342" t="s">
        <v>3658</v>
      </c>
      <c r="G298" s="2228"/>
      <c r="H298" s="2228"/>
      <c r="I298" s="2228"/>
      <c r="J298" s="2810"/>
      <c r="K298" s="2811"/>
      <c r="L298" s="2812"/>
      <c r="M298" s="1341">
        <f>SUM(M139:P139)</f>
        <v>0</v>
      </c>
      <c r="O298" s="2817" t="s">
        <v>3232</v>
      </c>
      <c r="P298" s="2817"/>
      <c r="Q298" s="2817"/>
      <c r="R298" s="2228"/>
      <c r="S298" s="2228"/>
      <c r="T298" s="2228"/>
      <c r="U298" s="1345">
        <f>SUM(U314:U318)</f>
        <v>0</v>
      </c>
      <c r="V298" s="1345">
        <f t="shared" ref="V298:W298" si="44">SUM(V314:V318)</f>
        <v>0</v>
      </c>
      <c r="W298" s="1345">
        <f t="shared" si="44"/>
        <v>0</v>
      </c>
      <c r="AF298"/>
      <c r="AG298"/>
      <c r="AH298" s="679"/>
      <c r="AI298" s="679"/>
      <c r="BO298"/>
      <c r="BP298"/>
    </row>
    <row r="299" spans="6:68" ht="15" x14ac:dyDescent="0.15">
      <c r="F299" s="1342" t="s">
        <v>1095</v>
      </c>
      <c r="G299" s="2228"/>
      <c r="H299" s="2228"/>
      <c r="I299" s="2228"/>
      <c r="J299" s="2810"/>
      <c r="K299" s="2811"/>
      <c r="L299" s="2812"/>
      <c r="M299" s="1341">
        <f>Q139</f>
        <v>0</v>
      </c>
      <c r="O299" s="2817" t="s">
        <v>2649</v>
      </c>
      <c r="P299" s="2817"/>
      <c r="Q299" s="2817"/>
      <c r="R299" s="2228"/>
      <c r="S299" s="2228"/>
      <c r="T299" s="2228"/>
      <c r="U299" s="1345">
        <f>SUM(U319:U324)</f>
        <v>0</v>
      </c>
      <c r="V299" s="1345">
        <f t="shared" ref="V299:W299" si="45">SUM(V319:V324)</f>
        <v>0</v>
      </c>
      <c r="W299" s="1345">
        <f t="shared" si="45"/>
        <v>0</v>
      </c>
      <c r="AF299"/>
      <c r="AG299"/>
      <c r="AH299" s="679"/>
      <c r="AI299" s="679"/>
      <c r="BO299"/>
      <c r="BP299"/>
    </row>
    <row r="300" spans="6:68" ht="15" x14ac:dyDescent="0.15">
      <c r="F300" s="1342" t="s">
        <v>3640</v>
      </c>
      <c r="G300" s="2228"/>
      <c r="H300" s="2228"/>
      <c r="I300" s="2228"/>
      <c r="J300" s="2810"/>
      <c r="K300" s="2811"/>
      <c r="L300" s="2812"/>
      <c r="M300" s="1341">
        <f>SUM(R139:V139)</f>
        <v>0</v>
      </c>
      <c r="O300" s="2817" t="s">
        <v>2758</v>
      </c>
      <c r="P300" s="2817"/>
      <c r="Q300" s="2817"/>
      <c r="R300" s="2228"/>
      <c r="S300" s="2228"/>
      <c r="T300" s="2228"/>
      <c r="U300" s="1345">
        <f>U325</f>
        <v>0</v>
      </c>
      <c r="V300" s="1345">
        <f t="shared" ref="V300:W300" si="46">V325</f>
        <v>0</v>
      </c>
      <c r="W300" s="1345">
        <f t="shared" si="46"/>
        <v>0</v>
      </c>
      <c r="AF300"/>
      <c r="AG300"/>
      <c r="AH300" s="679"/>
      <c r="AI300" s="679"/>
      <c r="BO300"/>
      <c r="BP300"/>
    </row>
    <row r="301" spans="6:68" ht="15" x14ac:dyDescent="0.15">
      <c r="F301" s="1342" t="s">
        <v>4547</v>
      </c>
      <c r="G301" s="2228"/>
      <c r="H301" s="2228"/>
      <c r="I301" s="2228"/>
      <c r="J301" s="2810"/>
      <c r="K301" s="2811"/>
      <c r="L301" s="2812"/>
      <c r="M301" s="1341">
        <f>SUM(W139:AB139)</f>
        <v>0</v>
      </c>
      <c r="O301" s="2817" t="s">
        <v>3462</v>
      </c>
      <c r="P301" s="2817"/>
      <c r="Q301" s="2817"/>
      <c r="R301" s="2228"/>
      <c r="S301" s="2228"/>
      <c r="T301" s="2228"/>
      <c r="U301" s="1345">
        <f>SUM(U326:U327)</f>
        <v>0</v>
      </c>
      <c r="V301" s="1345">
        <f t="shared" ref="V301:W301" si="47">SUM(V326:V327)</f>
        <v>0</v>
      </c>
      <c r="W301" s="1345">
        <f t="shared" si="47"/>
        <v>0</v>
      </c>
      <c r="AF301"/>
      <c r="AG301"/>
      <c r="AH301" s="679"/>
      <c r="AI301" s="679"/>
      <c r="BO301"/>
      <c r="BP301"/>
    </row>
    <row r="302" spans="6:68" ht="15" x14ac:dyDescent="0.15">
      <c r="F302" s="1342" t="s">
        <v>4599</v>
      </c>
      <c r="G302" s="2228"/>
      <c r="H302" s="2228"/>
      <c r="I302" s="2228"/>
      <c r="J302" s="2810"/>
      <c r="K302" s="2811"/>
      <c r="L302" s="2812"/>
      <c r="M302" s="1341">
        <f>AC139</f>
        <v>0</v>
      </c>
      <c r="O302" s="2817" t="s">
        <v>3463</v>
      </c>
      <c r="P302" s="2817"/>
      <c r="Q302" s="2817"/>
      <c r="R302" s="2228"/>
      <c r="S302" s="2228"/>
      <c r="T302" s="2228"/>
      <c r="U302" s="1345">
        <f>U328</f>
        <v>0</v>
      </c>
      <c r="V302" s="1345">
        <f t="shared" ref="V302:W302" si="48">V328</f>
        <v>0</v>
      </c>
      <c r="W302" s="1345">
        <f t="shared" si="48"/>
        <v>0</v>
      </c>
      <c r="AF302"/>
      <c r="AG302"/>
      <c r="AH302" s="679"/>
      <c r="AI302" s="679"/>
      <c r="BO302"/>
      <c r="BP302"/>
    </row>
    <row r="303" spans="6:68" ht="15" x14ac:dyDescent="0.15">
      <c r="F303" s="1342" t="s">
        <v>4548</v>
      </c>
      <c r="G303" s="2228"/>
      <c r="H303" s="2228"/>
      <c r="I303" s="2228"/>
      <c r="J303" s="2810"/>
      <c r="K303" s="2811"/>
      <c r="L303" s="2812"/>
      <c r="M303" s="1341">
        <f>SUM(AD139:AE139)</f>
        <v>0</v>
      </c>
      <c r="O303" s="2827" t="s">
        <v>3207</v>
      </c>
      <c r="P303" s="2827"/>
      <c r="Q303" s="2827"/>
      <c r="R303" s="2228"/>
      <c r="S303" s="2228"/>
      <c r="T303" s="2228"/>
      <c r="U303" s="1345">
        <f>SUM($G$50,$G$138)</f>
        <v>0</v>
      </c>
      <c r="V303" s="1345">
        <f>SUM($G$51,$G$139)</f>
        <v>0</v>
      </c>
      <c r="W303" s="1345">
        <f>SUM($G$52,$G$140)</f>
        <v>0</v>
      </c>
      <c r="AF303"/>
      <c r="AG303"/>
      <c r="AH303" s="679"/>
      <c r="AI303" s="679"/>
      <c r="BO303"/>
      <c r="BP303"/>
    </row>
    <row r="304" spans="6:68" ht="15" x14ac:dyDescent="0.15">
      <c r="F304" s="1342" t="s">
        <v>169</v>
      </c>
      <c r="G304" s="2228"/>
      <c r="H304" s="2228"/>
      <c r="I304" s="2228"/>
      <c r="J304" s="2813"/>
      <c r="K304" s="2814"/>
      <c r="L304" s="2815"/>
      <c r="M304" s="1341">
        <f>AF139</f>
        <v>0</v>
      </c>
      <c r="O304" s="2827" t="s">
        <v>3464</v>
      </c>
      <c r="P304" s="2827"/>
      <c r="Q304" s="2827"/>
      <c r="R304" s="2228"/>
      <c r="S304" s="2228"/>
      <c r="T304" s="2228"/>
      <c r="U304" s="1345">
        <f>SUM($H$50,$H$138)</f>
        <v>0</v>
      </c>
      <c r="V304" s="1345">
        <f>SUM($H$51,$H$139)</f>
        <v>0</v>
      </c>
      <c r="W304" s="1345">
        <f>SUM($H$52,$H$140)</f>
        <v>0</v>
      </c>
      <c r="AF304"/>
      <c r="AG304"/>
      <c r="AH304" s="679"/>
      <c r="AI304" s="679"/>
      <c r="BO304"/>
      <c r="BP304"/>
    </row>
    <row r="305" spans="6:68" ht="15" x14ac:dyDescent="0.15">
      <c r="F305" s="1342" t="s">
        <v>3515</v>
      </c>
      <c r="G305" s="2228"/>
      <c r="H305" s="2228"/>
      <c r="I305" s="2228"/>
      <c r="J305" s="2807" t="s">
        <v>4553</v>
      </c>
      <c r="K305" s="2808"/>
      <c r="L305" s="2809"/>
      <c r="M305" s="1341">
        <f>SUM(G183:I183)</f>
        <v>0</v>
      </c>
      <c r="O305" s="2827" t="s">
        <v>3465</v>
      </c>
      <c r="P305" s="2827"/>
      <c r="Q305" s="2827"/>
      <c r="R305" s="2228"/>
      <c r="S305" s="2228"/>
      <c r="T305" s="2228"/>
      <c r="U305" s="1345">
        <f>SUM($I$50,$I$138)</f>
        <v>0</v>
      </c>
      <c r="V305" s="1345">
        <f>SUM($I$51,$I$139)</f>
        <v>0</v>
      </c>
      <c r="W305" s="1345">
        <f>SUM($I$52,$I$140)</f>
        <v>0</v>
      </c>
      <c r="AF305"/>
      <c r="AG305"/>
      <c r="AH305" s="679"/>
      <c r="AI305" s="679"/>
      <c r="BO305"/>
      <c r="BP305"/>
    </row>
    <row r="306" spans="6:68" ht="15" x14ac:dyDescent="0.15">
      <c r="F306" s="1342" t="s">
        <v>3520</v>
      </c>
      <c r="G306" s="2228"/>
      <c r="H306" s="2228"/>
      <c r="I306" s="2228"/>
      <c r="J306" s="2810"/>
      <c r="K306" s="2811"/>
      <c r="L306" s="2812"/>
      <c r="M306" s="1341">
        <f>SUM(J183:L183)</f>
        <v>0</v>
      </c>
      <c r="O306" s="2827" t="s">
        <v>3466</v>
      </c>
      <c r="P306" s="2827"/>
      <c r="Q306" s="2827"/>
      <c r="R306" s="2228"/>
      <c r="S306" s="2228"/>
      <c r="T306" s="2228"/>
      <c r="U306" s="1345">
        <f>SUM($J$50,$J$138)</f>
        <v>0</v>
      </c>
      <c r="V306" s="1345">
        <f>SUM($J$51,$J$139)</f>
        <v>0</v>
      </c>
      <c r="W306" s="1345">
        <f>SUM($J$52,$J$140)</f>
        <v>0</v>
      </c>
      <c r="AF306"/>
      <c r="AG306"/>
      <c r="AH306" s="679"/>
      <c r="AI306" s="679"/>
      <c r="BO306"/>
      <c r="BP306"/>
    </row>
    <row r="307" spans="6:68" ht="15" x14ac:dyDescent="0.15">
      <c r="F307" s="1342" t="s">
        <v>3658</v>
      </c>
      <c r="G307" s="2228"/>
      <c r="H307" s="2228"/>
      <c r="I307" s="2228"/>
      <c r="J307" s="2810"/>
      <c r="K307" s="2811"/>
      <c r="L307" s="2812"/>
      <c r="M307" s="1341">
        <f>SUM(M183:P183)</f>
        <v>0</v>
      </c>
      <c r="O307" s="2827" t="s">
        <v>3467</v>
      </c>
      <c r="P307" s="2827"/>
      <c r="Q307" s="2827"/>
      <c r="R307" s="2228"/>
      <c r="S307" s="2228"/>
      <c r="T307" s="2228"/>
      <c r="U307" s="1345">
        <f>SUM($K$50,$K$138)</f>
        <v>0</v>
      </c>
      <c r="V307" s="1345">
        <f>SUM($K$51,$K$139)</f>
        <v>0</v>
      </c>
      <c r="W307" s="1345">
        <f>SUM($K$52,$K$140)</f>
        <v>0</v>
      </c>
      <c r="AF307"/>
      <c r="AG307"/>
      <c r="AH307" s="679"/>
      <c r="AI307" s="679"/>
      <c r="BO307"/>
      <c r="BP307"/>
    </row>
    <row r="308" spans="6:68" ht="15" x14ac:dyDescent="0.15">
      <c r="F308" s="1342" t="s">
        <v>1095</v>
      </c>
      <c r="G308" s="2228"/>
      <c r="H308" s="2228"/>
      <c r="I308" s="2228"/>
      <c r="J308" s="2810"/>
      <c r="K308" s="2811"/>
      <c r="L308" s="2812"/>
      <c r="M308" s="1341">
        <f>Q183</f>
        <v>0</v>
      </c>
      <c r="O308" s="2827" t="s">
        <v>3468</v>
      </c>
      <c r="P308" s="2827"/>
      <c r="Q308" s="2827"/>
      <c r="R308" s="2228"/>
      <c r="S308" s="2228"/>
      <c r="T308" s="2228"/>
      <c r="U308" s="1345">
        <f>SUM($L$50,$L$138)</f>
        <v>0</v>
      </c>
      <c r="V308" s="1345">
        <f>SUM($L$51,$L$139)</f>
        <v>0</v>
      </c>
      <c r="W308" s="1345">
        <f>SUM($L$52,$L$140)</f>
        <v>0</v>
      </c>
      <c r="AF308"/>
      <c r="AG308"/>
      <c r="AH308" s="679"/>
      <c r="AI308" s="679"/>
      <c r="BO308"/>
      <c r="BP308"/>
    </row>
    <row r="309" spans="6:68" ht="15" x14ac:dyDescent="0.15">
      <c r="F309" s="1342" t="s">
        <v>3640</v>
      </c>
      <c r="G309" s="2228"/>
      <c r="H309" s="2228"/>
      <c r="I309" s="2228"/>
      <c r="J309" s="2810"/>
      <c r="K309" s="2811"/>
      <c r="L309" s="2812"/>
      <c r="M309" s="1341">
        <f>SUM(R183:V183)</f>
        <v>0</v>
      </c>
      <c r="O309" s="2827" t="s">
        <v>3469</v>
      </c>
      <c r="P309" s="2827"/>
      <c r="Q309" s="2827"/>
      <c r="R309" s="2228"/>
      <c r="S309" s="2228"/>
      <c r="T309" s="2228"/>
      <c r="U309" s="1345">
        <f>SUM($M$50,$M$138)</f>
        <v>0</v>
      </c>
      <c r="V309" s="1345">
        <f>SUM($M$51,$M$139)</f>
        <v>0</v>
      </c>
      <c r="W309" s="1345">
        <f>SUM($M$52,$M$140)</f>
        <v>0</v>
      </c>
      <c r="AF309"/>
      <c r="AG309"/>
      <c r="AH309" s="679"/>
      <c r="AI309" s="679"/>
      <c r="BO309"/>
      <c r="BP309"/>
    </row>
    <row r="310" spans="6:68" ht="15" x14ac:dyDescent="0.15">
      <c r="F310" s="1342" t="s">
        <v>4547</v>
      </c>
      <c r="G310" s="2228"/>
      <c r="H310" s="2228"/>
      <c r="I310" s="2228"/>
      <c r="J310" s="2810"/>
      <c r="K310" s="2811"/>
      <c r="L310" s="2812"/>
      <c r="M310" s="1341">
        <f>SUM(W183:AB183)</f>
        <v>0</v>
      </c>
      <c r="O310" s="2827" t="s">
        <v>3470</v>
      </c>
      <c r="P310" s="2827"/>
      <c r="Q310" s="2827"/>
      <c r="R310" s="2228"/>
      <c r="S310" s="2228"/>
      <c r="T310" s="2228"/>
      <c r="U310" s="1345">
        <f>SUM($N$50,$N$138)</f>
        <v>0</v>
      </c>
      <c r="V310" s="1345">
        <f>SUM($N$51,$N$139)</f>
        <v>0</v>
      </c>
      <c r="W310" s="1345">
        <f>SUM($N$52,$N$140)</f>
        <v>0</v>
      </c>
      <c r="AF310"/>
      <c r="AG310"/>
      <c r="AH310" s="679"/>
      <c r="AI310" s="679"/>
      <c r="BO310"/>
      <c r="BP310"/>
    </row>
    <row r="311" spans="6:68" ht="15" x14ac:dyDescent="0.15">
      <c r="F311" s="1342" t="s">
        <v>4599</v>
      </c>
      <c r="G311" s="2228"/>
      <c r="H311" s="2228"/>
      <c r="I311" s="2228"/>
      <c r="J311" s="2810"/>
      <c r="K311" s="2811"/>
      <c r="L311" s="2812"/>
      <c r="M311" s="1341">
        <f>AC183</f>
        <v>0</v>
      </c>
      <c r="O311" s="2827" t="s">
        <v>3471</v>
      </c>
      <c r="P311" s="2827"/>
      <c r="Q311" s="2827"/>
      <c r="R311" s="2228"/>
      <c r="S311" s="2228"/>
      <c r="T311" s="2228"/>
      <c r="U311" s="1345">
        <f>SUM($O$50,$O$138)</f>
        <v>0</v>
      </c>
      <c r="V311" s="1345">
        <f>SUM($O$51,$O$139)</f>
        <v>0</v>
      </c>
      <c r="W311" s="1345">
        <f>SUM($O$52,$O$140)</f>
        <v>0</v>
      </c>
      <c r="AF311"/>
      <c r="AG311"/>
      <c r="AH311" s="679"/>
      <c r="AI311" s="679"/>
      <c r="BO311"/>
      <c r="BP311"/>
    </row>
    <row r="312" spans="6:68" ht="15" x14ac:dyDescent="0.15">
      <c r="F312" s="1342" t="s">
        <v>4548</v>
      </c>
      <c r="G312" s="2228"/>
      <c r="H312" s="2228"/>
      <c r="I312" s="2228"/>
      <c r="J312" s="2810"/>
      <c r="K312" s="2811"/>
      <c r="L312" s="2812"/>
      <c r="M312" s="1341">
        <f>SUM(AD183:AE183)</f>
        <v>0</v>
      </c>
      <c r="O312" s="2827" t="s">
        <v>3472</v>
      </c>
      <c r="P312" s="2827"/>
      <c r="Q312" s="2827"/>
      <c r="R312" s="2228"/>
      <c r="S312" s="2228"/>
      <c r="T312" s="2228"/>
      <c r="U312" s="1345">
        <f>SUM($P$50,$P$138)</f>
        <v>0</v>
      </c>
      <c r="V312" s="1345">
        <f>SUM($P$51,$P$139)</f>
        <v>0</v>
      </c>
      <c r="W312" s="1345">
        <f>SUM($P$52,$P$140)</f>
        <v>0</v>
      </c>
      <c r="AF312"/>
      <c r="AG312"/>
      <c r="AH312" s="679"/>
      <c r="AI312" s="679"/>
      <c r="BO312"/>
      <c r="BP312"/>
    </row>
    <row r="313" spans="6:68" ht="15" x14ac:dyDescent="0.15">
      <c r="F313" s="1342" t="s">
        <v>169</v>
      </c>
      <c r="G313" s="2228"/>
      <c r="H313" s="2228"/>
      <c r="I313" s="2228"/>
      <c r="J313" s="2813"/>
      <c r="K313" s="2814"/>
      <c r="L313" s="2815"/>
      <c r="M313" s="1341">
        <f>AF183</f>
        <v>0</v>
      </c>
      <c r="O313" s="2827" t="s">
        <v>3461</v>
      </c>
      <c r="P313" s="2827"/>
      <c r="Q313" s="2827"/>
      <c r="R313" s="2228"/>
      <c r="S313" s="2228"/>
      <c r="T313" s="2228"/>
      <c r="U313" s="1345">
        <f>SUM($Q$50,$Q$138)</f>
        <v>0</v>
      </c>
      <c r="V313" s="1345">
        <f>SUM($Q$51,$Q$139)</f>
        <v>0</v>
      </c>
      <c r="W313" s="1345">
        <f>SUM($Q$52,$Q$140)</f>
        <v>0</v>
      </c>
      <c r="AF313"/>
      <c r="AG313"/>
      <c r="AH313" s="679"/>
      <c r="AI313" s="679"/>
      <c r="BO313"/>
      <c r="BP313"/>
    </row>
    <row r="314" spans="6:68" ht="15" customHeight="1" x14ac:dyDescent="0.15">
      <c r="F314" s="1342" t="s">
        <v>3515</v>
      </c>
      <c r="G314" s="2228" t="s">
        <v>4556</v>
      </c>
      <c r="H314" s="2228"/>
      <c r="I314" s="2228"/>
      <c r="J314" s="2807" t="s">
        <v>4549</v>
      </c>
      <c r="K314" s="2808"/>
      <c r="L314" s="2809"/>
      <c r="M314" s="1341">
        <f>SUM(G8:I8)</f>
        <v>0</v>
      </c>
      <c r="O314" s="2827" t="s">
        <v>3264</v>
      </c>
      <c r="P314" s="2827"/>
      <c r="Q314" s="2827"/>
      <c r="R314" s="2228"/>
      <c r="S314" s="2228"/>
      <c r="T314" s="2228"/>
      <c r="U314" s="1345">
        <f>SUM($R$50,$R$138)</f>
        <v>0</v>
      </c>
      <c r="V314" s="1345">
        <f>SUM($R$51,$R$139)</f>
        <v>0</v>
      </c>
      <c r="W314" s="1345">
        <f>SUM($R$52,$R$140)</f>
        <v>0</v>
      </c>
    </row>
    <row r="315" spans="6:68" ht="15" x14ac:dyDescent="0.15">
      <c r="F315" s="1342" t="s">
        <v>3520</v>
      </c>
      <c r="G315" s="2228"/>
      <c r="H315" s="2228"/>
      <c r="I315" s="2228"/>
      <c r="J315" s="2810"/>
      <c r="K315" s="2811"/>
      <c r="L315" s="2812"/>
      <c r="M315" s="1341">
        <f>SUM(J8:L8)</f>
        <v>0</v>
      </c>
      <c r="O315" s="2827" t="s">
        <v>3277</v>
      </c>
      <c r="P315" s="2827"/>
      <c r="Q315" s="2827"/>
      <c r="R315" s="2228"/>
      <c r="S315" s="2228"/>
      <c r="T315" s="2228"/>
      <c r="U315" s="1345">
        <f>SUM($S$50,$S$138)</f>
        <v>0</v>
      </c>
      <c r="V315" s="1345">
        <f>SUM($S$51,$S$139)</f>
        <v>0</v>
      </c>
      <c r="W315" s="1345">
        <f>SUM($S$52,$S$140)</f>
        <v>0</v>
      </c>
    </row>
    <row r="316" spans="6:68" ht="15" x14ac:dyDescent="0.15">
      <c r="F316" s="1342" t="s">
        <v>3658</v>
      </c>
      <c r="G316" s="2228"/>
      <c r="H316" s="2228"/>
      <c r="I316" s="2228"/>
      <c r="J316" s="2810"/>
      <c r="K316" s="2811"/>
      <c r="L316" s="2812"/>
      <c r="M316" s="1341">
        <f>SUM(M8:P8)</f>
        <v>0</v>
      </c>
      <c r="O316" s="2827" t="s">
        <v>3256</v>
      </c>
      <c r="P316" s="2827"/>
      <c r="Q316" s="2827"/>
      <c r="R316" s="2228"/>
      <c r="S316" s="2228"/>
      <c r="T316" s="2228"/>
      <c r="U316" s="1345">
        <f>SUM($T$50,$T$138)</f>
        <v>0</v>
      </c>
      <c r="V316" s="1345">
        <f>SUM($T$51,$T$139)</f>
        <v>0</v>
      </c>
      <c r="W316" s="1345">
        <f>SUM($T$52,$T$140)</f>
        <v>0</v>
      </c>
    </row>
    <row r="317" spans="6:68" ht="15" x14ac:dyDescent="0.15">
      <c r="F317" s="1342" t="s">
        <v>1095</v>
      </c>
      <c r="G317" s="2228"/>
      <c r="H317" s="2228"/>
      <c r="I317" s="2228"/>
      <c r="J317" s="2810"/>
      <c r="K317" s="2811"/>
      <c r="L317" s="2812"/>
      <c r="M317" s="1341">
        <f>Q8</f>
        <v>0</v>
      </c>
      <c r="O317" s="2827" t="s">
        <v>3473</v>
      </c>
      <c r="P317" s="2827"/>
      <c r="Q317" s="2827"/>
      <c r="R317" s="2228"/>
      <c r="S317" s="2228"/>
      <c r="T317" s="2228"/>
      <c r="U317" s="1345">
        <f>SUM($U$50,$U$138)</f>
        <v>0</v>
      </c>
      <c r="V317" s="1345">
        <f>SUM($U$51,$U$139)</f>
        <v>0</v>
      </c>
      <c r="W317" s="1345">
        <f>SUM($U$52,$U$140)</f>
        <v>0</v>
      </c>
    </row>
    <row r="318" spans="6:68" ht="15" x14ac:dyDescent="0.15">
      <c r="F318" s="1342" t="s">
        <v>3640</v>
      </c>
      <c r="G318" s="2228"/>
      <c r="H318" s="2228"/>
      <c r="I318" s="2228"/>
      <c r="J318" s="2810"/>
      <c r="K318" s="2811"/>
      <c r="L318" s="2812"/>
      <c r="M318" s="1341">
        <f>SUM(R8:V8)</f>
        <v>0</v>
      </c>
      <c r="O318" s="2827" t="s">
        <v>3474</v>
      </c>
      <c r="P318" s="2827"/>
      <c r="Q318" s="2827"/>
      <c r="R318" s="2228"/>
      <c r="S318" s="2228"/>
      <c r="T318" s="2228"/>
      <c r="U318" s="1345">
        <f>SUM($V$50,$V$138)</f>
        <v>0</v>
      </c>
      <c r="V318" s="1345">
        <f>SUM($V$51,$V$139)</f>
        <v>0</v>
      </c>
      <c r="W318" s="1345">
        <f>SUM($V$52,$V$140,)</f>
        <v>0</v>
      </c>
    </row>
    <row r="319" spans="6:68" ht="15" x14ac:dyDescent="0.15">
      <c r="F319" s="1342" t="s">
        <v>4547</v>
      </c>
      <c r="G319" s="2228"/>
      <c r="H319" s="2228"/>
      <c r="I319" s="2228"/>
      <c r="J319" s="2810"/>
      <c r="K319" s="2811"/>
      <c r="L319" s="2812"/>
      <c r="M319" s="1341">
        <f>SUM(W8:AB8)</f>
        <v>0</v>
      </c>
      <c r="O319" s="2827" t="s">
        <v>3282</v>
      </c>
      <c r="P319" s="2827"/>
      <c r="Q319" s="2827"/>
      <c r="R319" s="2228"/>
      <c r="S319" s="2228"/>
      <c r="T319" s="2228"/>
      <c r="U319" s="1345">
        <f>SUM($W$50,$W$138)</f>
        <v>0</v>
      </c>
      <c r="V319" s="1345">
        <f>SUM($W$51,$W$139)</f>
        <v>0</v>
      </c>
      <c r="W319" s="1345">
        <f>SUM($W$52,$W$140)</f>
        <v>0</v>
      </c>
    </row>
    <row r="320" spans="6:68" ht="15" x14ac:dyDescent="0.15">
      <c r="F320" s="1342" t="s">
        <v>4599</v>
      </c>
      <c r="G320" s="2228"/>
      <c r="H320" s="2228"/>
      <c r="I320" s="2228"/>
      <c r="J320" s="2810"/>
      <c r="K320" s="2811"/>
      <c r="L320" s="2812"/>
      <c r="M320" s="1341">
        <f>AC8</f>
        <v>0</v>
      </c>
      <c r="O320" s="2827" t="s">
        <v>3236</v>
      </c>
      <c r="P320" s="2827"/>
      <c r="Q320" s="2827"/>
      <c r="R320" s="2228"/>
      <c r="S320" s="2228"/>
      <c r="T320" s="2228"/>
      <c r="U320" s="1345">
        <f>SUM($X$50,$X$138)</f>
        <v>0</v>
      </c>
      <c r="V320" s="1345">
        <f>SUM($X$51,$X$139)</f>
        <v>0</v>
      </c>
      <c r="W320" s="1345">
        <f>SUM($X$52,$X$140)</f>
        <v>0</v>
      </c>
    </row>
    <row r="321" spans="6:23" ht="15" x14ac:dyDescent="0.15">
      <c r="F321" s="1342" t="s">
        <v>4548</v>
      </c>
      <c r="G321" s="2228"/>
      <c r="H321" s="2228"/>
      <c r="I321" s="2228"/>
      <c r="J321" s="2810"/>
      <c r="K321" s="2811"/>
      <c r="L321" s="2812"/>
      <c r="M321" s="1341">
        <f>SUM(AD8:AE8)</f>
        <v>0</v>
      </c>
      <c r="O321" s="2827" t="s">
        <v>2650</v>
      </c>
      <c r="P321" s="2827"/>
      <c r="Q321" s="2827"/>
      <c r="R321" s="2228"/>
      <c r="S321" s="2228"/>
      <c r="T321" s="2228"/>
      <c r="U321" s="1345">
        <f>SUM($Y$50,$Y$138)</f>
        <v>0</v>
      </c>
      <c r="V321" s="1345">
        <f>SUM($Y$51,$Y$139)</f>
        <v>0</v>
      </c>
      <c r="W321" s="1345">
        <f>SUM($Y$52,$Y$140)</f>
        <v>0</v>
      </c>
    </row>
    <row r="322" spans="6:23" ht="15" x14ac:dyDescent="0.15">
      <c r="F322" s="1342" t="s">
        <v>169</v>
      </c>
      <c r="G322" s="2228"/>
      <c r="H322" s="2228"/>
      <c r="I322" s="2228"/>
      <c r="J322" s="2813"/>
      <c r="K322" s="2814"/>
      <c r="L322" s="2815"/>
      <c r="M322" s="1341">
        <f>AF8</f>
        <v>0</v>
      </c>
      <c r="O322" s="2827" t="s">
        <v>3242</v>
      </c>
      <c r="P322" s="2827"/>
      <c r="Q322" s="2827"/>
      <c r="R322" s="2228"/>
      <c r="S322" s="2228"/>
      <c r="T322" s="2228"/>
      <c r="U322" s="1345">
        <f>SUM($Z$50,$Z$138)</f>
        <v>0</v>
      </c>
      <c r="V322" s="1345">
        <f>SUM($Z$51,$Z$139)</f>
        <v>0</v>
      </c>
      <c r="W322" s="1345">
        <f>SUM($Z$52,$Z$140)</f>
        <v>0</v>
      </c>
    </row>
    <row r="323" spans="6:23" ht="15" x14ac:dyDescent="0.15">
      <c r="F323" s="1342" t="s">
        <v>3515</v>
      </c>
      <c r="G323" s="2228"/>
      <c r="H323" s="2228"/>
      <c r="I323" s="2228"/>
      <c r="J323" s="2807" t="s">
        <v>4550</v>
      </c>
      <c r="K323" s="2808"/>
      <c r="L323" s="2809"/>
      <c r="M323" s="1341">
        <f>SUM(G52:I52)</f>
        <v>0</v>
      </c>
      <c r="O323" s="2827" t="s">
        <v>2751</v>
      </c>
      <c r="P323" s="2827"/>
      <c r="Q323" s="2827"/>
      <c r="R323" s="2228"/>
      <c r="S323" s="2228"/>
      <c r="T323" s="2228"/>
      <c r="U323" s="1345">
        <f>SUM($AA$50,$AA$138)</f>
        <v>0</v>
      </c>
      <c r="V323" s="1345">
        <f>SUM($AA$51,$AA$139)</f>
        <v>0</v>
      </c>
      <c r="W323" s="1345">
        <f>SUM($AA$52,$AA$140)</f>
        <v>0</v>
      </c>
    </row>
    <row r="324" spans="6:23" ht="15" x14ac:dyDescent="0.15">
      <c r="F324" s="1342" t="s">
        <v>3520</v>
      </c>
      <c r="G324" s="2228"/>
      <c r="H324" s="2228"/>
      <c r="I324" s="2228"/>
      <c r="J324" s="2810"/>
      <c r="K324" s="2811"/>
      <c r="L324" s="2812"/>
      <c r="M324" s="1341">
        <f>SUM(J52:L52)</f>
        <v>0</v>
      </c>
      <c r="O324" s="2827" t="s">
        <v>3475</v>
      </c>
      <c r="P324" s="2827"/>
      <c r="Q324" s="2827"/>
      <c r="R324" s="2228"/>
      <c r="S324" s="2228"/>
      <c r="T324" s="2228"/>
      <c r="U324" s="1345">
        <f>SUM($AB$50,$AB$138)</f>
        <v>0</v>
      </c>
      <c r="V324" s="1345">
        <f>SUM($AB$51,$AB$139)</f>
        <v>0</v>
      </c>
      <c r="W324" s="1345">
        <f>SUM($AB$52,$AB$140)</f>
        <v>0</v>
      </c>
    </row>
    <row r="325" spans="6:23" ht="15" x14ac:dyDescent="0.15">
      <c r="F325" s="1342" t="s">
        <v>3658</v>
      </c>
      <c r="G325" s="2228"/>
      <c r="H325" s="2228"/>
      <c r="I325" s="2228"/>
      <c r="J325" s="2810"/>
      <c r="K325" s="2811"/>
      <c r="L325" s="2812"/>
      <c r="M325" s="1341">
        <f>SUM(M52:P52)</f>
        <v>0</v>
      </c>
      <c r="O325" s="2827" t="s">
        <v>2758</v>
      </c>
      <c r="P325" s="2827"/>
      <c r="Q325" s="2827"/>
      <c r="R325" s="2228"/>
      <c r="S325" s="2228"/>
      <c r="T325" s="2228"/>
      <c r="U325" s="1345">
        <f>SUM($AC$50,$AC$138)</f>
        <v>0</v>
      </c>
      <c r="V325" s="1345">
        <f>SUM($AC$51,$AC$139)</f>
        <v>0</v>
      </c>
      <c r="W325" s="1345">
        <f>SUM($AC$52,$AC$140)</f>
        <v>0</v>
      </c>
    </row>
    <row r="326" spans="6:23" ht="15" x14ac:dyDescent="0.15">
      <c r="F326" s="1342" t="s">
        <v>1095</v>
      </c>
      <c r="G326" s="2228"/>
      <c r="H326" s="2228"/>
      <c r="I326" s="2228"/>
      <c r="J326" s="2810"/>
      <c r="K326" s="2811"/>
      <c r="L326" s="2812"/>
      <c r="M326" s="1341">
        <f>Q52</f>
        <v>0</v>
      </c>
      <c r="O326" s="2827" t="s">
        <v>3476</v>
      </c>
      <c r="P326" s="2827"/>
      <c r="Q326" s="2827"/>
      <c r="R326" s="2228"/>
      <c r="S326" s="2228"/>
      <c r="T326" s="2228"/>
      <c r="U326" s="1345">
        <f>SUM($AD$50,$AD$138)</f>
        <v>0</v>
      </c>
      <c r="V326" s="1345">
        <f>SUM($AD$51,$AD$139)</f>
        <v>0</v>
      </c>
      <c r="W326" s="1345">
        <f>SUM($AD$52,$AD$140)</f>
        <v>0</v>
      </c>
    </row>
    <row r="327" spans="6:23" ht="15" x14ac:dyDescent="0.15">
      <c r="F327" s="1342" t="s">
        <v>3640</v>
      </c>
      <c r="G327" s="2228"/>
      <c r="H327" s="2228"/>
      <c r="I327" s="2228"/>
      <c r="J327" s="2810"/>
      <c r="K327" s="2811"/>
      <c r="L327" s="2812"/>
      <c r="M327" s="1341">
        <f>SUM(R52:V52)</f>
        <v>0</v>
      </c>
      <c r="O327" s="2827" t="s">
        <v>3477</v>
      </c>
      <c r="P327" s="2827"/>
      <c r="Q327" s="2827"/>
      <c r="R327" s="2228"/>
      <c r="S327" s="2228"/>
      <c r="T327" s="2228"/>
      <c r="U327" s="1345">
        <f>SUM($AE$50,$AE$138)</f>
        <v>0</v>
      </c>
      <c r="V327" s="1345">
        <f>SUM($AE$51,$AE$139)</f>
        <v>0</v>
      </c>
      <c r="W327" s="1345">
        <f>SUM($AE$52,$AE$140)</f>
        <v>0</v>
      </c>
    </row>
    <row r="328" spans="6:23" ht="15" x14ac:dyDescent="0.15">
      <c r="F328" s="1342" t="s">
        <v>4547</v>
      </c>
      <c r="G328" s="2228"/>
      <c r="H328" s="2228"/>
      <c r="I328" s="2228"/>
      <c r="J328" s="2810"/>
      <c r="K328" s="2811"/>
      <c r="L328" s="2812"/>
      <c r="M328" s="1341">
        <f>SUM(W52:AB52)</f>
        <v>0</v>
      </c>
      <c r="O328" s="2827" t="s">
        <v>3463</v>
      </c>
      <c r="P328" s="2827"/>
      <c r="Q328" s="2827"/>
      <c r="R328" s="2228"/>
      <c r="S328" s="2228"/>
      <c r="T328" s="2228"/>
      <c r="U328" s="1345">
        <f>SUM($AF$50,$AF$138)</f>
        <v>0</v>
      </c>
      <c r="V328" s="1345">
        <f>SUM($AF$51,$AF$139)</f>
        <v>0</v>
      </c>
      <c r="W328" s="1345">
        <f>SUM($AF$52,$AF$140)</f>
        <v>0</v>
      </c>
    </row>
    <row r="329" spans="6:23" ht="15" x14ac:dyDescent="0.15">
      <c r="F329" s="1342" t="s">
        <v>4599</v>
      </c>
      <c r="G329" s="2228"/>
      <c r="H329" s="2228"/>
      <c r="I329" s="2228"/>
      <c r="J329" s="2810"/>
      <c r="K329" s="2811"/>
      <c r="L329" s="2812"/>
      <c r="M329" s="1341">
        <f>AC52</f>
        <v>0</v>
      </c>
    </row>
    <row r="330" spans="6:23" ht="15" x14ac:dyDescent="0.15">
      <c r="F330" s="1342" t="s">
        <v>4548</v>
      </c>
      <c r="G330" s="2228"/>
      <c r="H330" s="2228"/>
      <c r="I330" s="2228"/>
      <c r="J330" s="2810"/>
      <c r="K330" s="2811"/>
      <c r="L330" s="2812"/>
      <c r="M330" s="1341">
        <f>SUM(AD52:AE52)</f>
        <v>0</v>
      </c>
    </row>
    <row r="331" spans="6:23" ht="15" x14ac:dyDescent="0.15">
      <c r="F331" s="1342" t="s">
        <v>169</v>
      </c>
      <c r="G331" s="2228"/>
      <c r="H331" s="2228"/>
      <c r="I331" s="2228"/>
      <c r="J331" s="2813"/>
      <c r="K331" s="2814"/>
      <c r="L331" s="2815"/>
      <c r="M331" s="1341">
        <f>AF52</f>
        <v>0</v>
      </c>
    </row>
    <row r="332" spans="6:23" ht="15" x14ac:dyDescent="0.15">
      <c r="F332" s="1342" t="s">
        <v>3515</v>
      </c>
      <c r="G332" s="2228"/>
      <c r="H332" s="2228"/>
      <c r="I332" s="2228"/>
      <c r="J332" s="2807" t="s">
        <v>4600</v>
      </c>
      <c r="K332" s="2808"/>
      <c r="L332" s="2809"/>
      <c r="M332" s="1341">
        <f>SUM(G96:I96)</f>
        <v>0</v>
      </c>
    </row>
    <row r="333" spans="6:23" ht="15" x14ac:dyDescent="0.15">
      <c r="F333" s="1342" t="s">
        <v>3520</v>
      </c>
      <c r="G333" s="2228"/>
      <c r="H333" s="2228"/>
      <c r="I333" s="2228"/>
      <c r="J333" s="2810"/>
      <c r="K333" s="2811"/>
      <c r="L333" s="2812"/>
      <c r="M333" s="1341">
        <f>SUM(J96:L96)</f>
        <v>0</v>
      </c>
    </row>
    <row r="334" spans="6:23" ht="15" x14ac:dyDescent="0.15">
      <c r="F334" s="1342" t="s">
        <v>3658</v>
      </c>
      <c r="G334" s="2228"/>
      <c r="H334" s="2228"/>
      <c r="I334" s="2228"/>
      <c r="J334" s="2810"/>
      <c r="K334" s="2811"/>
      <c r="L334" s="2812"/>
      <c r="M334" s="1341">
        <f>SUM(M96:P96)</f>
        <v>0</v>
      </c>
    </row>
    <row r="335" spans="6:23" ht="15" x14ac:dyDescent="0.15">
      <c r="F335" s="1342" t="s">
        <v>1095</v>
      </c>
      <c r="G335" s="2228"/>
      <c r="H335" s="2228"/>
      <c r="I335" s="2228"/>
      <c r="J335" s="2810"/>
      <c r="K335" s="2811"/>
      <c r="L335" s="2812"/>
      <c r="M335" s="1341">
        <f>Q96</f>
        <v>0</v>
      </c>
    </row>
    <row r="336" spans="6:23" ht="15" x14ac:dyDescent="0.15">
      <c r="F336" s="1342" t="s">
        <v>3640</v>
      </c>
      <c r="G336" s="2228"/>
      <c r="H336" s="2228"/>
      <c r="I336" s="2228"/>
      <c r="J336" s="2810"/>
      <c r="K336" s="2811"/>
      <c r="L336" s="2812"/>
      <c r="M336" s="1341">
        <f>SUM(R96:V96)</f>
        <v>0</v>
      </c>
    </row>
    <row r="337" spans="6:13" ht="15" x14ac:dyDescent="0.15">
      <c r="F337" s="1342" t="s">
        <v>4547</v>
      </c>
      <c r="G337" s="2228"/>
      <c r="H337" s="2228"/>
      <c r="I337" s="2228"/>
      <c r="J337" s="2810"/>
      <c r="K337" s="2811"/>
      <c r="L337" s="2812"/>
      <c r="M337" s="1341">
        <f>SUM(W96:AB96)</f>
        <v>0</v>
      </c>
    </row>
    <row r="338" spans="6:13" ht="15" x14ac:dyDescent="0.15">
      <c r="F338" s="1342" t="s">
        <v>4599</v>
      </c>
      <c r="G338" s="2228"/>
      <c r="H338" s="2228"/>
      <c r="I338" s="2228"/>
      <c r="J338" s="2810"/>
      <c r="K338" s="2811"/>
      <c r="L338" s="2812"/>
      <c r="M338" s="1341">
        <f>AC96</f>
        <v>0</v>
      </c>
    </row>
    <row r="339" spans="6:13" ht="15" x14ac:dyDescent="0.15">
      <c r="F339" s="1342" t="s">
        <v>4548</v>
      </c>
      <c r="G339" s="2228"/>
      <c r="H339" s="2228"/>
      <c r="I339" s="2228"/>
      <c r="J339" s="2810"/>
      <c r="K339" s="2811"/>
      <c r="L339" s="2812"/>
      <c r="M339" s="1341">
        <f>SUM(AD96:AE96)</f>
        <v>0</v>
      </c>
    </row>
    <row r="340" spans="6:13" ht="15" x14ac:dyDescent="0.15">
      <c r="F340" s="1342" t="s">
        <v>169</v>
      </c>
      <c r="G340" s="2228"/>
      <c r="H340" s="2228"/>
      <c r="I340" s="2228"/>
      <c r="J340" s="2813"/>
      <c r="K340" s="2814"/>
      <c r="L340" s="2815"/>
      <c r="M340" s="1341">
        <f>AF96</f>
        <v>0</v>
      </c>
    </row>
    <row r="341" spans="6:13" ht="15" x14ac:dyDescent="0.15">
      <c r="F341" s="1342" t="s">
        <v>3515</v>
      </c>
      <c r="G341" s="2228"/>
      <c r="H341" s="2228"/>
      <c r="I341" s="2228"/>
      <c r="J341" s="2807" t="s">
        <v>4552</v>
      </c>
      <c r="K341" s="2808"/>
      <c r="L341" s="2809"/>
      <c r="M341" s="1343">
        <f>SUM(G140:I140)</f>
        <v>0</v>
      </c>
    </row>
    <row r="342" spans="6:13" ht="15" x14ac:dyDescent="0.15">
      <c r="F342" s="1342" t="s">
        <v>3520</v>
      </c>
      <c r="G342" s="2228"/>
      <c r="H342" s="2228"/>
      <c r="I342" s="2228"/>
      <c r="J342" s="2810"/>
      <c r="K342" s="2811"/>
      <c r="L342" s="2812"/>
      <c r="M342" s="1343">
        <f>SUM(J140:L140)</f>
        <v>0</v>
      </c>
    </row>
    <row r="343" spans="6:13" ht="15" x14ac:dyDescent="0.15">
      <c r="F343" s="1342" t="s">
        <v>3658</v>
      </c>
      <c r="G343" s="2228"/>
      <c r="H343" s="2228"/>
      <c r="I343" s="2228"/>
      <c r="J343" s="2810"/>
      <c r="K343" s="2811"/>
      <c r="L343" s="2812"/>
      <c r="M343" s="1343">
        <f>SUM(M140:P140)</f>
        <v>0</v>
      </c>
    </row>
    <row r="344" spans="6:13" ht="15" x14ac:dyDescent="0.15">
      <c r="F344" s="1342" t="s">
        <v>1095</v>
      </c>
      <c r="G344" s="2228"/>
      <c r="H344" s="2228"/>
      <c r="I344" s="2228"/>
      <c r="J344" s="2810"/>
      <c r="K344" s="2811"/>
      <c r="L344" s="2812"/>
      <c r="M344" s="1343">
        <f>Q140</f>
        <v>0</v>
      </c>
    </row>
    <row r="345" spans="6:13" ht="15" x14ac:dyDescent="0.15">
      <c r="F345" s="1342" t="s">
        <v>3640</v>
      </c>
      <c r="G345" s="2228"/>
      <c r="H345" s="2228"/>
      <c r="I345" s="2228"/>
      <c r="J345" s="2810"/>
      <c r="K345" s="2811"/>
      <c r="L345" s="2812"/>
      <c r="M345" s="1343">
        <f>SUM(R140:V140)</f>
        <v>0</v>
      </c>
    </row>
    <row r="346" spans="6:13" ht="15" x14ac:dyDescent="0.15">
      <c r="F346" s="1342" t="s">
        <v>4547</v>
      </c>
      <c r="G346" s="2228"/>
      <c r="H346" s="2228"/>
      <c r="I346" s="2228"/>
      <c r="J346" s="2810"/>
      <c r="K346" s="2811"/>
      <c r="L346" s="2812"/>
      <c r="M346" s="1343">
        <f>SUM(W140:AB140)</f>
        <v>0</v>
      </c>
    </row>
    <row r="347" spans="6:13" ht="15" x14ac:dyDescent="0.15">
      <c r="F347" s="1342" t="s">
        <v>4599</v>
      </c>
      <c r="G347" s="2228"/>
      <c r="H347" s="2228"/>
      <c r="I347" s="2228"/>
      <c r="J347" s="2810"/>
      <c r="K347" s="2811"/>
      <c r="L347" s="2812"/>
      <c r="M347" s="1343">
        <f>AC140</f>
        <v>0</v>
      </c>
    </row>
    <row r="348" spans="6:13" ht="15" x14ac:dyDescent="0.15">
      <c r="F348" s="1342" t="s">
        <v>4548</v>
      </c>
      <c r="G348" s="2228"/>
      <c r="H348" s="2228"/>
      <c r="I348" s="2228"/>
      <c r="J348" s="2810"/>
      <c r="K348" s="2811"/>
      <c r="L348" s="2812"/>
      <c r="M348" s="1343">
        <f>SUM(AD140:AE140)</f>
        <v>0</v>
      </c>
    </row>
    <row r="349" spans="6:13" ht="15" x14ac:dyDescent="0.15">
      <c r="F349" s="1342" t="s">
        <v>169</v>
      </c>
      <c r="G349" s="2228"/>
      <c r="H349" s="2228"/>
      <c r="I349" s="2228"/>
      <c r="J349" s="2813"/>
      <c r="K349" s="2814"/>
      <c r="L349" s="2815"/>
      <c r="M349" s="1343">
        <f>AF140</f>
        <v>0</v>
      </c>
    </row>
    <row r="350" spans="6:13" ht="15" x14ac:dyDescent="0.15">
      <c r="F350" s="1342" t="s">
        <v>3515</v>
      </c>
      <c r="G350" s="2228"/>
      <c r="H350" s="2228"/>
      <c r="I350" s="2228"/>
      <c r="J350" s="2807" t="s">
        <v>4553</v>
      </c>
      <c r="K350" s="2808"/>
      <c r="L350" s="2809"/>
      <c r="M350" s="1343">
        <f>SUM(G184:I184)</f>
        <v>0</v>
      </c>
    </row>
    <row r="351" spans="6:13" ht="15" x14ac:dyDescent="0.15">
      <c r="F351" s="1342" t="s">
        <v>3520</v>
      </c>
      <c r="G351" s="2228"/>
      <c r="H351" s="2228"/>
      <c r="I351" s="2228"/>
      <c r="J351" s="2810"/>
      <c r="K351" s="2811"/>
      <c r="L351" s="2812"/>
      <c r="M351" s="1343">
        <f>SUM(J184:L184)</f>
        <v>0</v>
      </c>
    </row>
    <row r="352" spans="6:13" ht="15" x14ac:dyDescent="0.15">
      <c r="F352" s="1342" t="s">
        <v>3658</v>
      </c>
      <c r="G352" s="2228"/>
      <c r="H352" s="2228"/>
      <c r="I352" s="2228"/>
      <c r="J352" s="2810"/>
      <c r="K352" s="2811"/>
      <c r="L352" s="2812"/>
      <c r="M352" s="1343">
        <f>SUM(M184:P184)</f>
        <v>0</v>
      </c>
    </row>
    <row r="353" spans="6:13" ht="15" x14ac:dyDescent="0.15">
      <c r="F353" s="1342" t="s">
        <v>1095</v>
      </c>
      <c r="G353" s="2228"/>
      <c r="H353" s="2228"/>
      <c r="I353" s="2228"/>
      <c r="J353" s="2810"/>
      <c r="K353" s="2811"/>
      <c r="L353" s="2812"/>
      <c r="M353" s="1343">
        <f>Q184</f>
        <v>0</v>
      </c>
    </row>
    <row r="354" spans="6:13" ht="15" x14ac:dyDescent="0.15">
      <c r="F354" s="1342" t="s">
        <v>3640</v>
      </c>
      <c r="G354" s="2228"/>
      <c r="H354" s="2228"/>
      <c r="I354" s="2228"/>
      <c r="J354" s="2810"/>
      <c r="K354" s="2811"/>
      <c r="L354" s="2812"/>
      <c r="M354" s="1343">
        <f>SUM(R184:V184)</f>
        <v>0</v>
      </c>
    </row>
    <row r="355" spans="6:13" ht="15" x14ac:dyDescent="0.15">
      <c r="F355" s="1342" t="s">
        <v>4547</v>
      </c>
      <c r="G355" s="2228"/>
      <c r="H355" s="2228"/>
      <c r="I355" s="2228"/>
      <c r="J355" s="2810"/>
      <c r="K355" s="2811"/>
      <c r="L355" s="2812"/>
      <c r="M355" s="1343">
        <f>SUM(W184:AB184)</f>
        <v>0</v>
      </c>
    </row>
    <row r="356" spans="6:13" ht="15" x14ac:dyDescent="0.15">
      <c r="F356" s="1342" t="s">
        <v>4599</v>
      </c>
      <c r="G356" s="2228"/>
      <c r="H356" s="2228"/>
      <c r="I356" s="2228"/>
      <c r="J356" s="2810"/>
      <c r="K356" s="2811"/>
      <c r="L356" s="2812"/>
      <c r="M356" s="1343">
        <f>AC184</f>
        <v>0</v>
      </c>
    </row>
    <row r="357" spans="6:13" ht="15" x14ac:dyDescent="0.15">
      <c r="F357" s="1342" t="s">
        <v>4548</v>
      </c>
      <c r="G357" s="2228"/>
      <c r="H357" s="2228"/>
      <c r="I357" s="2228"/>
      <c r="J357" s="2810"/>
      <c r="K357" s="2811"/>
      <c r="L357" s="2812"/>
      <c r="M357" s="1343">
        <f>SUM(AD184:AE184)</f>
        <v>0</v>
      </c>
    </row>
    <row r="358" spans="6:13" ht="15" x14ac:dyDescent="0.15">
      <c r="F358" s="1342" t="s">
        <v>169</v>
      </c>
      <c r="G358" s="2228"/>
      <c r="H358" s="2228"/>
      <c r="I358" s="2228"/>
      <c r="J358" s="2813"/>
      <c r="K358" s="2814"/>
      <c r="L358" s="2815"/>
      <c r="M358" s="1343">
        <f>AF184</f>
        <v>0</v>
      </c>
    </row>
  </sheetData>
  <sheetProtection algorithmName="SHA-512" hashValue="GcyCSovEC/XvY4Bnlvm7w2aLiudnpPTPCQnV5bKMY45BbwJRCaVDnHgu0cWWSp0ivN4DVR0VNGlJSal1ClkAlA==" saltValue="7I7MCZvr3ULX6vuzCqF67g==" spinCount="100000" sheet="1" formatRows="0"/>
  <mergeCells count="499">
    <mergeCell ref="O323:Q323"/>
    <mergeCell ref="O324:Q324"/>
    <mergeCell ref="O325:Q325"/>
    <mergeCell ref="O326:Q326"/>
    <mergeCell ref="O327:Q327"/>
    <mergeCell ref="O328:Q328"/>
    <mergeCell ref="O314:Q314"/>
    <mergeCell ref="O315:Q315"/>
    <mergeCell ref="O316:Q316"/>
    <mergeCell ref="O317:Q317"/>
    <mergeCell ref="O318:Q318"/>
    <mergeCell ref="O319:Q319"/>
    <mergeCell ref="O320:Q320"/>
    <mergeCell ref="O321:Q321"/>
    <mergeCell ref="O322:Q322"/>
    <mergeCell ref="O291:Q291"/>
    <mergeCell ref="O292:Q292"/>
    <mergeCell ref="O293:Q293"/>
    <mergeCell ref="O294:Q294"/>
    <mergeCell ref="R294:T328"/>
    <mergeCell ref="O295:Q295"/>
    <mergeCell ref="O296:Q296"/>
    <mergeCell ref="O297:Q297"/>
    <mergeCell ref="O298:Q298"/>
    <mergeCell ref="O299:Q299"/>
    <mergeCell ref="O300:Q300"/>
    <mergeCell ref="O301:Q301"/>
    <mergeCell ref="O302:Q302"/>
    <mergeCell ref="O303:Q303"/>
    <mergeCell ref="O304:Q304"/>
    <mergeCell ref="O305:Q305"/>
    <mergeCell ref="O306:Q306"/>
    <mergeCell ref="O307:Q307"/>
    <mergeCell ref="O308:Q308"/>
    <mergeCell ref="O309:Q309"/>
    <mergeCell ref="O310:Q310"/>
    <mergeCell ref="O311:Q311"/>
    <mergeCell ref="O312:Q312"/>
    <mergeCell ref="O313:Q313"/>
    <mergeCell ref="O282:Q282"/>
    <mergeCell ref="O283:Q283"/>
    <mergeCell ref="O284:Q284"/>
    <mergeCell ref="O285:Q285"/>
    <mergeCell ref="O286:Q286"/>
    <mergeCell ref="O287:Q287"/>
    <mergeCell ref="O288:Q288"/>
    <mergeCell ref="O289:Q289"/>
    <mergeCell ref="O290:Q290"/>
    <mergeCell ref="O259:Q259"/>
    <mergeCell ref="R259:T293"/>
    <mergeCell ref="O260:Q260"/>
    <mergeCell ref="O261:Q261"/>
    <mergeCell ref="O262:Q262"/>
    <mergeCell ref="O263:Q263"/>
    <mergeCell ref="O264:Q264"/>
    <mergeCell ref="O265:Q265"/>
    <mergeCell ref="O266:Q266"/>
    <mergeCell ref="O267:Q267"/>
    <mergeCell ref="O268:Q268"/>
    <mergeCell ref="O269:Q269"/>
    <mergeCell ref="O270:Q270"/>
    <mergeCell ref="O271:Q271"/>
    <mergeCell ref="O272:Q272"/>
    <mergeCell ref="O273:Q273"/>
    <mergeCell ref="O274:Q274"/>
    <mergeCell ref="O275:Q275"/>
    <mergeCell ref="O276:Q276"/>
    <mergeCell ref="O277:Q277"/>
    <mergeCell ref="O278:Q278"/>
    <mergeCell ref="O279:Q279"/>
    <mergeCell ref="O280:Q280"/>
    <mergeCell ref="O281:Q281"/>
    <mergeCell ref="Y233:AA233"/>
    <mergeCell ref="Y234:AA234"/>
    <mergeCell ref="Y258:AA258"/>
    <mergeCell ref="Y223:AA223"/>
    <mergeCell ref="R223:T223"/>
    <mergeCell ref="R224:T258"/>
    <mergeCell ref="Y249:AA249"/>
    <mergeCell ref="Y250:AA250"/>
    <mergeCell ref="Y251:AA251"/>
    <mergeCell ref="Y252:AA252"/>
    <mergeCell ref="Y253:AA253"/>
    <mergeCell ref="Y254:AA254"/>
    <mergeCell ref="Y255:AA255"/>
    <mergeCell ref="Y256:AA256"/>
    <mergeCell ref="Y257:AA257"/>
    <mergeCell ref="Y240:AA240"/>
    <mergeCell ref="Y241:AA241"/>
    <mergeCell ref="Y242:AA242"/>
    <mergeCell ref="Y243:AA243"/>
    <mergeCell ref="Y244:AA244"/>
    <mergeCell ref="Y245:AA245"/>
    <mergeCell ref="Y246:AA246"/>
    <mergeCell ref="Y247:AA247"/>
    <mergeCell ref="Y248:AA248"/>
    <mergeCell ref="Y235:AA235"/>
    <mergeCell ref="Y236:AA236"/>
    <mergeCell ref="Y237:AA237"/>
    <mergeCell ref="Y238:AA238"/>
    <mergeCell ref="Y239:AA239"/>
    <mergeCell ref="O255:Q255"/>
    <mergeCell ref="O256:Q256"/>
    <mergeCell ref="O257:Q257"/>
    <mergeCell ref="O258:Q258"/>
    <mergeCell ref="O246:Q246"/>
    <mergeCell ref="O247:Q247"/>
    <mergeCell ref="O248:Q248"/>
    <mergeCell ref="O249:Q249"/>
    <mergeCell ref="O250:Q250"/>
    <mergeCell ref="O251:Q251"/>
    <mergeCell ref="O252:Q252"/>
    <mergeCell ref="O253:Q253"/>
    <mergeCell ref="O254:Q254"/>
    <mergeCell ref="O237:Q237"/>
    <mergeCell ref="O238:Q238"/>
    <mergeCell ref="O239:Q239"/>
    <mergeCell ref="O240:Q240"/>
    <mergeCell ref="O241:Q241"/>
    <mergeCell ref="O242:Q242"/>
    <mergeCell ref="O243:Q243"/>
    <mergeCell ref="O244:Q244"/>
    <mergeCell ref="O245:Q245"/>
    <mergeCell ref="J314:L322"/>
    <mergeCell ref="J323:L331"/>
    <mergeCell ref="J332:L340"/>
    <mergeCell ref="J341:L349"/>
    <mergeCell ref="J350:L358"/>
    <mergeCell ref="G314:I358"/>
    <mergeCell ref="G269:I313"/>
    <mergeCell ref="J269:L277"/>
    <mergeCell ref="J278:L286"/>
    <mergeCell ref="J287:L295"/>
    <mergeCell ref="J296:L304"/>
    <mergeCell ref="J305:L313"/>
    <mergeCell ref="J242:L250"/>
    <mergeCell ref="J251:L259"/>
    <mergeCell ref="J260:L268"/>
    <mergeCell ref="G224:I268"/>
    <mergeCell ref="J233:L241"/>
    <mergeCell ref="O233:Q233"/>
    <mergeCell ref="O234:Q234"/>
    <mergeCell ref="O235:Q235"/>
    <mergeCell ref="O236:Q236"/>
    <mergeCell ref="G223:I223"/>
    <mergeCell ref="J224:L232"/>
    <mergeCell ref="J223:L223"/>
    <mergeCell ref="BF45:BP45"/>
    <mergeCell ref="AJ46:BP46"/>
    <mergeCell ref="O227:Q227"/>
    <mergeCell ref="O226:Q226"/>
    <mergeCell ref="O225:Q225"/>
    <mergeCell ref="O224:Q224"/>
    <mergeCell ref="O228:Q228"/>
    <mergeCell ref="O229:Q229"/>
    <mergeCell ref="O230:Q230"/>
    <mergeCell ref="O231:Q231"/>
    <mergeCell ref="O232:Q232"/>
    <mergeCell ref="O223:Q223"/>
    <mergeCell ref="Y226:AA226"/>
    <mergeCell ref="Y227:AA227"/>
    <mergeCell ref="Y228:AA228"/>
    <mergeCell ref="Y229:AA229"/>
    <mergeCell ref="Y230:AA230"/>
    <mergeCell ref="Y231:AA231"/>
    <mergeCell ref="Y232:AA232"/>
    <mergeCell ref="Y224:AA224"/>
    <mergeCell ref="Y225:AA225"/>
    <mergeCell ref="AJ6:AO6"/>
    <mergeCell ref="AL7:AO7"/>
    <mergeCell ref="AM8:AO8"/>
    <mergeCell ref="AJ9:AJ44"/>
    <mergeCell ref="AK24:AL26"/>
    <mergeCell ref="AK27:AL29"/>
    <mergeCell ref="AM27:AO27"/>
    <mergeCell ref="AN28:AO28"/>
    <mergeCell ref="AK30:AL31"/>
    <mergeCell ref="AM30:AO30"/>
    <mergeCell ref="AN31:AO31"/>
    <mergeCell ref="AK33:AL34"/>
    <mergeCell ref="AM33:AO33"/>
    <mergeCell ref="AN34:AO34"/>
    <mergeCell ref="AK36:AL37"/>
    <mergeCell ref="AM36:AO36"/>
    <mergeCell ref="AN37:AO37"/>
    <mergeCell ref="AK39:AL41"/>
    <mergeCell ref="AM39:AO39"/>
    <mergeCell ref="AN40:AO40"/>
    <mergeCell ref="AK42:AL43"/>
    <mergeCell ref="AM42:AO42"/>
    <mergeCell ref="AN43:AO43"/>
    <mergeCell ref="AM15:AO15"/>
    <mergeCell ref="AJ1:BP1"/>
    <mergeCell ref="AJ2:BP2"/>
    <mergeCell ref="AJ3:BA3"/>
    <mergeCell ref="AJ4:AO4"/>
    <mergeCell ref="AP4:AR4"/>
    <mergeCell ref="AS4:AU4"/>
    <mergeCell ref="AV4:AY4"/>
    <mergeCell ref="AZ4:AZ5"/>
    <mergeCell ref="BA4:BE4"/>
    <mergeCell ref="BF4:BK4"/>
    <mergeCell ref="BL4:BL5"/>
    <mergeCell ref="BM4:BN4"/>
    <mergeCell ref="BO4:BO5"/>
    <mergeCell ref="BP4:BP5"/>
    <mergeCell ref="AJ5:AO5"/>
    <mergeCell ref="D200:F200"/>
    <mergeCell ref="E201:F201"/>
    <mergeCell ref="W221:AG221"/>
    <mergeCell ref="B212:C213"/>
    <mergeCell ref="D212:F212"/>
    <mergeCell ref="E213:F213"/>
    <mergeCell ref="B215:C217"/>
    <mergeCell ref="D215:F215"/>
    <mergeCell ref="E216:F216"/>
    <mergeCell ref="B209:C210"/>
    <mergeCell ref="D209:F209"/>
    <mergeCell ref="E210:F210"/>
    <mergeCell ref="B218:C219"/>
    <mergeCell ref="D218:F218"/>
    <mergeCell ref="E219:F219"/>
    <mergeCell ref="D184:F184"/>
    <mergeCell ref="A185:A220"/>
    <mergeCell ref="B185:C186"/>
    <mergeCell ref="D185:F185"/>
    <mergeCell ref="E186:F186"/>
    <mergeCell ref="B188:C189"/>
    <mergeCell ref="D188:F188"/>
    <mergeCell ref="E189:F189"/>
    <mergeCell ref="B191:C192"/>
    <mergeCell ref="D191:F191"/>
    <mergeCell ref="E192:F192"/>
    <mergeCell ref="B194:C195"/>
    <mergeCell ref="D194:F194"/>
    <mergeCell ref="E195:F195"/>
    <mergeCell ref="B203:C205"/>
    <mergeCell ref="D203:F203"/>
    <mergeCell ref="E204:F204"/>
    <mergeCell ref="B206:C207"/>
    <mergeCell ref="D206:F206"/>
    <mergeCell ref="E207:F207"/>
    <mergeCell ref="B197:C198"/>
    <mergeCell ref="D197:F197"/>
    <mergeCell ref="E198:F198"/>
    <mergeCell ref="B200:C202"/>
    <mergeCell ref="A181:F181"/>
    <mergeCell ref="A182:F182"/>
    <mergeCell ref="C183:F183"/>
    <mergeCell ref="AC180:AC181"/>
    <mergeCell ref="AD180:AE180"/>
    <mergeCell ref="AF180:AF181"/>
    <mergeCell ref="AG180:AG181"/>
    <mergeCell ref="A178:AG178"/>
    <mergeCell ref="A179:R179"/>
    <mergeCell ref="A180:F180"/>
    <mergeCell ref="G180:I180"/>
    <mergeCell ref="J180:L180"/>
    <mergeCell ref="M180:P180"/>
    <mergeCell ref="Q180:Q181"/>
    <mergeCell ref="R180:V180"/>
    <mergeCell ref="W180:AB180"/>
    <mergeCell ref="D156:F156"/>
    <mergeCell ref="E157:F157"/>
    <mergeCell ref="W177:AG177"/>
    <mergeCell ref="B168:C169"/>
    <mergeCell ref="D168:F168"/>
    <mergeCell ref="E169:F169"/>
    <mergeCell ref="B171:C173"/>
    <mergeCell ref="D171:F171"/>
    <mergeCell ref="E172:F172"/>
    <mergeCell ref="B165:C166"/>
    <mergeCell ref="D165:F165"/>
    <mergeCell ref="E166:F166"/>
    <mergeCell ref="B174:C175"/>
    <mergeCell ref="D174:F174"/>
    <mergeCell ref="E175:F175"/>
    <mergeCell ref="D140:F140"/>
    <mergeCell ref="A141:A176"/>
    <mergeCell ref="B141:C142"/>
    <mergeCell ref="D141:F141"/>
    <mergeCell ref="E142:F142"/>
    <mergeCell ref="B144:C145"/>
    <mergeCell ref="D144:F144"/>
    <mergeCell ref="E145:F145"/>
    <mergeCell ref="B147:C148"/>
    <mergeCell ref="D147:F147"/>
    <mergeCell ref="E148:F148"/>
    <mergeCell ref="B150:C151"/>
    <mergeCell ref="D150:F150"/>
    <mergeCell ref="E151:F151"/>
    <mergeCell ref="B159:C161"/>
    <mergeCell ref="D159:F159"/>
    <mergeCell ref="E160:F160"/>
    <mergeCell ref="B162:C163"/>
    <mergeCell ref="D162:F162"/>
    <mergeCell ref="E163:F163"/>
    <mergeCell ref="B153:C154"/>
    <mergeCell ref="D153:F153"/>
    <mergeCell ref="E154:F154"/>
    <mergeCell ref="B156:C158"/>
    <mergeCell ref="A137:F137"/>
    <mergeCell ref="A138:F138"/>
    <mergeCell ref="C139:F139"/>
    <mergeCell ref="AC136:AC137"/>
    <mergeCell ref="AD136:AE136"/>
    <mergeCell ref="AF136:AF137"/>
    <mergeCell ref="AG136:AG137"/>
    <mergeCell ref="A134:AG134"/>
    <mergeCell ref="A135:R135"/>
    <mergeCell ref="A136:F136"/>
    <mergeCell ref="G136:I136"/>
    <mergeCell ref="J136:L136"/>
    <mergeCell ref="M136:P136"/>
    <mergeCell ref="Q136:Q137"/>
    <mergeCell ref="R136:V136"/>
    <mergeCell ref="W136:AB136"/>
    <mergeCell ref="D112:F112"/>
    <mergeCell ref="E113:F113"/>
    <mergeCell ref="W133:AG133"/>
    <mergeCell ref="B124:C125"/>
    <mergeCell ref="D124:F124"/>
    <mergeCell ref="E125:F125"/>
    <mergeCell ref="B127:C129"/>
    <mergeCell ref="D127:F127"/>
    <mergeCell ref="E128:F128"/>
    <mergeCell ref="B121:C122"/>
    <mergeCell ref="D121:F121"/>
    <mergeCell ref="E122:F122"/>
    <mergeCell ref="B130:C131"/>
    <mergeCell ref="D130:F130"/>
    <mergeCell ref="E131:F131"/>
    <mergeCell ref="D96:F96"/>
    <mergeCell ref="A97:A132"/>
    <mergeCell ref="B97:C98"/>
    <mergeCell ref="D97:F97"/>
    <mergeCell ref="E98:F98"/>
    <mergeCell ref="B100:C101"/>
    <mergeCell ref="D100:F100"/>
    <mergeCell ref="E101:F101"/>
    <mergeCell ref="B103:C104"/>
    <mergeCell ref="D103:F103"/>
    <mergeCell ref="E104:F104"/>
    <mergeCell ref="B106:C107"/>
    <mergeCell ref="D106:F106"/>
    <mergeCell ref="E107:F107"/>
    <mergeCell ref="B115:C117"/>
    <mergeCell ref="D115:F115"/>
    <mergeCell ref="E116:F116"/>
    <mergeCell ref="B118:C119"/>
    <mergeCell ref="D118:F118"/>
    <mergeCell ref="E119:F119"/>
    <mergeCell ref="B109:C110"/>
    <mergeCell ref="D109:F109"/>
    <mergeCell ref="E110:F110"/>
    <mergeCell ref="B112:C114"/>
    <mergeCell ref="A93:F93"/>
    <mergeCell ref="A94:F94"/>
    <mergeCell ref="C95:F95"/>
    <mergeCell ref="AC92:AC93"/>
    <mergeCell ref="AD92:AE92"/>
    <mergeCell ref="AF92:AF93"/>
    <mergeCell ref="AG92:AG93"/>
    <mergeCell ref="A90:AG90"/>
    <mergeCell ref="A91:R91"/>
    <mergeCell ref="A92:F92"/>
    <mergeCell ref="G92:I92"/>
    <mergeCell ref="J92:L92"/>
    <mergeCell ref="M92:P92"/>
    <mergeCell ref="Q92:Q93"/>
    <mergeCell ref="R92:V92"/>
    <mergeCell ref="W92:AB92"/>
    <mergeCell ref="B68:C70"/>
    <mergeCell ref="D68:F68"/>
    <mergeCell ref="E69:F69"/>
    <mergeCell ref="W89:AG89"/>
    <mergeCell ref="B80:C81"/>
    <mergeCell ref="D80:F80"/>
    <mergeCell ref="E81:F81"/>
    <mergeCell ref="B83:C85"/>
    <mergeCell ref="D83:F83"/>
    <mergeCell ref="E84:F84"/>
    <mergeCell ref="B77:C78"/>
    <mergeCell ref="D77:F77"/>
    <mergeCell ref="E78:F78"/>
    <mergeCell ref="B86:C87"/>
    <mergeCell ref="D86:F86"/>
    <mergeCell ref="E87:F87"/>
    <mergeCell ref="C51:F51"/>
    <mergeCell ref="D52:F52"/>
    <mergeCell ref="A53:A88"/>
    <mergeCell ref="B53:C54"/>
    <mergeCell ref="D53:F53"/>
    <mergeCell ref="E54:F54"/>
    <mergeCell ref="B56:C57"/>
    <mergeCell ref="D56:F56"/>
    <mergeCell ref="E57:F57"/>
    <mergeCell ref="B59:C60"/>
    <mergeCell ref="D59:F59"/>
    <mergeCell ref="E60:F60"/>
    <mergeCell ref="B62:C63"/>
    <mergeCell ref="D62:F62"/>
    <mergeCell ref="B71:C73"/>
    <mergeCell ref="D71:F71"/>
    <mergeCell ref="E72:F72"/>
    <mergeCell ref="B74:C75"/>
    <mergeCell ref="D74:F74"/>
    <mergeCell ref="E75:F75"/>
    <mergeCell ref="E63:F63"/>
    <mergeCell ref="B65:C66"/>
    <mergeCell ref="D65:F65"/>
    <mergeCell ref="E66:F66"/>
    <mergeCell ref="A49:F49"/>
    <mergeCell ref="A50:F50"/>
    <mergeCell ref="W48:AB48"/>
    <mergeCell ref="AC48:AC49"/>
    <mergeCell ref="AD48:AE48"/>
    <mergeCell ref="AF48:AF49"/>
    <mergeCell ref="AG48:AG49"/>
    <mergeCell ref="W45:AG45"/>
    <mergeCell ref="A46:AG46"/>
    <mergeCell ref="A47:R47"/>
    <mergeCell ref="A48:F48"/>
    <mergeCell ref="G48:I48"/>
    <mergeCell ref="J48:L48"/>
    <mergeCell ref="M48:P48"/>
    <mergeCell ref="Q48:Q49"/>
    <mergeCell ref="R48:V48"/>
    <mergeCell ref="B42:C43"/>
    <mergeCell ref="D42:F42"/>
    <mergeCell ref="E43:F43"/>
    <mergeCell ref="B39:C41"/>
    <mergeCell ref="D39:F39"/>
    <mergeCell ref="E40:F40"/>
    <mergeCell ref="B36:C37"/>
    <mergeCell ref="D36:F36"/>
    <mergeCell ref="E37:F37"/>
    <mergeCell ref="B33:C34"/>
    <mergeCell ref="D33:F33"/>
    <mergeCell ref="E34:F34"/>
    <mergeCell ref="B30:C31"/>
    <mergeCell ref="D30:F30"/>
    <mergeCell ref="E31:F31"/>
    <mergeCell ref="B27:C29"/>
    <mergeCell ref="D27:F27"/>
    <mergeCell ref="E28:F28"/>
    <mergeCell ref="B24:C26"/>
    <mergeCell ref="D24:F24"/>
    <mergeCell ref="AM24:AO24"/>
    <mergeCell ref="E25:F25"/>
    <mergeCell ref="AN25:AO25"/>
    <mergeCell ref="B21:C22"/>
    <mergeCell ref="D21:F21"/>
    <mergeCell ref="AK21:AL22"/>
    <mergeCell ref="AM21:AO21"/>
    <mergeCell ref="E22:F22"/>
    <mergeCell ref="AN22:AO22"/>
    <mergeCell ref="A9:A44"/>
    <mergeCell ref="B9:C10"/>
    <mergeCell ref="D9:F9"/>
    <mergeCell ref="AK9:AL10"/>
    <mergeCell ref="AM9:AO9"/>
    <mergeCell ref="E10:F10"/>
    <mergeCell ref="AN10:AO10"/>
    <mergeCell ref="B12:C13"/>
    <mergeCell ref="D12:F12"/>
    <mergeCell ref="B18:C19"/>
    <mergeCell ref="D18:F18"/>
    <mergeCell ref="AK18:AL19"/>
    <mergeCell ref="AM18:AO18"/>
    <mergeCell ref="E19:F19"/>
    <mergeCell ref="AN19:AO19"/>
    <mergeCell ref="AK12:AL13"/>
    <mergeCell ref="AM12:AO12"/>
    <mergeCell ref="E13:F13"/>
    <mergeCell ref="AN13:AO13"/>
    <mergeCell ref="B15:C16"/>
    <mergeCell ref="D15:F15"/>
    <mergeCell ref="AK15:AL16"/>
    <mergeCell ref="E16:F16"/>
    <mergeCell ref="AN16:AO16"/>
    <mergeCell ref="AG4:AG5"/>
    <mergeCell ref="A6:F6"/>
    <mergeCell ref="C7:F7"/>
    <mergeCell ref="D8:F8"/>
    <mergeCell ref="A1:AG1"/>
    <mergeCell ref="A2:AG2"/>
    <mergeCell ref="A3:R3"/>
    <mergeCell ref="A4:F4"/>
    <mergeCell ref="G4:I4"/>
    <mergeCell ref="J4:L4"/>
    <mergeCell ref="M4:P4"/>
    <mergeCell ref="Q4:Q5"/>
    <mergeCell ref="A5:F5"/>
    <mergeCell ref="R4:V4"/>
    <mergeCell ref="W4:AB4"/>
    <mergeCell ref="AC4:AC5"/>
    <mergeCell ref="AD4:AE4"/>
    <mergeCell ref="AF4:AF5"/>
  </mergeCells>
  <phoneticPr fontId="2"/>
  <conditionalFormatting sqref="G9:AF9 G12:AF12 G15:AF15 G18:AF18 G21:AF21 G24:AF24 G27:AF27 G30:AF30 G33:AF33 G36:AF36 G39:AF39 G42:AF42">
    <cfRule type="expression" dxfId="116" priority="37">
      <formula>G9&lt;G11</formula>
    </cfRule>
    <cfRule type="expression" dxfId="115" priority="14">
      <formula>G9&lt;G10</formula>
    </cfRule>
  </conditionalFormatting>
  <conditionalFormatting sqref="G10:AF10 G13:AF13 G16:AF16 G19:AF19 G22:AF22 G25:AF25 G28:AF28 G31:AF31 G34:AF34 G37:AF37 G40:AF40 G43:AF43">
    <cfRule type="expression" dxfId="113" priority="42">
      <formula>G10&lt;G11</formula>
    </cfRule>
  </conditionalFormatting>
  <conditionalFormatting sqref="G10:AF11 G13:AF14 G16:AF17 G19:AF20 G22:AF23 G25:AF26 G28:AF29 G31:AF32 G34:AF35 G37:AF38 G40:AF41 G43:AF44">
    <cfRule type="expression" dxfId="112" priority="9">
      <formula>G10&gt;G9</formula>
    </cfRule>
  </conditionalFormatting>
  <conditionalFormatting sqref="G11:AF11 G14:AF14 G17:AF17 G20:AF20 G23:AF23 G26:AF26 G29:AF29 G32:AF32 G35:AF35 G38:AF38 G41:AF41 G44:AF44">
    <cfRule type="expression" dxfId="111" priority="5">
      <formula>G11&gt;G9</formula>
    </cfRule>
  </conditionalFormatting>
  <conditionalFormatting sqref="G53:AF53 G56:AF56 G59:AF59 G62:AF62 G65:AF65 G68:AF68 G71:AF71 G74:AF74 G77:AF77 G80:AF80 G83:AF83 G86:AF86">
    <cfRule type="expression" dxfId="109" priority="13">
      <formula>G53&lt;G54</formula>
    </cfRule>
    <cfRule type="expression" dxfId="108" priority="41">
      <formula>G53&lt;G55</formula>
    </cfRule>
  </conditionalFormatting>
  <conditionalFormatting sqref="G54:AF54 G57:AF57 G60:AF60 G63:AF63 G66:AF66 G69:AF69 G72:AF72 G75:AF75 G78:AF78 G81:AF81 G84:AF84 G87:AF87">
    <cfRule type="expression" dxfId="106" priority="56">
      <formula>G54&lt;G55</formula>
    </cfRule>
  </conditionalFormatting>
  <conditionalFormatting sqref="G54:AF55 G57:AF58 G60:AF61 G63:AF64 G66:AF67 G69:AF70 G72:AF73 G75:AF76 G78:AF79 G81:AF82 G84:AF85 G87:AF88">
    <cfRule type="expression" dxfId="105" priority="8">
      <formula>G54&gt;G53</formula>
    </cfRule>
  </conditionalFormatting>
  <conditionalFormatting sqref="G55:AF55 G58:AF58 G61:AF61 G64:AF64 G67:AF67 G70:AF70 G73:AF73 G76:AF76 G79:AF79 G82:AF82 G85:AF85 G88:AF88">
    <cfRule type="expression" dxfId="104" priority="4">
      <formula>G55&gt;G53</formula>
    </cfRule>
  </conditionalFormatting>
  <conditionalFormatting sqref="G97:AF97 G100:AF100 G103:AF103 G106:AF106 G109:AF109 G112:AF112 G115:AF115 G118:AF118 G121:AF121 G124:AF124 G127:AF127 G130:AF130">
    <cfRule type="expression" dxfId="102" priority="40">
      <formula>G97&lt;G99</formula>
    </cfRule>
    <cfRule type="expression" dxfId="101" priority="12">
      <formula>G97&lt;G98</formula>
    </cfRule>
  </conditionalFormatting>
  <conditionalFormatting sqref="G98:AF98 G101:AF101 G104:AF104 G107:AF107 G110:AF110 G113:AF113 G116:AF116 G119:AF119 G122:AF122 G125:AF125 G128:AF128 G131:AF131">
    <cfRule type="expression" dxfId="99" priority="68">
      <formula>G98&lt;G99</formula>
    </cfRule>
    <cfRule type="expression" dxfId="98" priority="7">
      <formula>G98&gt;G97</formula>
    </cfRule>
  </conditionalFormatting>
  <conditionalFormatting sqref="G99:AF99 G102:AF102 G105:AF105 G108:AF108 G111:AF111 G114:AF114 G117:AF117 G120:AF120 G123:AF123 G126:AF126 G129:AF129 G132:AF132">
    <cfRule type="expression" dxfId="97" priority="3">
      <formula>G98&lt;G99</formula>
    </cfRule>
    <cfRule type="expression" dxfId="96" priority="28">
      <formula>G99&gt;G97</formula>
    </cfRule>
  </conditionalFormatting>
  <conditionalFormatting sqref="G141:AF141 G144:AF144 G147:AF147 G150:AF150 G153:AF153 G156:AF156 G159:AE159 G162:AF162 G165:AF165 G168:AF168 G171:AF171 G174:AF174">
    <cfRule type="expression" dxfId="94" priority="39">
      <formula>G141&lt;G143</formula>
    </cfRule>
    <cfRule type="expression" dxfId="93" priority="11">
      <formula>G141&lt;G142</formula>
    </cfRule>
  </conditionalFormatting>
  <conditionalFormatting sqref="G142:AF142 G145:AF145 G148:AF148 G151:AF151 G154:AF154 G157:AF157 G160:AF160 G163:AF163 G166:AF166 G169:AF169 G172:AF172 G175:AF175">
    <cfRule type="expression" dxfId="91" priority="82">
      <formula>G142&lt;G143</formula>
    </cfRule>
  </conditionalFormatting>
  <conditionalFormatting sqref="G142:AF143 G145:AF146 G148:AF149 G151:AF152 G154:AF155 G157:AF158 G160:AF161 G163:AF164 G166:AF167 G169:AF170 G172:AF173 G175:AF176">
    <cfRule type="expression" dxfId="89" priority="6">
      <formula>G142&gt;G141</formula>
    </cfRule>
  </conditionalFormatting>
  <conditionalFormatting sqref="G143:AF143 G146:AF146 G149:AF149 G152:AF152 G155:AF155 G158:AF158 G161:AF161 G164:AF164 G167:AF167 G170:AF170 G173:AF173 G176:AF176">
    <cfRule type="expression" dxfId="88" priority="2">
      <formula>G143&gt;G141</formula>
    </cfRule>
  </conditionalFormatting>
  <conditionalFormatting sqref="G185:AF185 G188:AF188 G191:AF191 G194:AF194 G197:AF197 G200:AF200 G203:AF203 G206:AF206 G209:AF209 G212:AF212 G215:AF215 G218:AF218">
    <cfRule type="expression" dxfId="86" priority="38">
      <formula>G185&lt;G187</formula>
    </cfRule>
    <cfRule type="expression" dxfId="85" priority="10">
      <formula>G185&lt;G186</formula>
    </cfRule>
  </conditionalFormatting>
  <conditionalFormatting sqref="G186:AF186 G189:AF189 G192:AF192 G195:AF195 G198:AF198 G201:AF201 G204:AF204 G207:AF207 G210:AF210 G213:AF213 G216:AF216 G219:AF219">
    <cfRule type="expression" dxfId="83" priority="94">
      <formula>G186&lt;G187</formula>
    </cfRule>
  </conditionalFormatting>
  <conditionalFormatting sqref="G186:AF187 G189:AF190 G192:AF193 G195:AF196 G198:AF199 G201:AF202 G204:AF205 G207:AF208 G210:AF211 G213:AF214 G216:AF217 G219:AF220">
    <cfRule type="expression" dxfId="82" priority="22">
      <formula>G186&gt;G185</formula>
    </cfRule>
  </conditionalFormatting>
  <conditionalFormatting sqref="G187:AF187 G190:AF190 G193:AF193 G196:AF196 G199:AF199 G202:AF202 G205:AF205 G208:AF208 G211:AF211 G214:AF214 G217:AF217 G220:AF220">
    <cfRule type="expression" dxfId="81" priority="1">
      <formula>G187&gt;G185</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G9:AF44 G97:AF132 G141:AF176 G53:AF88 G185:AF220" xr:uid="{00000000-0002-0000-09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9:BO44" xr:uid="{00000000-0002-0000-0900-000001000000}">
      <formula1>0</formula1>
    </dataValidation>
  </dataValidations>
  <hyperlinks>
    <hyperlink ref="AC221" location="'７．障害学生数'!A1" display="▲このシートの先頭に戻る" xr:uid="{00000000-0004-0000-0900-000000000000}"/>
    <hyperlink ref="W221:AG221" location="'８．障害学生数～合理的配慮提供学生数'!A1" display="▲このシートの先頭に戻る" xr:uid="{00000000-0004-0000-0900-000001000000}"/>
    <hyperlink ref="W177:AG177" location="'８．障害学生数～合理的配慮提供学生数'!A1" display="▲このシートの先頭に戻る" xr:uid="{00000000-0004-0000-0900-000002000000}"/>
    <hyperlink ref="W133:AG133" location="'８．障害学生数～合理的配慮提供学生数'!A1" display="▲このシートの先頭に戻る" xr:uid="{00000000-0004-0000-0900-000003000000}"/>
    <hyperlink ref="W89:AG89" location="'８．障害学生数～合理的配慮提供学生数'!A1" display="▲このシートの先頭に戻る" xr:uid="{00000000-0004-0000-0900-000004000000}"/>
    <hyperlink ref="W45:AG45" location="'８．障害学生数～合理的配慮提供学生数'!A1" display="▲このシートの先頭に戻る" xr:uid="{00000000-0004-0000-0900-000005000000}"/>
  </hyperlinks>
  <pageMargins left="0.47244094488188981" right="0.35433070866141736" top="0.78740157480314965" bottom="0.78740157480314965" header="0.51181102362204722" footer="0.51181102362204722"/>
  <pageSetup paperSize="9" scale="59" fitToHeight="0" orientation="portrait" cellComments="asDisplayed" r:id="rId1"/>
  <headerFooter alignWithMargins="0">
    <oddHeader>&amp;L&amp;A</oddHeader>
  </headerFooter>
  <rowBreaks count="4" manualBreakCount="4">
    <brk id="45" max="29" man="1"/>
    <brk id="89" max="29" man="1"/>
    <brk id="133" max="29" man="1"/>
    <brk id="177" max="29" man="1"/>
  </rowBreaks>
  <drawing r:id="rId2"/>
  <extLst>
    <ext xmlns:x14="http://schemas.microsoft.com/office/spreadsheetml/2009/9/main" uri="{78C0D931-6437-407d-A8EE-F0AAD7539E65}">
      <x14:conditionalFormattings>
        <x14:conditionalFormatting xmlns:xm="http://schemas.microsoft.com/office/excel/2006/main">
          <x14:cfRule type="expression" priority="16" id="{DF35ED42-FE7D-4D6C-803E-BABA6D856CE1}">
            <xm:f>AND(SUM(G$7,G$51,G$95,G$139,G$183)=0,SUM('４．授業支援と授業以外の支援'!E$11:E$56)&gt;=1)</xm:f>
            <x14:dxf>
              <fill>
                <patternFill>
                  <bgColor rgb="FFFFFF00"/>
                </patternFill>
              </fill>
            </x14:dxf>
          </x14:cfRule>
          <xm:sqref>G7:AF7 G51:AF51 G95:AF95 G139:AF139 G183:AF183</xm:sqref>
        </x14:conditionalFormatting>
        <x14:conditionalFormatting xmlns:xm="http://schemas.microsoft.com/office/excel/2006/main">
          <x14:cfRule type="expression" priority="19" id="{94E76171-CFB4-4EBC-AC1B-AF25A03F0A84}">
            <xm:f>AND(G$7&lt;&gt;0,SUM('４．授業支援と授業以外の支援'!E$11:E$56)=0)</xm:f>
            <x14:dxf>
              <fill>
                <patternFill>
                  <bgColor rgb="FFFFFF00"/>
                </patternFill>
              </fill>
            </x14:dxf>
          </x14:cfRule>
          <xm:sqref>G7:AF7</xm:sqref>
        </x14:conditionalFormatting>
        <x14:conditionalFormatting xmlns:xm="http://schemas.microsoft.com/office/excel/2006/main">
          <x14:cfRule type="expression" priority="55" id="{4E4B4887-8F6F-4FA7-81E5-7844D2505D49}">
            <xm:f>'１．学校基本情報'!$E$12=0</xm:f>
            <x14:dxf>
              <fill>
                <patternFill>
                  <bgColor theme="0" tint="-0.24994659260841701"/>
                </patternFill>
              </fill>
            </x14:dxf>
          </x14:cfRule>
          <xm:sqref>G9:AF44</xm:sqref>
        </x14:conditionalFormatting>
        <x14:conditionalFormatting xmlns:xm="http://schemas.microsoft.com/office/excel/2006/main">
          <x14:cfRule type="expression" priority="294" id="{7756DBE1-7397-4D4F-911D-F0D2B14DB147}">
            <xm:f>AND(G$51&lt;&gt;0,SUM('４．授業支援と授業以外の支援'!E$11:E$56)=0)</xm:f>
            <x14:dxf>
              <fill>
                <patternFill>
                  <bgColor rgb="FFFFFF00"/>
                </patternFill>
              </fill>
            </x14:dxf>
          </x14:cfRule>
          <xm:sqref>G51:AF51</xm:sqref>
        </x14:conditionalFormatting>
        <x14:conditionalFormatting xmlns:xm="http://schemas.microsoft.com/office/excel/2006/main">
          <x14:cfRule type="expression" priority="69" id="{C9109501-B0AE-41A2-B523-3427036CCE99}">
            <xm:f>'１．学校基本情報'!$E$13=0</xm:f>
            <x14:dxf>
              <fill>
                <patternFill>
                  <bgColor theme="0" tint="-0.24994659260841701"/>
                </patternFill>
              </fill>
            </x14:dxf>
          </x14:cfRule>
          <xm:sqref>G53:AF88</xm:sqref>
        </x14:conditionalFormatting>
        <x14:conditionalFormatting xmlns:xm="http://schemas.microsoft.com/office/excel/2006/main">
          <x14:cfRule type="expression" priority="295" id="{DB964FB9-DDC3-4D79-A81B-E3A6ADBB6CA9}">
            <xm:f>AND(G$95&lt;&gt;0,SUM('４．授業支援と授業以外の支援'!E$11:E$56)=0)</xm:f>
            <x14:dxf>
              <fill>
                <patternFill>
                  <bgColor rgb="FFFFFF00"/>
                </patternFill>
              </fill>
            </x14:dxf>
          </x14:cfRule>
          <xm:sqref>G95:AF95</xm:sqref>
        </x14:conditionalFormatting>
        <x14:conditionalFormatting xmlns:xm="http://schemas.microsoft.com/office/excel/2006/main">
          <x14:cfRule type="expression" priority="81" id="{55A559E7-D7A7-4A92-8A70-E4C0205ADEBF}">
            <xm:f>'１．学校基本情報'!$E$14=0</xm:f>
            <x14:dxf>
              <fill>
                <patternFill>
                  <bgColor theme="0" tint="-0.24994659260841701"/>
                </patternFill>
              </fill>
            </x14:dxf>
          </x14:cfRule>
          <xm:sqref>G97:AF132</xm:sqref>
        </x14:conditionalFormatting>
        <x14:conditionalFormatting xmlns:xm="http://schemas.microsoft.com/office/excel/2006/main">
          <x14:cfRule type="expression" priority="296" id="{CD73F56D-54FD-489D-BDA9-F3FFE4800529}">
            <xm:f>AND(G$139&lt;&gt;0,SUM('４．授業支援と授業以外の支援'!E$11:E$56)=0)</xm:f>
            <x14:dxf>
              <fill>
                <patternFill>
                  <bgColor rgb="FFFFFF00"/>
                </patternFill>
              </fill>
            </x14:dxf>
          </x14:cfRule>
          <xm:sqref>G139:AF139</xm:sqref>
        </x14:conditionalFormatting>
        <x14:conditionalFormatting xmlns:xm="http://schemas.microsoft.com/office/excel/2006/main">
          <x14:cfRule type="expression" priority="95" id="{42D23578-468E-4167-A116-59D74BE94ED0}">
            <xm:f>'１．学校基本情報'!$E$15=0</xm:f>
            <x14:dxf>
              <fill>
                <patternFill>
                  <bgColor theme="0" tint="-0.24994659260841701"/>
                </patternFill>
              </fill>
            </x14:dxf>
          </x14:cfRule>
          <xm:sqref>G141:AF176</xm:sqref>
        </x14:conditionalFormatting>
        <x14:conditionalFormatting xmlns:xm="http://schemas.microsoft.com/office/excel/2006/main">
          <x14:cfRule type="expression" priority="108" id="{53730E6C-495C-4333-8576-71D40674ED08}">
            <xm:f>'４．授業支援と授業以外の支援'!$C$5=1</xm:f>
            <x14:dxf>
              <fill>
                <patternFill>
                  <bgColor theme="0" tint="-0.24994659260841701"/>
                </patternFill>
              </fill>
            </x14:dxf>
          </x14:cfRule>
          <xm:sqref>G142:AF143 G145:AF146 G148:AF149 G151:AF152 G154:AF155 G157:AF158 G160:AF161 G163:AF164 G166:AF167 G169:AF170 G172:AF173 G175:AF176 G186:AF187 G189:AF190 G192:AF193 G195:AF196 G198:AF199 G201:AF202 G204:AF205 G207:AF208 G210:AF211 G213:AF214 G216:AF217 G219:AF220 G98:AF99 G101:AF102 G104:AF105 G107:AF108 G110:AF111 G113:AF114 G116:AF117 G119:AF120 G122:AF123 G125:AF126 G128:AF129 G131:AF132 G54:AF55 G57:AF58 G60:AF61 G63:AF64 G66:AF67 G69:AF70 G72:AF73 G75:AF76 G78:AF79 G81:AF82 G84:AF85 G87:AF88 G10:AF11 G13:AF14 G16:AF17 G19:AF20 G22:AF23 G25:AF26 G28:AF29 G31:AF32 G34:AF35 G37:AF38 G40:AF41 G43:AF44</xm:sqref>
        </x14:conditionalFormatting>
        <x14:conditionalFormatting xmlns:xm="http://schemas.microsoft.com/office/excel/2006/main">
          <x14:cfRule type="expression" priority="297" id="{5C60DBAB-6738-4981-849A-8ADC1B9F3AB7}">
            <xm:f>AND(G$183&lt;&gt;0,SUM('４．授業支援と授業以外の支援'!E$11:E$56)=0)</xm:f>
            <x14:dxf>
              <fill>
                <patternFill>
                  <bgColor rgb="FFFFFF00"/>
                </patternFill>
              </fill>
            </x14:dxf>
          </x14:cfRule>
          <xm:sqref>G183:AF183</xm:sqref>
        </x14:conditionalFormatting>
        <x14:conditionalFormatting xmlns:xm="http://schemas.microsoft.com/office/excel/2006/main">
          <x14:cfRule type="expression" priority="107" id="{DDC2D378-A524-4E64-AAC3-8FDF359E36B0}">
            <xm:f>'１．学校基本情報'!$E$16=0</xm:f>
            <x14:dxf>
              <fill>
                <patternFill>
                  <bgColor theme="0" tint="-0.24994659260841701"/>
                </patternFill>
              </fill>
            </x14:dxf>
          </x14:cfRule>
          <xm:sqref>G185:AF220</xm:sqref>
        </x14:conditionalFormatting>
        <x14:conditionalFormatting xmlns:xm="http://schemas.microsoft.com/office/excel/2006/main">
          <x14:cfRule type="expression" priority="1374" id="{BD2C3F56-F32F-4874-BF55-6D8A45E700CF}">
            <xm:f>$AB$254&lt;&gt;'９．精神障害（その他の精神障害）の内訳'!$E$106</xm:f>
            <x14:dxf>
              <fill>
                <patternFill>
                  <bgColor rgb="FFFFFF00"/>
                </patternFill>
              </fill>
            </x14:dxf>
          </x14:cfRule>
          <xm:sqref>AB6 AB50 AB94 AB138 AB182</xm:sqref>
        </x14:conditionalFormatting>
        <x14:conditionalFormatting xmlns:xm="http://schemas.microsoft.com/office/excel/2006/main">
          <x14:cfRule type="expression" priority="1379" id="{DC8C6430-A192-4596-A302-326C9F088B6F}">
            <xm:f>$AC$254&lt;&gt;'９．精神障害（その他の精神障害）の内訳'!$F$106</xm:f>
            <x14:dxf>
              <fill>
                <patternFill>
                  <bgColor rgb="FFFFFF00"/>
                </patternFill>
              </fill>
            </x14:dxf>
          </x14:cfRule>
          <xm:sqref>AB7 AB51 AB95 AB139 AB183</xm:sqref>
        </x14:conditionalFormatting>
        <x14:conditionalFormatting xmlns:xm="http://schemas.microsoft.com/office/excel/2006/main">
          <x14:cfRule type="expression" priority="1384" id="{460C6DDF-5B6F-42E0-B4A2-B6190DA69D46}">
            <xm:f>$AD$254&lt;&gt;'９．精神障害（その他の精神障害）の内訳'!$G$106</xm:f>
            <x14:dxf>
              <fill>
                <patternFill>
                  <bgColor rgb="FFFFFF00"/>
                </patternFill>
              </fill>
            </x14:dxf>
          </x14:cfRule>
          <xm:sqref>AB8 AB52 AB96 AB140 AB184</xm:sqref>
        </x14:conditionalFormatting>
        <x14:conditionalFormatting xmlns:xm="http://schemas.microsoft.com/office/excel/2006/main">
          <x14:cfRule type="expression" priority="62" id="{B092F2E4-1FE3-4BB1-B846-30D6C3B65E6B}">
            <xm:f>$AB9&lt;&gt;SUMIF('９．精神障害（その他の精神障害）の内訳'!$D$108:$D$119,RIGHT($B9,LEN($B9)-2),'９．精神障害（その他の精神障害）の内訳'!$E$108:$E$119)</xm:f>
            <x14:dxf>
              <fill>
                <patternFill>
                  <bgColor indexed="13"/>
                </patternFill>
              </fill>
            </x14:dxf>
          </x14:cfRule>
          <xm:sqref>AB9 AB12 AB15 AB18 AB21 AB24 AB27 AB30 AB33 AB36 AB39 AB42</xm:sqref>
        </x14:conditionalFormatting>
        <x14:conditionalFormatting xmlns:xm="http://schemas.microsoft.com/office/excel/2006/main">
          <x14:cfRule type="expression" priority="64" id="{3BAE2D25-D085-412A-8CC7-61B689E7EB78}">
            <xm:f>$AB10&lt;&gt;SUMIF('９．精神障害（その他の精神障害）の内訳'!$D$108:$D$119,RIGHT($B9,LEN($B9)-2),'９．精神障害（その他の精神障害）の内訳'!$F$108:$F$119)</xm:f>
            <x14:dxf>
              <fill>
                <patternFill>
                  <bgColor indexed="13"/>
                </patternFill>
              </fill>
            </x14:dxf>
          </x14:cfRule>
          <xm:sqref>AB10 AB13 AB16 AB19 AB22 AB25 AB28 AB31 AB34 AB37 AB40 AB43</xm:sqref>
        </x14:conditionalFormatting>
        <x14:conditionalFormatting xmlns:xm="http://schemas.microsoft.com/office/excel/2006/main">
          <x14:cfRule type="expression" priority="66" id="{03EE869F-93DB-4802-A775-DC778F4C65E9}">
            <xm:f>$AB11&lt;&gt;SUMIF('９．精神障害（その他の精神障害）の内訳'!$D$108:$D$119,RIGHT($B9,LEN($B9)-2),'９．精神障害（その他の精神障害）の内訳'!$G$108:$G$119)</xm:f>
            <x14:dxf>
              <fill>
                <patternFill>
                  <bgColor indexed="13"/>
                </patternFill>
              </fill>
            </x14:dxf>
          </x14:cfRule>
          <xm:sqref>AB11 AB14 AB17 AB20 AB23 AB26 AB29 AB32 AB35 AB38 AB41 AB44</xm:sqref>
        </x14:conditionalFormatting>
        <x14:conditionalFormatting xmlns:xm="http://schemas.microsoft.com/office/excel/2006/main">
          <x14:cfRule type="expression" priority="75" id="{3C694B4C-4E0B-4DF4-B36C-5BC37D9EED39}">
            <xm:f>$AB53&lt;&gt;SUMIF('９．精神障害（その他の精神障害）の内訳'!$D$120:$D$131,RIGHT($B53,LEN($B53)-2),'９．精神障害（その他の精神障害）の内訳'!$E$120:$E$131)</xm:f>
            <x14:dxf>
              <fill>
                <patternFill>
                  <bgColor indexed="13"/>
                </patternFill>
              </fill>
            </x14:dxf>
          </x14:cfRule>
          <xm:sqref>AB53 AB56 AB59 AB62 AB65 AB68 AB71 AB74 AB77 AB80 AB83 AB86</xm:sqref>
        </x14:conditionalFormatting>
        <x14:conditionalFormatting xmlns:xm="http://schemas.microsoft.com/office/excel/2006/main">
          <x14:cfRule type="expression" priority="77" id="{7EDF5569-4F83-45B2-988D-C32091599222}">
            <xm:f>$AB54&lt;&gt;SUMIF('９．精神障害（その他の精神障害）の内訳'!$D$120:$D$131,RIGHT($B53,LEN($B53)-2),'９．精神障害（その他の精神障害）の内訳'!$F$120:$F$131)</xm:f>
            <x14:dxf>
              <fill>
                <patternFill>
                  <bgColor indexed="13"/>
                </patternFill>
              </fill>
            </x14:dxf>
          </x14:cfRule>
          <xm:sqref>AB54 AB57 AB60 AB63 AB66 AB69 AB72 AB75 AB78 AB81 AB84 AB87</xm:sqref>
        </x14:conditionalFormatting>
        <x14:conditionalFormatting xmlns:xm="http://schemas.microsoft.com/office/excel/2006/main">
          <x14:cfRule type="expression" priority="79" id="{EDF5C2A2-538B-4AD6-8C7B-31B3B118A09A}">
            <xm:f>$AB55&lt;&gt;SUMIF('９．精神障害（その他の精神障害）の内訳'!$D$120:$D$131,RIGHT($B53,LEN($B53)-2),'９．精神障害（その他の精神障害）の内訳'!$G$120:$G$131)</xm:f>
            <x14:dxf>
              <fill>
                <patternFill>
                  <bgColor indexed="13"/>
                </patternFill>
              </fill>
            </x14:dxf>
          </x14:cfRule>
          <xm:sqref>AB55 AB58 AB61 AB64 AB67 AB70 AB73 AB76 AB79 AB82 AB85 AB88</xm:sqref>
        </x14:conditionalFormatting>
        <x14:conditionalFormatting xmlns:xm="http://schemas.microsoft.com/office/excel/2006/main">
          <x14:cfRule type="expression" priority="88" id="{9A5D40CB-E899-464E-A0DF-C827061E5E0C}">
            <xm:f>$AB97&lt;&gt;SUMIF('９．精神障害（その他の精神障害）の内訳'!$D$132:$D$143,RIGHT($B97,LEN($B97)-2),'９．精神障害（その他の精神障害）の内訳'!$E$132:$E$143)</xm:f>
            <x14:dxf>
              <fill>
                <patternFill>
                  <bgColor indexed="13"/>
                </patternFill>
              </fill>
            </x14:dxf>
          </x14:cfRule>
          <xm:sqref>AB97 AB100 AB103 AB106 AB109 AB112 AB115 AB118 AB121 AB124 AB127 AB130</xm:sqref>
        </x14:conditionalFormatting>
        <x14:conditionalFormatting xmlns:xm="http://schemas.microsoft.com/office/excel/2006/main">
          <x14:cfRule type="expression" priority="90" id="{9B5F7D82-B1EE-469B-990D-25085A9D764C}">
            <xm:f>$AB98&lt;&gt;SUMIF('９．精神障害（その他の精神障害）の内訳'!$D$132:$D$143,RIGHT($B97,LEN($B97)-2),'９．精神障害（その他の精神障害）の内訳'!$F$132:$F$143)</xm:f>
            <x14:dxf>
              <fill>
                <patternFill>
                  <bgColor indexed="13"/>
                </patternFill>
              </fill>
            </x14:dxf>
          </x14:cfRule>
          <xm:sqref>AB98 AB101 AB104 AB107 AB110 AB113 AB116 AB119 AB122 AB125 AB128 AB131</xm:sqref>
        </x14:conditionalFormatting>
        <x14:conditionalFormatting xmlns:xm="http://schemas.microsoft.com/office/excel/2006/main">
          <x14:cfRule type="expression" priority="92" id="{CB275882-D055-4636-AC93-532C7448B3DC}">
            <xm:f>$AB99&lt;&gt;SUMIF('９．精神障害（その他の精神障害）の内訳'!$D$132:$D$143,RIGHT($B97,LEN($B97)-2),'９．精神障害（その他の精神障害）の内訳'!$G$132:$G$143)</xm:f>
            <x14:dxf>
              <fill>
                <patternFill>
                  <bgColor indexed="13"/>
                </patternFill>
              </fill>
            </x14:dxf>
          </x14:cfRule>
          <xm:sqref>AB99 AB102 AB105 AB108 AB111 AB114 AB117 AB120 AB123 AB126 AB129 AB132</xm:sqref>
        </x14:conditionalFormatting>
        <x14:conditionalFormatting xmlns:xm="http://schemas.microsoft.com/office/excel/2006/main">
          <x14:cfRule type="expression" priority="101" id="{F5579A59-91F1-4265-903C-6083488B10A5}">
            <xm:f>$AB141&lt;&gt;SUMIF('９．精神障害（その他の精神障害）の内訳'!$D$144:$D$155,RIGHT($B141,LEN($B141)-2),'９．精神障害（その他の精神障害）の内訳'!$E$144:$E$155)</xm:f>
            <x14:dxf>
              <fill>
                <patternFill>
                  <bgColor indexed="13"/>
                </patternFill>
              </fill>
            </x14:dxf>
          </x14:cfRule>
          <xm:sqref>AB141 AB144 AB147 AB150 AB153 AB156 AB159 AB162 AB165 AB168 AB171 AB174</xm:sqref>
        </x14:conditionalFormatting>
        <x14:conditionalFormatting xmlns:xm="http://schemas.microsoft.com/office/excel/2006/main">
          <x14:cfRule type="expression" priority="103" id="{DEB22F1B-74ED-4C11-A927-55F2CBD5B4DD}">
            <xm:f>$AB142&lt;&gt;SUMIF('９．精神障害（その他の精神障害）の内訳'!$D$144:$D$155,RIGHT($B141,LEN($B141)-2),'９．精神障害（その他の精神障害）の内訳'!$F$144:$F$155)</xm:f>
            <x14:dxf>
              <fill>
                <patternFill>
                  <bgColor indexed="13"/>
                </patternFill>
              </fill>
            </x14:dxf>
          </x14:cfRule>
          <xm:sqref>AB142 AB145 AB148 AB151 AB154 AB157 AB160 AB163 AB166 AB169 AB172 AB175</xm:sqref>
        </x14:conditionalFormatting>
        <x14:conditionalFormatting xmlns:xm="http://schemas.microsoft.com/office/excel/2006/main">
          <x14:cfRule type="expression" priority="105" id="{5769CA96-20D6-4336-9702-55F5538C5F66}">
            <xm:f>$AB143&lt;&gt;SUMIF('９．精神障害（その他の精神障害）の内訳'!$D$144:$D$155,RIGHT($B141,LEN($B141)-2),'９．精神障害（その他の精神障害）の内訳'!$G$144:$G$155)</xm:f>
            <x14:dxf>
              <fill>
                <patternFill>
                  <bgColor indexed="13"/>
                </patternFill>
              </fill>
            </x14:dxf>
          </x14:cfRule>
          <xm:sqref>AB143 AB146 AB149 AB152 AB155 AB158 AB161 AB164 AB167 AB170 AB173 AB176</xm:sqref>
        </x14:conditionalFormatting>
        <x14:conditionalFormatting xmlns:xm="http://schemas.microsoft.com/office/excel/2006/main">
          <x14:cfRule type="expression" priority="114" id="{8E0C1D90-7800-4CC3-9975-46146F1BBE62}">
            <xm:f>$AB185&lt;&gt;SUMIF('９．精神障害（その他の精神障害）の内訳'!$D$156:$D$167,RIGHT($B185,LEN($B185)-2),'９．精神障害（その他の精神障害）の内訳'!$E$156:$E$167)</xm:f>
            <x14:dxf>
              <fill>
                <patternFill>
                  <bgColor indexed="13"/>
                </patternFill>
              </fill>
            </x14:dxf>
          </x14:cfRule>
          <xm:sqref>AB185 AB188 AB191 AB194 AB197 AB200 AB203 AB206 AB209 AB212 AB215 AB218</xm:sqref>
        </x14:conditionalFormatting>
        <x14:conditionalFormatting xmlns:xm="http://schemas.microsoft.com/office/excel/2006/main">
          <x14:cfRule type="expression" priority="116" id="{84DFB3D9-C747-4F22-86BD-4CA61A760D24}">
            <xm:f>$AB186&lt;&gt;SUMIF('９．精神障害（その他の精神障害）の内訳'!$D$156:$D$167,RIGHT($B185,LEN($B185)-2),'９．精神障害（その他の精神障害）の内訳'!$F$156:$F$167)</xm:f>
            <x14:dxf>
              <fill>
                <patternFill>
                  <bgColor indexed="13"/>
                </patternFill>
              </fill>
            </x14:dxf>
          </x14:cfRule>
          <xm:sqref>AB186 AB189 AB192 AB195 AB198 AB201 AB204 AB207 AB210 AB213 AB216 AB219</xm:sqref>
        </x14:conditionalFormatting>
        <x14:conditionalFormatting xmlns:xm="http://schemas.microsoft.com/office/excel/2006/main">
          <x14:cfRule type="expression" priority="118" id="{723CD452-82D6-4C68-BBEE-B2E496A29303}">
            <xm:f>$AB187&lt;&gt;SUMIF('９．精神障害（その他の精神障害）の内訳'!$D$156:$D$167,RIGHT($B185,LEN($B185)-2),'９．精神障害（その他の精神障害）の内訳'!$G$156:$G$167)</xm:f>
            <x14:dxf>
              <fill>
                <patternFill>
                  <bgColor indexed="13"/>
                </patternFill>
              </fill>
            </x14:dxf>
          </x14:cfRule>
          <xm:sqref>AB187 AB190 AB193 AB196 AB199 AB202 AB205 AB208 AB211 AB214 AB217 AB220</xm:sqref>
        </x14:conditionalFormatting>
        <x14:conditionalFormatting xmlns:xm="http://schemas.microsoft.com/office/excel/2006/main">
          <x14:cfRule type="expression" priority="1393" id="{131159C5-BB6A-4BCC-AE71-4A4E808499EB}">
            <xm:f>$AB$258&lt;&gt;'10．その他の障害の内訳'!$E$106</xm:f>
            <x14:dxf>
              <fill>
                <patternFill>
                  <bgColor rgb="FFFFFF00"/>
                </patternFill>
              </fill>
            </x14:dxf>
          </x14:cfRule>
          <xm:sqref>AF6 AF50 AF94 AF138 AF182</xm:sqref>
        </x14:conditionalFormatting>
        <x14:conditionalFormatting xmlns:xm="http://schemas.microsoft.com/office/excel/2006/main">
          <x14:cfRule type="expression" priority="1398" id="{631E5A8D-2154-4368-B6CF-4E5EC5424EB7}">
            <xm:f>$AC$258&lt;&gt;'10．その他の障害の内訳'!$F$106</xm:f>
            <x14:dxf>
              <fill>
                <patternFill>
                  <bgColor rgb="FFFFFF00"/>
                </patternFill>
              </fill>
            </x14:dxf>
          </x14:cfRule>
          <xm:sqref>AF7 AF51 AF95 AF139 AF183</xm:sqref>
        </x14:conditionalFormatting>
        <x14:conditionalFormatting xmlns:xm="http://schemas.microsoft.com/office/excel/2006/main">
          <x14:cfRule type="expression" priority="1403" id="{E4AABD75-0DCC-486E-8DDD-DC3CD72DEE6D}">
            <xm:f>$AD$258&lt;&gt;'10．その他の障害の内訳'!$G$106</xm:f>
            <x14:dxf>
              <fill>
                <patternFill>
                  <bgColor rgb="FFFFFF00"/>
                </patternFill>
              </fill>
            </x14:dxf>
          </x14:cfRule>
          <xm:sqref>AF8 AF52 AF96 AF140 AF184</xm:sqref>
        </x14:conditionalFormatting>
        <x14:conditionalFormatting xmlns:xm="http://schemas.microsoft.com/office/excel/2006/main">
          <x14:cfRule type="expression" priority="61" id="{80D6D7E3-3314-4070-BA3D-445365C54165}">
            <xm:f>$AF9&lt;&gt;SUMIF('10．その他の障害の内訳'!$D$108:$D$119,RIGHT($B9,LEN($B9)-2),'10．その他の障害の内訳'!$E$108:$E$119)</xm:f>
            <x14:dxf>
              <fill>
                <patternFill>
                  <bgColor indexed="13"/>
                </patternFill>
              </fill>
            </x14:dxf>
          </x14:cfRule>
          <xm:sqref>AF9 AF12 AF15 AF18 AF21 AF24 AF27 AF30 AF33 AF36 AF39 AF42</xm:sqref>
        </x14:conditionalFormatting>
        <x14:conditionalFormatting xmlns:xm="http://schemas.microsoft.com/office/excel/2006/main">
          <x14:cfRule type="expression" priority="63" id="{AEF538C3-50DE-4C2C-9D39-92A2C88F04E7}">
            <xm:f>$AF10&lt;&gt;SUMIF('10．その他の障害の内訳'!$D$108:$D$119,RIGHT($B9,LEN($B9)-2),'10．その他の障害の内訳'!$F$108:$F$119)</xm:f>
            <x14:dxf>
              <fill>
                <patternFill>
                  <bgColor indexed="13"/>
                </patternFill>
              </fill>
            </x14:dxf>
          </x14:cfRule>
          <xm:sqref>AF10 AF13 AF16 AF19 AF22 AF25 AF28 AF31 AF34 AF37 AF40 AF43</xm:sqref>
        </x14:conditionalFormatting>
        <x14:conditionalFormatting xmlns:xm="http://schemas.microsoft.com/office/excel/2006/main">
          <x14:cfRule type="expression" priority="65" id="{C176F560-D4B3-4DD8-A5CB-B1C7486E0C72}">
            <xm:f>$AF11&lt;&gt;SUMIF('10．その他の障害の内訳'!$D$108:$D$119,RIGHT($B9,LEN($B9)-2),'10．その他の障害の内訳'!$G$108:$G$119)</xm:f>
            <x14:dxf>
              <fill>
                <patternFill>
                  <bgColor indexed="13"/>
                </patternFill>
              </fill>
            </x14:dxf>
          </x14:cfRule>
          <xm:sqref>AF11 AF14 AF17 AF20 AF23 AF26 AF29 AF32 AF35 AF38 AF41 AF44</xm:sqref>
        </x14:conditionalFormatting>
        <x14:conditionalFormatting xmlns:xm="http://schemas.microsoft.com/office/excel/2006/main">
          <x14:cfRule type="expression" priority="74" id="{499E8ACC-114F-4F70-9E04-CD47CDF18889}">
            <xm:f>$AF53&lt;&gt;SUMIF('10．その他の障害の内訳'!$D$120:$D$131,RIGHT($B53,LEN($B53)-2),'10．その他の障害の内訳'!$E$120:$E$131)</xm:f>
            <x14:dxf>
              <fill>
                <patternFill>
                  <bgColor indexed="13"/>
                </patternFill>
              </fill>
            </x14:dxf>
          </x14:cfRule>
          <xm:sqref>AF53 AF56 AF59 AF62 AF65 AF68 AF71 AF74 AF77 AF80 AF83 AF86</xm:sqref>
        </x14:conditionalFormatting>
        <x14:conditionalFormatting xmlns:xm="http://schemas.microsoft.com/office/excel/2006/main">
          <x14:cfRule type="expression" priority="76" id="{E1F1F5AE-BB51-4BE3-92EE-EF0152D01CB2}">
            <xm:f>$AF54&lt;&gt;SUMIF('10．その他の障害の内訳'!$D$120:$D$131,RIGHT($B53,LEN($B53)-2),'10．その他の障害の内訳'!$F$120:$F$131)</xm:f>
            <x14:dxf>
              <fill>
                <patternFill>
                  <bgColor indexed="13"/>
                </patternFill>
              </fill>
            </x14:dxf>
          </x14:cfRule>
          <xm:sqref>AF54 AF57 AF60 AF63 AF66 AF69 AF72 AF75 AF78 AF81 AF84 AF87</xm:sqref>
        </x14:conditionalFormatting>
        <x14:conditionalFormatting xmlns:xm="http://schemas.microsoft.com/office/excel/2006/main">
          <x14:cfRule type="expression" priority="78" id="{FED2B227-DFF3-464D-AC55-6B2C5168BB35}">
            <xm:f>$AF55&lt;&gt;SUMIF('10．その他の障害の内訳'!$D$120:$D$131,RIGHT($B53,LEN($B53)-2),'10．その他の障害の内訳'!$G$120:$G$131)</xm:f>
            <x14:dxf>
              <fill>
                <patternFill>
                  <bgColor indexed="13"/>
                </patternFill>
              </fill>
            </x14:dxf>
          </x14:cfRule>
          <xm:sqref>AF55 AF58 AF61 AF64 AF67 AF70 AF73 AF76 AF79 AF82 AF85 AF88</xm:sqref>
        </x14:conditionalFormatting>
        <x14:conditionalFormatting xmlns:xm="http://schemas.microsoft.com/office/excel/2006/main">
          <x14:cfRule type="expression" priority="87" id="{1D9A8606-33C6-413F-9BD5-3E40A185E6BA}">
            <xm:f>$AF97&lt;&gt;SUMIF('10．その他の障害の内訳'!$D$132:$D$143,RIGHT($B97,LEN($B97)-2),'10．その他の障害の内訳'!$E$132:$E$143)</xm:f>
            <x14:dxf>
              <fill>
                <patternFill>
                  <bgColor indexed="13"/>
                </patternFill>
              </fill>
            </x14:dxf>
          </x14:cfRule>
          <xm:sqref>AF97 AF100 AF103 AF106 AF109 AF112 AF115 AF118 AF121 AF124 AF127 AF130</xm:sqref>
        </x14:conditionalFormatting>
        <x14:conditionalFormatting xmlns:xm="http://schemas.microsoft.com/office/excel/2006/main">
          <x14:cfRule type="expression" priority="89" id="{F0A83734-92B9-4676-BF0D-270553D1A16B}">
            <xm:f>$AF98&lt;&gt;SUMIF('10．その他の障害の内訳'!$D$132:$D$143,RIGHT($B97,LEN($B97)-2),'10．その他の障害の内訳'!$F$132:$F$143)</xm:f>
            <x14:dxf>
              <fill>
                <patternFill>
                  <bgColor indexed="13"/>
                </patternFill>
              </fill>
            </x14:dxf>
          </x14:cfRule>
          <xm:sqref>AF98 AF101 AF104 AF107 AF110 AF113 AF116 AF119 AF122 AF125 AF128 AF131</xm:sqref>
        </x14:conditionalFormatting>
        <x14:conditionalFormatting xmlns:xm="http://schemas.microsoft.com/office/excel/2006/main">
          <x14:cfRule type="expression" priority="91" id="{C1C7882B-55B3-4FB1-BE9A-29B21760DECF}">
            <xm:f>$AF99&lt;&gt;SUMIF('10．その他の障害の内訳'!$D$132:$D$143,RIGHT($B97,LEN($B97)-2),'10．その他の障害の内訳'!$G$132:$G$143)</xm:f>
            <x14:dxf>
              <fill>
                <patternFill>
                  <bgColor indexed="13"/>
                </patternFill>
              </fill>
            </x14:dxf>
          </x14:cfRule>
          <xm:sqref>AF99 AF102 AF105 AF108 AF111 AF114 AF117 AF120 AF123 AF126 AF129 AF132</xm:sqref>
        </x14:conditionalFormatting>
        <x14:conditionalFormatting xmlns:xm="http://schemas.microsoft.com/office/excel/2006/main">
          <x14:cfRule type="expression" priority="100" id="{81E32832-AB2C-420A-9B01-5CCBF12F6868}">
            <xm:f>$AF141&lt;&gt;SUMIF('10．その他の障害の内訳'!$D$144:$D$155,RIGHT($B141,LEN($B141)-2),'10．その他の障害の内訳'!$E$144:$E$155)</xm:f>
            <x14:dxf>
              <fill>
                <patternFill>
                  <bgColor indexed="13"/>
                </patternFill>
              </fill>
            </x14:dxf>
          </x14:cfRule>
          <xm:sqref>AF141 AF144 AF147 AF150 AF153 AF156 AF159 AF162 AF165 AF168 AF171 AF174</xm:sqref>
        </x14:conditionalFormatting>
        <x14:conditionalFormatting xmlns:xm="http://schemas.microsoft.com/office/excel/2006/main">
          <x14:cfRule type="expression" priority="102" id="{3B06BB59-FA6E-4D78-AAD7-DCC13FF276E7}">
            <xm:f>$AF142&lt;&gt;SUMIF('10．その他の障害の内訳'!$D$144:$D$155,RIGHT($B141,LEN($B141)-2),'10．その他の障害の内訳'!$F$144:$F$155)</xm:f>
            <x14:dxf>
              <fill>
                <patternFill>
                  <bgColor indexed="13"/>
                </patternFill>
              </fill>
            </x14:dxf>
          </x14:cfRule>
          <xm:sqref>AF142 AF145 AF148 AF151 AF154 AF157 AF160 AF163 AF166 AF169 AF172 AF175</xm:sqref>
        </x14:conditionalFormatting>
        <x14:conditionalFormatting xmlns:xm="http://schemas.microsoft.com/office/excel/2006/main">
          <x14:cfRule type="expression" priority="104" id="{184FEA19-5C0E-4F19-BFED-F1708AA77F4E}">
            <xm:f>$AF143&lt;&gt;SUMIF('10．その他の障害の内訳'!$D$144:$D$155,RIGHT($B141,LEN($B141)-2),'10．その他の障害の内訳'!$G$144:$G$155)</xm:f>
            <x14:dxf>
              <fill>
                <patternFill>
                  <bgColor indexed="13"/>
                </patternFill>
              </fill>
            </x14:dxf>
          </x14:cfRule>
          <xm:sqref>AF143 AF146 AF149 AF152 AF155 AF158 AF161 AF164 AF167 AF170 AF173 AF176</xm:sqref>
        </x14:conditionalFormatting>
        <x14:conditionalFormatting xmlns:xm="http://schemas.microsoft.com/office/excel/2006/main">
          <x14:cfRule type="expression" priority="113" id="{B3660583-00DA-424A-BF5D-C9D9CEC3C315}">
            <xm:f>$AF185&lt;&gt;SUMIF('10．その他の障害の内訳'!$D$156:$D$167,RIGHT($B185,LEN($B185)-2),'10．その他の障害の内訳'!$E$156:$E$167)</xm:f>
            <x14:dxf>
              <fill>
                <patternFill>
                  <bgColor indexed="13"/>
                </patternFill>
              </fill>
            </x14:dxf>
          </x14:cfRule>
          <xm:sqref>AF185 AF188 AF191 AF194 AF197 AF200 AF203 AF206 AF209 AF212 AF215 AF218</xm:sqref>
        </x14:conditionalFormatting>
        <x14:conditionalFormatting xmlns:xm="http://schemas.microsoft.com/office/excel/2006/main">
          <x14:cfRule type="expression" priority="115" id="{BDC9E200-63A8-4695-B896-3BF1CBE85A43}">
            <xm:f>$AF186&lt;&gt;SUMIF('10．その他の障害の内訳'!$D$156:$D$167,RIGHT($B185,LEN($B185)-2),'10．その他の障害の内訳'!$F$156:$F$167)</xm:f>
            <x14:dxf>
              <fill>
                <patternFill>
                  <bgColor indexed="13"/>
                </patternFill>
              </fill>
            </x14:dxf>
          </x14:cfRule>
          <xm:sqref>AF186 AF189 AF192 AF195 AF198 AF201 AF204 AF207 AF210 AF213 AF216 AF219</xm:sqref>
        </x14:conditionalFormatting>
        <x14:conditionalFormatting xmlns:xm="http://schemas.microsoft.com/office/excel/2006/main">
          <x14:cfRule type="expression" priority="117" id="{DDB3D5E7-7F8E-4B62-9D6F-DEA65DBC9B0F}">
            <xm:f>$AF187&lt;&gt;SUMIF('10．その他の障害の内訳'!$D$156:$D$167,RIGHT($B185,LEN($B185)-2),'10．その他の障害の内訳'!$G$156:$G$167)</xm:f>
            <x14:dxf>
              <fill>
                <patternFill>
                  <bgColor indexed="13"/>
                </patternFill>
              </fill>
            </x14:dxf>
          </x14:cfRule>
          <xm:sqref>AF187 AF190 AF193 AF196 AF199 AF202 AF205 AF208 AF211 AF214 AF217 AF220</xm:sqref>
        </x14:conditionalFormatting>
        <x14:conditionalFormatting xmlns:xm="http://schemas.microsoft.com/office/excel/2006/main">
          <x14:cfRule type="expression" priority="54" id="{A39DF3D2-88F5-490A-A74C-D9B6E6B6F0AA}">
            <xm:f>$AG$6&gt;'１．学校基本情報'!$E$12</xm:f>
            <x14:dxf>
              <fill>
                <patternFill>
                  <bgColor indexed="13"/>
                </patternFill>
              </fill>
            </x14:dxf>
          </x14:cfRule>
          <xm:sqref>AG6</xm:sqref>
        </x14:conditionalFormatting>
        <x14:conditionalFormatting xmlns:xm="http://schemas.microsoft.com/office/excel/2006/main">
          <x14:cfRule type="expression" priority="67" id="{E3A0A8BF-0757-437C-97BE-C482EF46145C}">
            <xm:f>$AG$50&gt;'１．学校基本情報'!$E$13</xm:f>
            <x14:dxf>
              <fill>
                <patternFill>
                  <bgColor indexed="13"/>
                </patternFill>
              </fill>
            </x14:dxf>
          </x14:cfRule>
          <xm:sqref>AG50</xm:sqref>
        </x14:conditionalFormatting>
        <x14:conditionalFormatting xmlns:xm="http://schemas.microsoft.com/office/excel/2006/main">
          <x14:cfRule type="expression" priority="80" id="{1EE9FCE6-D495-4B74-B111-DC4956FEC145}">
            <xm:f>$AG$94&gt;'１．学校基本情報'!$E$14</xm:f>
            <x14:dxf>
              <fill>
                <patternFill>
                  <bgColor indexed="13"/>
                </patternFill>
              </fill>
            </x14:dxf>
          </x14:cfRule>
          <xm:sqref>AG94</xm:sqref>
        </x14:conditionalFormatting>
        <x14:conditionalFormatting xmlns:xm="http://schemas.microsoft.com/office/excel/2006/main">
          <x14:cfRule type="expression" priority="93" id="{07CDA975-47CC-40E8-AED7-9AAAF5294356}">
            <xm:f>$AG$138&gt;'１．学校基本情報'!$E$15</xm:f>
            <x14:dxf>
              <fill>
                <patternFill>
                  <bgColor indexed="13"/>
                </patternFill>
              </fill>
            </x14:dxf>
          </x14:cfRule>
          <xm:sqref>AG138</xm:sqref>
        </x14:conditionalFormatting>
        <x14:conditionalFormatting xmlns:xm="http://schemas.microsoft.com/office/excel/2006/main">
          <x14:cfRule type="expression" priority="106" id="{95CE8589-5FF8-4EBE-9978-847B8AABB233}">
            <xm:f>$AG$182&gt;'１．学校基本情報'!$E$16</xm:f>
            <x14:dxf>
              <fill>
                <patternFill>
                  <bgColor indexed="13"/>
                </patternFill>
              </fill>
            </x14:dxf>
          </x14:cfRule>
          <xm:sqref>AG182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2CA4A-3FF9-4214-B8AE-302C780DA31B}">
  <sheetPr codeName="Sheet13">
    <tabColor rgb="FF00B050"/>
    <pageSetUpPr fitToPage="1"/>
  </sheetPr>
  <dimension ref="A1:R2134"/>
  <sheetViews>
    <sheetView zoomScaleNormal="100" workbookViewId="0">
      <pane ySplit="9" topLeftCell="A10" activePane="bottomLeft" state="frozen"/>
      <selection sqref="A1:P1"/>
      <selection pane="bottomLeft" sqref="A1:D1"/>
    </sheetView>
  </sheetViews>
  <sheetFormatPr defaultColWidth="9" defaultRowHeight="15" x14ac:dyDescent="0.15"/>
  <cols>
    <col min="1" max="1" width="32.25" style="19" customWidth="1"/>
    <col min="2" max="2" width="78.5" style="19" customWidth="1"/>
    <col min="3" max="3" width="19.75" style="15" customWidth="1"/>
    <col min="4" max="4" width="20.5" style="15" customWidth="1"/>
    <col min="5" max="5" width="2.625" style="19" hidden="1" customWidth="1"/>
    <col min="6" max="6" width="2.5" style="19" hidden="1" customWidth="1"/>
    <col min="7" max="7" width="17.375" style="15" hidden="1" customWidth="1"/>
    <col min="8" max="8" width="47.875" style="15" hidden="1" customWidth="1"/>
    <col min="9" max="9" width="17.125" style="19" hidden="1" customWidth="1"/>
    <col min="10" max="10" width="20.625" style="19" hidden="1" customWidth="1"/>
    <col min="11" max="11" width="18.5" style="19" hidden="1" customWidth="1"/>
    <col min="12" max="12" width="7.125" style="19" customWidth="1"/>
    <col min="13" max="13" width="9.125" style="19" customWidth="1"/>
    <col min="14" max="21" width="9" style="19"/>
    <col min="22" max="22" width="20.625" style="19" bestFit="1" customWidth="1"/>
    <col min="23" max="16384" width="9" style="19"/>
  </cols>
  <sheetData>
    <row r="1" spans="1:18" ht="34.5" customHeight="1" x14ac:dyDescent="0.15">
      <c r="A1" s="1587" t="s">
        <v>5523</v>
      </c>
      <c r="B1" s="1587"/>
      <c r="C1" s="1587"/>
      <c r="D1" s="1587"/>
      <c r="G1" s="1588" t="s">
        <v>5524</v>
      </c>
      <c r="H1" s="1588"/>
      <c r="I1" s="1588"/>
      <c r="J1" s="1588"/>
      <c r="M1" s="1589" t="s">
        <v>5525</v>
      </c>
      <c r="N1" s="1589"/>
      <c r="O1" s="1589"/>
      <c r="P1" s="1589"/>
      <c r="Q1" s="1589"/>
      <c r="R1" s="1589"/>
    </row>
    <row r="2" spans="1:18" ht="42" customHeight="1" thickBot="1" x14ac:dyDescent="0.2">
      <c r="A2" s="1591" t="s">
        <v>5526</v>
      </c>
      <c r="B2" s="1592"/>
      <c r="C2" s="1592"/>
      <c r="D2" s="1593"/>
      <c r="G2" s="23"/>
      <c r="H2" s="23"/>
      <c r="I2" s="947"/>
      <c r="J2" s="947"/>
      <c r="M2" s="1589"/>
      <c r="N2" s="1589"/>
      <c r="O2" s="1589"/>
      <c r="P2" s="1589"/>
      <c r="Q2" s="1589"/>
      <c r="R2" s="1589"/>
    </row>
    <row r="3" spans="1:18" ht="10.5" customHeight="1" thickTop="1" x14ac:dyDescent="0.15">
      <c r="A3" s="1594"/>
      <c r="B3" s="1595"/>
      <c r="C3" s="1600" t="s">
        <v>5527</v>
      </c>
      <c r="D3" s="1601"/>
      <c r="G3" s="1604"/>
      <c r="H3" s="1605"/>
      <c r="I3" s="1605"/>
      <c r="J3" s="1605"/>
      <c r="M3" s="1589"/>
      <c r="N3" s="1589"/>
      <c r="O3" s="1589"/>
      <c r="P3" s="1589"/>
      <c r="Q3" s="1589"/>
      <c r="R3" s="1589"/>
    </row>
    <row r="4" spans="1:18" ht="10.5" customHeight="1" x14ac:dyDescent="0.15">
      <c r="A4" s="1596"/>
      <c r="B4" s="1597"/>
      <c r="C4" s="1600"/>
      <c r="D4" s="1601"/>
      <c r="G4" s="1604"/>
      <c r="H4" s="1605"/>
      <c r="I4" s="1605"/>
      <c r="J4" s="1605"/>
      <c r="M4" s="1589"/>
      <c r="N4" s="1589"/>
      <c r="O4" s="1589"/>
      <c r="P4" s="1589"/>
      <c r="Q4" s="1589"/>
      <c r="R4" s="1589"/>
    </row>
    <row r="5" spans="1:18" ht="10.5" customHeight="1" x14ac:dyDescent="0.15">
      <c r="A5" s="1596"/>
      <c r="B5" s="1597"/>
      <c r="C5" s="1600"/>
      <c r="D5" s="1601"/>
      <c r="G5" s="1604"/>
      <c r="H5" s="1605"/>
      <c r="I5" s="1605"/>
      <c r="J5" s="1605"/>
      <c r="M5" s="1589"/>
      <c r="N5" s="1589"/>
      <c r="O5" s="1589"/>
      <c r="P5" s="1589"/>
      <c r="Q5" s="1589"/>
      <c r="R5" s="1589"/>
    </row>
    <row r="6" spans="1:18" ht="10.5" customHeight="1" thickBot="1" x14ac:dyDescent="0.2">
      <c r="A6" s="1598"/>
      <c r="B6" s="1599"/>
      <c r="C6" s="1602"/>
      <c r="D6" s="1603"/>
      <c r="G6" s="1604"/>
      <c r="H6" s="1605"/>
      <c r="I6" s="1605"/>
      <c r="J6" s="1605"/>
      <c r="M6" s="1589"/>
      <c r="N6" s="1589"/>
      <c r="O6" s="1589"/>
      <c r="P6" s="1589"/>
      <c r="Q6" s="1589"/>
      <c r="R6" s="1589"/>
    </row>
    <row r="7" spans="1:18" ht="23.25" hidden="1" customHeight="1" thickTop="1" thickBot="1" x14ac:dyDescent="0.2">
      <c r="A7" s="1390"/>
      <c r="B7" s="1390"/>
      <c r="C7" s="1390"/>
      <c r="D7" s="1390"/>
      <c r="G7" s="1604"/>
      <c r="H7" s="1605"/>
      <c r="I7" s="1605"/>
      <c r="J7" s="1605"/>
      <c r="M7" s="1590"/>
      <c r="N7" s="1590"/>
      <c r="O7" s="1590"/>
      <c r="P7" s="1590"/>
      <c r="Q7" s="1590"/>
      <c r="R7" s="1590"/>
    </row>
    <row r="8" spans="1:18" ht="32.25" customHeight="1" thickTop="1" x14ac:dyDescent="0.15">
      <c r="A8" s="1585"/>
      <c r="B8" s="1586"/>
      <c r="C8" s="1586"/>
      <c r="D8" s="1586"/>
      <c r="G8" s="1585" t="s">
        <v>1310</v>
      </c>
      <c r="H8" s="1586"/>
      <c r="I8" s="1586"/>
      <c r="J8" s="1586"/>
      <c r="K8" s="995" t="s">
        <v>3988</v>
      </c>
      <c r="M8" s="1589"/>
      <c r="N8" s="1589"/>
      <c r="O8" s="1589"/>
      <c r="P8" s="1589"/>
      <c r="Q8" s="1589"/>
      <c r="R8" s="1589"/>
    </row>
    <row r="9" spans="1:18" ht="21.75" customHeight="1" x14ac:dyDescent="0.15">
      <c r="A9" s="589" t="s">
        <v>1311</v>
      </c>
      <c r="B9" s="589" t="s">
        <v>991</v>
      </c>
      <c r="C9" s="589" t="s">
        <v>3639</v>
      </c>
      <c r="D9" s="589" t="s">
        <v>196</v>
      </c>
      <c r="G9" s="589" t="s">
        <v>1311</v>
      </c>
      <c r="H9" s="589" t="s">
        <v>991</v>
      </c>
      <c r="I9" s="590" t="s">
        <v>3639</v>
      </c>
      <c r="J9" s="590" t="s">
        <v>196</v>
      </c>
      <c r="K9" s="996" t="s">
        <v>3989</v>
      </c>
      <c r="M9" s="1391"/>
      <c r="N9" s="1391"/>
      <c r="O9" s="1391"/>
      <c r="P9" s="1391"/>
      <c r="Q9" s="1391"/>
      <c r="R9" s="1391"/>
    </row>
    <row r="10" spans="1:18" ht="15" customHeight="1" x14ac:dyDescent="0.15">
      <c r="A10" s="1392" t="str" cm="1">
        <f t="array" ref="A10:D2134">_xlfn._xlws.FILTER(G10:J2204, ISNUMBER(SEARCH(A3,G10:G2204)))</f>
        <v>盲</v>
      </c>
      <c r="B10" s="19" t="str">
        <v>シート8　（シート9～10には記入しない）</v>
      </c>
      <c r="C10" s="15" t="str">
        <v>視覚障害</v>
      </c>
      <c r="D10" s="15" t="str">
        <v>盲</v>
      </c>
      <c r="G10" s="591" t="s">
        <v>3207</v>
      </c>
      <c r="H10" s="874" t="s">
        <v>3513</v>
      </c>
      <c r="I10" s="593" t="s">
        <v>3208</v>
      </c>
      <c r="J10" s="592" t="s">
        <v>3209</v>
      </c>
      <c r="K10" s="997">
        <v>1</v>
      </c>
      <c r="M10" s="1391"/>
      <c r="N10" s="1391"/>
      <c r="O10" s="1391"/>
      <c r="P10" s="1391"/>
      <c r="Q10" s="1391"/>
      <c r="R10" s="1391"/>
    </row>
    <row r="11" spans="1:18" ht="15" customHeight="1" x14ac:dyDescent="0.15">
      <c r="A11" s="19" t="str">
        <v>失明</v>
      </c>
      <c r="B11" s="19" t="str">
        <v>シート8　（シート9～10には記入しない）</v>
      </c>
      <c r="C11" s="15" t="str">
        <v>視覚障害</v>
      </c>
      <c r="D11" s="15" t="str">
        <v>盲</v>
      </c>
      <c r="G11" s="28" t="s">
        <v>3227</v>
      </c>
      <c r="H11" s="15" t="s">
        <v>3513</v>
      </c>
      <c r="I11" s="39" t="s">
        <v>3228</v>
      </c>
      <c r="J11" s="19" t="s">
        <v>3229</v>
      </c>
      <c r="K11" s="997">
        <v>1</v>
      </c>
      <c r="M11" s="1391"/>
      <c r="N11" s="1391"/>
      <c r="O11" s="1391"/>
      <c r="P11" s="1391"/>
      <c r="Q11" s="1391"/>
      <c r="R11" s="1391"/>
    </row>
    <row r="12" spans="1:18" ht="15" customHeight="1" x14ac:dyDescent="0.15">
      <c r="A12" s="19" t="str">
        <v>視野欠損</v>
      </c>
      <c r="B12" s="19" t="str">
        <v>シート8　（シート9～10には記入しない）</v>
      </c>
      <c r="C12" s="15" t="str">
        <v>視覚障害</v>
      </c>
      <c r="D12" s="15" t="str">
        <v>弱視</v>
      </c>
      <c r="G12" s="28" t="s">
        <v>3178</v>
      </c>
      <c r="H12" s="15" t="s">
        <v>3513</v>
      </c>
      <c r="I12" s="39" t="s">
        <v>3179</v>
      </c>
      <c r="J12" s="19" t="s">
        <v>3180</v>
      </c>
      <c r="K12" s="997">
        <v>1</v>
      </c>
      <c r="M12" s="594"/>
    </row>
    <row r="13" spans="1:18" ht="15" customHeight="1" x14ac:dyDescent="0.15">
      <c r="A13" s="19" t="str">
        <v>視野障害</v>
      </c>
      <c r="B13" s="19" t="str">
        <v>シート8　（シート9～10には記入しない）</v>
      </c>
      <c r="C13" s="15" t="str">
        <v>視覚障害</v>
      </c>
      <c r="D13" s="15" t="str">
        <v>弱視</v>
      </c>
      <c r="G13" s="28" t="s">
        <v>3181</v>
      </c>
      <c r="H13" s="15" t="s">
        <v>3513</v>
      </c>
      <c r="I13" s="39" t="s">
        <v>3179</v>
      </c>
      <c r="J13" s="19" t="s">
        <v>3180</v>
      </c>
      <c r="K13" s="997">
        <v>1</v>
      </c>
    </row>
    <row r="14" spans="1:18" ht="15" customHeight="1" x14ac:dyDescent="0.15">
      <c r="A14" s="19" t="str">
        <v>羞明</v>
      </c>
      <c r="B14" s="19" t="str">
        <v>シート8　（シート9～10には記入しない）</v>
      </c>
      <c r="C14" s="15" t="str">
        <v>視覚障害</v>
      </c>
      <c r="D14" s="15" t="str">
        <v>弱視</v>
      </c>
      <c r="G14" s="28" t="s">
        <v>3182</v>
      </c>
      <c r="H14" s="15" t="s">
        <v>3513</v>
      </c>
      <c r="I14" s="39" t="s">
        <v>3179</v>
      </c>
      <c r="J14" s="19" t="s">
        <v>3180</v>
      </c>
      <c r="K14" s="997">
        <v>1</v>
      </c>
    </row>
    <row r="15" spans="1:18" ht="15" customHeight="1" x14ac:dyDescent="0.15">
      <c r="A15" s="19" t="str">
        <v>夜盲</v>
      </c>
      <c r="B15" s="19" t="str">
        <v>シート8　（シート9～10には記入しない）</v>
      </c>
      <c r="C15" s="15" t="str">
        <v>視覚障害</v>
      </c>
      <c r="D15" s="15" t="str">
        <v>弱視</v>
      </c>
      <c r="G15" s="15" t="s">
        <v>3187</v>
      </c>
      <c r="H15" s="15" t="s">
        <v>3513</v>
      </c>
      <c r="I15" s="39" t="s">
        <v>3179</v>
      </c>
      <c r="J15" s="19" t="s">
        <v>3180</v>
      </c>
      <c r="K15" s="997">
        <v>1</v>
      </c>
    </row>
    <row r="16" spans="1:18" ht="15" customHeight="1" x14ac:dyDescent="0.15">
      <c r="A16" s="19" t="str">
        <v>夜盲症</v>
      </c>
      <c r="B16" s="19" t="str">
        <v>シート8　（シート9～10には記入しない）</v>
      </c>
      <c r="C16" s="15" t="str">
        <v>視覚障害</v>
      </c>
      <c r="D16" s="15" t="str">
        <v>弱視</v>
      </c>
      <c r="G16" s="28" t="s">
        <v>3188</v>
      </c>
      <c r="H16" s="15" t="s">
        <v>3513</v>
      </c>
      <c r="I16" s="39" t="s">
        <v>3179</v>
      </c>
      <c r="J16" s="19" t="s">
        <v>3180</v>
      </c>
      <c r="K16" s="997">
        <v>1</v>
      </c>
    </row>
    <row r="17" spans="1:11" ht="15" customHeight="1" x14ac:dyDescent="0.15">
      <c r="A17" s="19" t="str">
        <v>円錐角膜</v>
      </c>
      <c r="B17" s="19" t="str">
        <v>シート8　（シート9～10には記入しない）</v>
      </c>
      <c r="C17" s="15" t="str">
        <v>視覚障害</v>
      </c>
      <c r="D17" s="15" t="str">
        <v>弱視</v>
      </c>
      <c r="G17" s="28" t="s">
        <v>3219</v>
      </c>
      <c r="H17" s="15" t="s">
        <v>3513</v>
      </c>
      <c r="I17" s="39" t="s">
        <v>3220</v>
      </c>
      <c r="J17" s="19" t="s">
        <v>3180</v>
      </c>
      <c r="K17" s="997">
        <v>1</v>
      </c>
    </row>
    <row r="18" spans="1:11" ht="15" customHeight="1" x14ac:dyDescent="0.15">
      <c r="A18" s="19" t="str">
        <v>弱視</v>
      </c>
      <c r="B18" s="19" t="str">
        <v>シート8　（シート9～10には記入しない）</v>
      </c>
      <c r="C18" s="15" t="str">
        <v>視覚障害</v>
      </c>
      <c r="D18" s="15" t="str">
        <v>弱視</v>
      </c>
      <c r="G18" s="28" t="s">
        <v>3221</v>
      </c>
      <c r="H18" s="15" t="s">
        <v>3513</v>
      </c>
      <c r="I18" s="39" t="s">
        <v>3222</v>
      </c>
      <c r="J18" s="19" t="s">
        <v>3221</v>
      </c>
      <c r="K18" s="997">
        <v>1</v>
      </c>
    </row>
    <row r="19" spans="1:11" ht="15" customHeight="1" x14ac:dyDescent="0.15">
      <c r="A19" s="19" t="str">
        <v>眼球摘出</v>
      </c>
      <c r="B19" s="19" t="str">
        <v>シート8　（シート9～10には記入しない）</v>
      </c>
      <c r="C19" s="15" t="str">
        <v>視覚障害</v>
      </c>
      <c r="D19" s="15" t="str">
        <v>その他の視覚障害</v>
      </c>
      <c r="G19" s="28" t="s">
        <v>2813</v>
      </c>
      <c r="H19" s="15" t="s">
        <v>3513</v>
      </c>
      <c r="I19" s="39" t="s">
        <v>3228</v>
      </c>
      <c r="J19" s="19" t="s">
        <v>1090</v>
      </c>
      <c r="K19" s="997">
        <v>1</v>
      </c>
    </row>
    <row r="20" spans="1:11" ht="15" customHeight="1" x14ac:dyDescent="0.15">
      <c r="A20" s="19" t="str">
        <v>義眼</v>
      </c>
      <c r="B20" s="19" t="str">
        <v>シート8　（シート9～10には記入しない）</v>
      </c>
      <c r="C20" s="15" t="str">
        <v>視覚障害</v>
      </c>
      <c r="D20" s="15" t="str">
        <v>その他の視覚障害</v>
      </c>
      <c r="G20" s="28" t="s">
        <v>2815</v>
      </c>
      <c r="H20" s="15" t="s">
        <v>3513</v>
      </c>
      <c r="I20" s="39" t="s">
        <v>3222</v>
      </c>
      <c r="J20" s="19" t="s">
        <v>3465</v>
      </c>
      <c r="K20" s="997">
        <v>1</v>
      </c>
    </row>
    <row r="21" spans="1:11" ht="15" customHeight="1" x14ac:dyDescent="0.15">
      <c r="A21" s="19" t="str">
        <v>色弱</v>
      </c>
      <c r="B21" s="19" t="str">
        <v>シート8　（シート9～10には記入しない）</v>
      </c>
      <c r="C21" s="15" t="str">
        <v>視覚障害</v>
      </c>
      <c r="D21" s="15" t="str">
        <v>その他の視覚障害</v>
      </c>
      <c r="G21" s="15" t="s">
        <v>2829</v>
      </c>
      <c r="H21" s="15" t="s">
        <v>3513</v>
      </c>
      <c r="I21" s="39" t="s">
        <v>3228</v>
      </c>
      <c r="J21" s="19" t="s">
        <v>1090</v>
      </c>
      <c r="K21" s="997">
        <v>1</v>
      </c>
    </row>
    <row r="22" spans="1:11" ht="15" customHeight="1" x14ac:dyDescent="0.15">
      <c r="A22" s="19" t="str">
        <v>眼球形成不全</v>
      </c>
      <c r="B22" s="19" t="str">
        <v>シート8　（シート9～10には記入しない）</v>
      </c>
      <c r="C22" s="15" t="str">
        <v>視覚障害</v>
      </c>
      <c r="D22" s="15" t="str">
        <v>その他の視覚障害</v>
      </c>
      <c r="G22" s="28" t="s">
        <v>2901</v>
      </c>
      <c r="H22" s="15" t="s">
        <v>3513</v>
      </c>
      <c r="I22" s="39" t="s">
        <v>3222</v>
      </c>
      <c r="J22" s="19" t="s">
        <v>3465</v>
      </c>
      <c r="K22" s="997">
        <v>1</v>
      </c>
    </row>
    <row r="23" spans="1:11" ht="15" customHeight="1" x14ac:dyDescent="0.15">
      <c r="A23" s="19" t="str">
        <v>色覚障害</v>
      </c>
      <c r="B23" s="19" t="str">
        <v>シート8　（シート9～10には記入しない）</v>
      </c>
      <c r="C23" s="15" t="str">
        <v>視覚障害</v>
      </c>
      <c r="D23" s="15" t="str">
        <v>その他の視覚障害</v>
      </c>
      <c r="G23" s="28" t="s">
        <v>2983</v>
      </c>
      <c r="H23" s="15" t="s">
        <v>3513</v>
      </c>
      <c r="I23" s="39" t="s">
        <v>3222</v>
      </c>
      <c r="J23" s="19" t="s">
        <v>3465</v>
      </c>
      <c r="K23" s="997">
        <v>1</v>
      </c>
    </row>
    <row r="24" spans="1:11" ht="15" customHeight="1" x14ac:dyDescent="0.15">
      <c r="A24" s="19" t="str">
        <v>色覚異常</v>
      </c>
      <c r="B24" s="19" t="str">
        <v>シート8　（シート9～10には記入しない）</v>
      </c>
      <c r="C24" s="15" t="str">
        <v>視覚障害</v>
      </c>
      <c r="D24" s="15" t="str">
        <v>その他の視覚障害</v>
      </c>
      <c r="G24" s="28" t="s">
        <v>2984</v>
      </c>
      <c r="H24" s="15" t="s">
        <v>3513</v>
      </c>
      <c r="I24" s="39" t="s">
        <v>3222</v>
      </c>
      <c r="J24" s="19" t="s">
        <v>3465</v>
      </c>
      <c r="K24" s="997">
        <v>1</v>
      </c>
    </row>
    <row r="25" spans="1:11" ht="15" customHeight="1" x14ac:dyDescent="0.15">
      <c r="A25" s="19" t="str">
        <v>色覚多様性</v>
      </c>
      <c r="B25" s="19" t="str">
        <v>シート8　（シート9～10には記入しない）</v>
      </c>
      <c r="C25" s="15" t="str">
        <v>視覚障害</v>
      </c>
      <c r="D25" s="15" t="str">
        <v>その他の視覚障害</v>
      </c>
      <c r="G25" s="28" t="s">
        <v>2985</v>
      </c>
      <c r="H25" s="15" t="s">
        <v>3513</v>
      </c>
      <c r="I25" s="39" t="s">
        <v>3222</v>
      </c>
      <c r="J25" s="19" t="s">
        <v>3465</v>
      </c>
      <c r="K25" s="997">
        <v>1</v>
      </c>
    </row>
    <row r="26" spans="1:11" ht="15" customHeight="1" x14ac:dyDescent="0.15">
      <c r="A26" s="19" t="str">
        <v>色盲</v>
      </c>
      <c r="B26" s="19" t="str">
        <v>シート8　（シート9～10には記入しない）</v>
      </c>
      <c r="C26" s="15" t="str">
        <v>視覚障害</v>
      </c>
      <c r="D26" s="15" t="str">
        <v>その他の視覚障害</v>
      </c>
      <c r="G26" s="28" t="s">
        <v>2986</v>
      </c>
      <c r="H26" s="15" t="s">
        <v>3513</v>
      </c>
      <c r="I26" s="39" t="s">
        <v>3222</v>
      </c>
      <c r="J26" s="19" t="s">
        <v>3465</v>
      </c>
      <c r="K26" s="997">
        <v>1</v>
      </c>
    </row>
    <row r="27" spans="1:11" ht="15" customHeight="1" x14ac:dyDescent="0.15">
      <c r="A27" s="19" t="str">
        <v>赤緑色覚異常</v>
      </c>
      <c r="B27" s="19" t="str">
        <v>シート8　（シート9～10には記入しない）</v>
      </c>
      <c r="C27" s="15" t="str">
        <v>視覚障害</v>
      </c>
      <c r="D27" s="15" t="str">
        <v>その他の視覚障害</v>
      </c>
      <c r="G27" s="28" t="s">
        <v>3016</v>
      </c>
      <c r="H27" s="15" t="s">
        <v>3513</v>
      </c>
      <c r="I27" s="39" t="s">
        <v>3222</v>
      </c>
      <c r="J27" s="19" t="s">
        <v>3465</v>
      </c>
      <c r="K27" s="997">
        <v>1</v>
      </c>
    </row>
    <row r="28" spans="1:11" ht="15" customHeight="1" x14ac:dyDescent="0.15">
      <c r="A28" s="19" t="str">
        <v>先天性色覚異常</v>
      </c>
      <c r="B28" s="19" t="str">
        <v>シート8　（シート9～10には記入しない）</v>
      </c>
      <c r="C28" s="15" t="str">
        <v>視覚障害</v>
      </c>
      <c r="D28" s="15" t="str">
        <v>その他の視覚障害</v>
      </c>
      <c r="G28" s="28" t="s">
        <v>3028</v>
      </c>
      <c r="H28" s="15" t="s">
        <v>3513</v>
      </c>
      <c r="I28" s="39" t="s">
        <v>3222</v>
      </c>
      <c r="J28" s="19" t="s">
        <v>3465</v>
      </c>
      <c r="K28" s="997">
        <v>1</v>
      </c>
    </row>
    <row r="29" spans="1:11" ht="15" customHeight="1" x14ac:dyDescent="0.15">
      <c r="A29" s="19" t="str">
        <v>先天性赤緑色覚異常</v>
      </c>
      <c r="B29" s="19" t="str">
        <v>シート8　（シート9～10には記入しない）</v>
      </c>
      <c r="C29" s="15" t="str">
        <v>視覚障害</v>
      </c>
      <c r="D29" s="15" t="str">
        <v>その他の視覚障害</v>
      </c>
      <c r="G29" s="15" t="s">
        <v>3030</v>
      </c>
      <c r="H29" s="15" t="s">
        <v>3513</v>
      </c>
      <c r="I29" s="39" t="s">
        <v>3222</v>
      </c>
      <c r="J29" s="19" t="s">
        <v>3465</v>
      </c>
      <c r="K29" s="997">
        <v>1</v>
      </c>
    </row>
    <row r="30" spans="1:11" ht="15" customHeight="1" x14ac:dyDescent="0.15">
      <c r="A30" s="19" t="str">
        <v>片目の盲</v>
      </c>
      <c r="B30" s="19" t="str">
        <v>シート8　（シート9～10には記入しない）</v>
      </c>
      <c r="C30" s="15" t="str">
        <v>視覚障害</v>
      </c>
      <c r="D30" s="15" t="str">
        <v>その他の視覚障害</v>
      </c>
      <c r="G30" s="15" t="s">
        <v>3514</v>
      </c>
      <c r="H30" s="15" t="s">
        <v>3513</v>
      </c>
      <c r="I30" s="39" t="s">
        <v>3515</v>
      </c>
      <c r="J30" s="19" t="s">
        <v>1090</v>
      </c>
      <c r="K30" s="997">
        <v>1</v>
      </c>
    </row>
    <row r="31" spans="1:11" ht="15" customHeight="1" x14ac:dyDescent="0.15">
      <c r="A31" s="19" t="str">
        <v>片目の弱視</v>
      </c>
      <c r="B31" s="19" t="str">
        <v>シート8　（シート9～10には記入しない）</v>
      </c>
      <c r="C31" s="15" t="str">
        <v>視覚障害</v>
      </c>
      <c r="D31" s="15" t="str">
        <v>その他の視覚障害</v>
      </c>
      <c r="G31" s="28" t="s">
        <v>3516</v>
      </c>
      <c r="H31" s="15" t="s">
        <v>3513</v>
      </c>
      <c r="I31" s="39" t="s">
        <v>3515</v>
      </c>
      <c r="J31" s="19" t="s">
        <v>1090</v>
      </c>
      <c r="K31" s="997">
        <v>1</v>
      </c>
    </row>
    <row r="32" spans="1:11" ht="15" customHeight="1" x14ac:dyDescent="0.15">
      <c r="A32" s="19" t="str">
        <v>片目の失明</v>
      </c>
      <c r="B32" s="19" t="str">
        <v>シート8　（シート9～10には記入しない）</v>
      </c>
      <c r="C32" s="15" t="str">
        <v>視覚障害</v>
      </c>
      <c r="D32" s="15" t="str">
        <v>その他の視覚障害</v>
      </c>
      <c r="G32" s="28" t="s">
        <v>3517</v>
      </c>
      <c r="H32" s="15" t="s">
        <v>3513</v>
      </c>
      <c r="I32" s="39" t="s">
        <v>3515</v>
      </c>
      <c r="J32" s="19" t="s">
        <v>1090</v>
      </c>
      <c r="K32" s="997">
        <v>1</v>
      </c>
    </row>
    <row r="33" spans="1:11" ht="15" customHeight="1" x14ac:dyDescent="0.15">
      <c r="A33" s="19" t="str">
        <v>聾</v>
      </c>
      <c r="B33" s="19" t="str">
        <v>シート8　（シート9～10には記入しない）</v>
      </c>
      <c r="C33" s="15" t="str">
        <v>聴覚障害</v>
      </c>
      <c r="D33" s="15" t="str">
        <v>聾</v>
      </c>
      <c r="G33" s="28" t="s">
        <v>3189</v>
      </c>
      <c r="H33" s="15" t="s">
        <v>3513</v>
      </c>
      <c r="I33" s="39" t="s">
        <v>3518</v>
      </c>
      <c r="J33" s="19" t="s">
        <v>3189</v>
      </c>
      <c r="K33" s="997">
        <v>1</v>
      </c>
    </row>
    <row r="34" spans="1:11" ht="15" customHeight="1" x14ac:dyDescent="0.15">
      <c r="A34" s="19" t="str">
        <v>失聴</v>
      </c>
      <c r="B34" s="19" t="str">
        <v>シート8　（シート9～10には記入しない）</v>
      </c>
      <c r="C34" s="15" t="str">
        <v>聴覚障害</v>
      </c>
      <c r="D34" s="15" t="str">
        <v>聾</v>
      </c>
      <c r="G34" s="28" t="s">
        <v>3230</v>
      </c>
      <c r="H34" s="15" t="s">
        <v>3513</v>
      </c>
      <c r="I34" s="39" t="s">
        <v>3518</v>
      </c>
      <c r="J34" s="19" t="s">
        <v>3231</v>
      </c>
      <c r="K34" s="997">
        <v>1</v>
      </c>
    </row>
    <row r="35" spans="1:11" ht="15" customHeight="1" x14ac:dyDescent="0.15">
      <c r="A35" s="19" t="str">
        <v>人工内耳</v>
      </c>
      <c r="B35" s="19" t="str">
        <v>シート8　（シート9～10には記入しない）</v>
      </c>
      <c r="C35" s="15" t="str">
        <v>聴覚障害</v>
      </c>
      <c r="D35" s="15" t="str">
        <v>難聴</v>
      </c>
      <c r="G35" s="28" t="s">
        <v>2827</v>
      </c>
      <c r="H35" s="15" t="s">
        <v>3513</v>
      </c>
      <c r="I35" s="39" t="s">
        <v>3519</v>
      </c>
      <c r="J35" s="19" t="s">
        <v>2828</v>
      </c>
      <c r="K35" s="997">
        <v>1</v>
      </c>
    </row>
    <row r="36" spans="1:11" ht="15" customHeight="1" x14ac:dyDescent="0.15">
      <c r="A36" s="19" t="str">
        <v>進行性難聴</v>
      </c>
      <c r="B36" s="19" t="str">
        <v>シート8　（シート9～10には記入しない）</v>
      </c>
      <c r="C36" s="15" t="str">
        <v>聴覚障害</v>
      </c>
      <c r="D36" s="15" t="str">
        <v>難聴</v>
      </c>
      <c r="G36" s="28" t="s">
        <v>3000</v>
      </c>
      <c r="H36" s="15" t="s">
        <v>3513</v>
      </c>
      <c r="I36" s="39" t="s">
        <v>3518</v>
      </c>
      <c r="J36" s="19" t="s">
        <v>3001</v>
      </c>
      <c r="K36" s="997">
        <v>1</v>
      </c>
    </row>
    <row r="37" spans="1:11" ht="15" customHeight="1" x14ac:dyDescent="0.15">
      <c r="A37" s="19" t="str">
        <v>内反症混合性難聴</v>
      </c>
      <c r="B37" s="19" t="str">
        <v>シート8　（シート9～10には記入しない）</v>
      </c>
      <c r="C37" s="15" t="str">
        <v>聴覚障害</v>
      </c>
      <c r="D37" s="15" t="str">
        <v>難聴</v>
      </c>
      <c r="G37" s="28" t="s">
        <v>3086</v>
      </c>
      <c r="H37" s="15" t="s">
        <v>3513</v>
      </c>
      <c r="I37" s="39" t="s">
        <v>3518</v>
      </c>
      <c r="J37" s="19" t="s">
        <v>3001</v>
      </c>
      <c r="K37" s="997">
        <v>1</v>
      </c>
    </row>
    <row r="38" spans="1:11" ht="15" customHeight="1" x14ac:dyDescent="0.15">
      <c r="A38" s="19" t="str">
        <v>ムンプス難聴</v>
      </c>
      <c r="B38" s="19" t="str">
        <v>シート8　（シート9～10には記入しない）</v>
      </c>
      <c r="C38" s="15" t="str">
        <v>聴覚障害</v>
      </c>
      <c r="D38" s="15" t="str">
        <v>難聴</v>
      </c>
      <c r="G38" s="28" t="s">
        <v>3154</v>
      </c>
      <c r="H38" s="15" t="s">
        <v>3513</v>
      </c>
      <c r="I38" s="39" t="s">
        <v>3518</v>
      </c>
      <c r="J38" s="19" t="s">
        <v>3001</v>
      </c>
      <c r="K38" s="997">
        <v>1</v>
      </c>
    </row>
    <row r="39" spans="1:11" ht="15" customHeight="1" x14ac:dyDescent="0.15">
      <c r="A39" s="19" t="str">
        <v>難聴</v>
      </c>
      <c r="B39" s="19" t="str">
        <v>シート8　（シート9～10には記入しない）</v>
      </c>
      <c r="C39" s="15" t="str">
        <v>聴覚障害</v>
      </c>
      <c r="D39" s="15" t="str">
        <v>難聴</v>
      </c>
      <c r="G39" s="28" t="s">
        <v>3001</v>
      </c>
      <c r="H39" s="15" t="s">
        <v>3513</v>
      </c>
      <c r="I39" s="39" t="s">
        <v>3518</v>
      </c>
      <c r="J39" s="19" t="s">
        <v>3001</v>
      </c>
      <c r="K39" s="997">
        <v>1</v>
      </c>
    </row>
    <row r="40" spans="1:11" ht="15" customHeight="1" x14ac:dyDescent="0.15">
      <c r="A40" s="19" t="str">
        <v>感音性難聴</v>
      </c>
      <c r="B40" s="19" t="str">
        <v>シート8　（シート9～10には記入しない）</v>
      </c>
      <c r="C40" s="15" t="str">
        <v>聴覚障害</v>
      </c>
      <c r="D40" s="15" t="str">
        <v>難聴</v>
      </c>
      <c r="G40" s="28" t="s">
        <v>3223</v>
      </c>
      <c r="H40" s="15" t="s">
        <v>3513</v>
      </c>
      <c r="I40" s="39" t="s">
        <v>3459</v>
      </c>
      <c r="J40" s="19" t="s">
        <v>3001</v>
      </c>
      <c r="K40" s="997">
        <v>1</v>
      </c>
    </row>
    <row r="41" spans="1:11" ht="15" customHeight="1" x14ac:dyDescent="0.15">
      <c r="A41" s="19" t="str">
        <v>伝音難聴</v>
      </c>
      <c r="B41" s="19" t="str">
        <v>シート8　（シート9～10には記入しない）</v>
      </c>
      <c r="C41" s="15" t="str">
        <v>聴覚障害</v>
      </c>
      <c r="D41" s="15" t="str">
        <v>難聴</v>
      </c>
      <c r="G41" s="28" t="s">
        <v>3224</v>
      </c>
      <c r="H41" s="15" t="s">
        <v>3513</v>
      </c>
      <c r="I41" s="39" t="s">
        <v>3518</v>
      </c>
      <c r="J41" s="19" t="s">
        <v>3001</v>
      </c>
      <c r="K41" s="997">
        <v>1</v>
      </c>
    </row>
    <row r="42" spans="1:11" ht="15" customHeight="1" x14ac:dyDescent="0.15">
      <c r="A42" s="19" t="str">
        <v>伝音性難聴</v>
      </c>
      <c r="B42" s="19" t="str">
        <v>シート8　（シート9～10には記入しない）</v>
      </c>
      <c r="C42" s="15" t="str">
        <v>聴覚障害</v>
      </c>
      <c r="D42" s="15" t="str">
        <v>難聴</v>
      </c>
      <c r="G42" s="28" t="s">
        <v>3225</v>
      </c>
      <c r="H42" s="15" t="s">
        <v>3513</v>
      </c>
      <c r="I42" s="39" t="s">
        <v>3518</v>
      </c>
      <c r="J42" s="19" t="s">
        <v>3001</v>
      </c>
      <c r="K42" s="997">
        <v>1</v>
      </c>
    </row>
    <row r="43" spans="1:11" ht="15" customHeight="1" x14ac:dyDescent="0.15">
      <c r="A43" s="19" t="str">
        <v>混合性難聴</v>
      </c>
      <c r="B43" s="19" t="str">
        <v>シート8　（シート9～10には記入しない）</v>
      </c>
      <c r="C43" s="15" t="str">
        <v>聴覚障害</v>
      </c>
      <c r="D43" s="15" t="str">
        <v>難聴</v>
      </c>
      <c r="G43" s="28" t="s">
        <v>3226</v>
      </c>
      <c r="H43" s="15" t="s">
        <v>3513</v>
      </c>
      <c r="I43" s="39" t="s">
        <v>3518</v>
      </c>
      <c r="J43" s="19" t="s">
        <v>3001</v>
      </c>
      <c r="K43" s="997">
        <v>1</v>
      </c>
    </row>
    <row r="44" spans="1:11" ht="15" customHeight="1" x14ac:dyDescent="0.15">
      <c r="A44" s="19" t="str">
        <v>感音難聴</v>
      </c>
      <c r="B44" s="19" t="str">
        <v>シート8　（シート9～10には記入しない）</v>
      </c>
      <c r="C44" s="15" t="str">
        <v>聴覚障害</v>
      </c>
      <c r="D44" s="15" t="str">
        <v>難聴</v>
      </c>
      <c r="G44" s="28" t="s">
        <v>3308</v>
      </c>
      <c r="H44" s="15" t="s">
        <v>3513</v>
      </c>
      <c r="I44" s="39" t="s">
        <v>3518</v>
      </c>
      <c r="J44" s="19" t="s">
        <v>3001</v>
      </c>
      <c r="K44" s="997">
        <v>1</v>
      </c>
    </row>
    <row r="45" spans="1:11" ht="15" customHeight="1" x14ac:dyDescent="0.15">
      <c r="A45" s="19" t="str">
        <v>APD</v>
      </c>
      <c r="B45" s="19" t="str">
        <v>シート8　（シート9～10には記入しない）</v>
      </c>
      <c r="C45" s="15" t="str">
        <v>聴覚障害</v>
      </c>
      <c r="D45" s="15" t="str">
        <v>その他の聴覚障害</v>
      </c>
      <c r="G45" s="28" t="s">
        <v>2646</v>
      </c>
      <c r="H45" s="15" t="s">
        <v>3513</v>
      </c>
      <c r="I45" s="39" t="s">
        <v>3520</v>
      </c>
      <c r="J45" s="19" t="s">
        <v>1091</v>
      </c>
      <c r="K45" s="997">
        <v>1</v>
      </c>
    </row>
    <row r="46" spans="1:11" ht="15" customHeight="1" x14ac:dyDescent="0.15">
      <c r="A46" s="19" t="str">
        <v>聴覚情報処理障害</v>
      </c>
      <c r="B46" s="19" t="str">
        <v>シート8　（シート9～10には記入しない）</v>
      </c>
      <c r="C46" s="15" t="str">
        <v>聴覚障害</v>
      </c>
      <c r="D46" s="15" t="str">
        <v>その他の聴覚障害</v>
      </c>
      <c r="G46" s="28" t="s">
        <v>2762</v>
      </c>
      <c r="H46" s="15" t="s">
        <v>3513</v>
      </c>
      <c r="I46" s="39" t="s">
        <v>3520</v>
      </c>
      <c r="J46" s="19" t="s">
        <v>1091</v>
      </c>
      <c r="K46" s="997">
        <v>1</v>
      </c>
    </row>
    <row r="47" spans="1:11" ht="15" customHeight="1" x14ac:dyDescent="0.15">
      <c r="A47" s="19" t="str">
        <v>片耳の聾</v>
      </c>
      <c r="B47" s="19" t="str">
        <v>シート8　（シート9～10には記入しない）</v>
      </c>
      <c r="C47" s="15" t="str">
        <v>聴覚障害</v>
      </c>
      <c r="D47" s="15" t="str">
        <v>その他の聴覚障害</v>
      </c>
      <c r="G47" s="28" t="s">
        <v>3521</v>
      </c>
      <c r="H47" s="15" t="s">
        <v>3513</v>
      </c>
      <c r="I47" s="39" t="s">
        <v>3520</v>
      </c>
      <c r="J47" s="19" t="s">
        <v>1091</v>
      </c>
      <c r="K47" s="997">
        <v>1</v>
      </c>
    </row>
    <row r="48" spans="1:11" ht="15" customHeight="1" x14ac:dyDescent="0.15">
      <c r="A48" s="19" t="str">
        <v>片耳の難聴</v>
      </c>
      <c r="B48" s="19" t="str">
        <v>シート8　（シート9～10には記入しない）</v>
      </c>
      <c r="C48" s="15" t="str">
        <v>聴覚障害</v>
      </c>
      <c r="D48" s="15" t="str">
        <v>その他の聴覚障害</v>
      </c>
      <c r="G48" s="28" t="s">
        <v>3522</v>
      </c>
      <c r="H48" s="15" t="s">
        <v>3513</v>
      </c>
      <c r="I48" s="39" t="s">
        <v>3520</v>
      </c>
      <c r="J48" s="19" t="s">
        <v>1091</v>
      </c>
      <c r="K48" s="997">
        <v>1</v>
      </c>
    </row>
    <row r="49" spans="1:11" ht="15" customHeight="1" x14ac:dyDescent="0.15">
      <c r="A49" s="19" t="str">
        <v>片耳の失聴</v>
      </c>
      <c r="B49" s="19" t="str">
        <v>シート8　（シート9～10には記入しない）</v>
      </c>
      <c r="C49" s="15" t="str">
        <v>聴覚障害</v>
      </c>
      <c r="D49" s="15" t="str">
        <v>その他の聴覚障害</v>
      </c>
      <c r="G49" s="28" t="s">
        <v>3523</v>
      </c>
      <c r="H49" s="15" t="s">
        <v>3513</v>
      </c>
      <c r="I49" s="39" t="s">
        <v>3520</v>
      </c>
      <c r="J49" s="19" t="s">
        <v>1091</v>
      </c>
      <c r="K49" s="997">
        <v>1</v>
      </c>
    </row>
    <row r="50" spans="1:11" ht="15" customHeight="1" x14ac:dyDescent="0.15">
      <c r="A50" s="19" t="str">
        <v>聞き取り困難症</v>
      </c>
      <c r="B50" s="19" t="str">
        <v>シート8　（シート9～10には記入しない）</v>
      </c>
      <c r="C50" s="15" t="str">
        <v>聴覚障害</v>
      </c>
      <c r="D50" s="15" t="str">
        <v>その他の聴覚障害</v>
      </c>
      <c r="G50" s="28" t="s">
        <v>3524</v>
      </c>
      <c r="H50" s="15" t="s">
        <v>3513</v>
      </c>
      <c r="I50" s="39" t="s">
        <v>3520</v>
      </c>
      <c r="J50" s="19" t="s">
        <v>1091</v>
      </c>
      <c r="K50" s="997">
        <v>1</v>
      </c>
    </row>
    <row r="51" spans="1:11" ht="15" customHeight="1" x14ac:dyDescent="0.15">
      <c r="A51" s="19" t="str">
        <v>LID</v>
      </c>
      <c r="B51" s="19" t="str">
        <v>シート8　（シート9～10には記入しない）</v>
      </c>
      <c r="C51" s="15" t="str">
        <v>聴覚障害</v>
      </c>
      <c r="D51" s="15" t="str">
        <v>その他の聴覚障害</v>
      </c>
      <c r="G51" s="28" t="s">
        <v>3525</v>
      </c>
      <c r="H51" s="15" t="s">
        <v>3513</v>
      </c>
      <c r="I51" s="39" t="s">
        <v>3520</v>
      </c>
      <c r="J51" s="19" t="s">
        <v>1091</v>
      </c>
      <c r="K51" s="997">
        <v>1</v>
      </c>
    </row>
    <row r="52" spans="1:11" ht="15" customHeight="1" x14ac:dyDescent="0.15">
      <c r="A52" s="19" t="str">
        <v>突発性難聴</v>
      </c>
      <c r="B52" s="19" t="str">
        <v>シート8　（シート9～10には記入しない）</v>
      </c>
      <c r="C52" s="15" t="str">
        <v>聴覚障害</v>
      </c>
      <c r="D52" s="15" t="str">
        <v>その他の聴覚障害</v>
      </c>
      <c r="G52" s="28" t="s">
        <v>2679</v>
      </c>
      <c r="H52" s="15" t="s">
        <v>3513</v>
      </c>
      <c r="I52" s="39" t="s">
        <v>3520</v>
      </c>
      <c r="J52" s="19" t="s">
        <v>1091</v>
      </c>
      <c r="K52" s="997">
        <v>1</v>
      </c>
    </row>
    <row r="53" spans="1:11" ht="15" customHeight="1" x14ac:dyDescent="0.15">
      <c r="A53" s="19" t="str">
        <v>上肢機能障害</v>
      </c>
      <c r="B53" s="19" t="str">
        <v>シート8　（シート9～10には記入しない）</v>
      </c>
      <c r="C53" s="15" t="str">
        <v>肢体不自由</v>
      </c>
      <c r="D53" s="15" t="str">
        <v>上肢不自由</v>
      </c>
      <c r="G53" s="28" t="s">
        <v>3184</v>
      </c>
      <c r="H53" s="15" t="s">
        <v>3513</v>
      </c>
      <c r="I53" s="39" t="s">
        <v>3173</v>
      </c>
      <c r="J53" s="19" t="s">
        <v>3526</v>
      </c>
      <c r="K53" s="997">
        <v>1</v>
      </c>
    </row>
    <row r="54" spans="1:11" ht="15" customHeight="1" x14ac:dyDescent="0.15">
      <c r="A54" s="19" t="str">
        <v>下肢機能障害</v>
      </c>
      <c r="B54" s="19" t="str">
        <v>シート8　（シート9～10には記入しない）</v>
      </c>
      <c r="C54" s="15" t="str">
        <v>肢体不自由</v>
      </c>
      <c r="D54" s="15" t="str">
        <v>下肢不自由</v>
      </c>
      <c r="G54" s="28" t="s">
        <v>3175</v>
      </c>
      <c r="H54" s="15" t="s">
        <v>3513</v>
      </c>
      <c r="I54" s="39" t="s">
        <v>3173</v>
      </c>
      <c r="J54" s="19" t="s">
        <v>3527</v>
      </c>
      <c r="K54" s="997">
        <v>1</v>
      </c>
    </row>
    <row r="55" spans="1:11" ht="15" customHeight="1" x14ac:dyDescent="0.15">
      <c r="A55" s="19" t="str">
        <v>歩行障害</v>
      </c>
      <c r="B55" s="19" t="str">
        <v>シート8　（シート9～10には記入しない）</v>
      </c>
      <c r="C55" s="15" t="str">
        <v>肢体不自由</v>
      </c>
      <c r="D55" s="15" t="str">
        <v>下肢不自由</v>
      </c>
      <c r="G55" s="28" t="s">
        <v>3206</v>
      </c>
      <c r="H55" s="15" t="s">
        <v>3513</v>
      </c>
      <c r="I55" s="39" t="s">
        <v>3173</v>
      </c>
      <c r="J55" s="19" t="s">
        <v>3527</v>
      </c>
      <c r="K55" s="997">
        <v>1</v>
      </c>
    </row>
    <row r="56" spans="1:11" ht="15" customHeight="1" x14ac:dyDescent="0.15">
      <c r="A56" s="19" t="str">
        <v>痙性対麻痺</v>
      </c>
      <c r="B56" s="19" t="str">
        <v>シート8　（シート9～10には記入しない）</v>
      </c>
      <c r="C56" s="15" t="str">
        <v>肢体不自由</v>
      </c>
      <c r="D56" s="15" t="str">
        <v>下肢不自由</v>
      </c>
      <c r="G56" s="28" t="s">
        <v>3217</v>
      </c>
      <c r="H56" s="15" t="s">
        <v>3513</v>
      </c>
      <c r="I56" s="39" t="s">
        <v>3215</v>
      </c>
      <c r="J56" s="19" t="s">
        <v>3527</v>
      </c>
      <c r="K56" s="997">
        <v>1</v>
      </c>
    </row>
    <row r="57" spans="1:11" ht="15" customHeight="1" x14ac:dyDescent="0.15">
      <c r="A57" s="19" t="str">
        <v>対麻痺</v>
      </c>
      <c r="B57" s="19" t="str">
        <v>シート8　（シート9～10には記入しない）</v>
      </c>
      <c r="C57" s="15" t="str">
        <v>肢体不自由</v>
      </c>
      <c r="D57" s="15" t="str">
        <v>下肢不自由</v>
      </c>
      <c r="G57" s="28" t="s">
        <v>3218</v>
      </c>
      <c r="H57" s="15" t="s">
        <v>3513</v>
      </c>
      <c r="I57" s="39" t="s">
        <v>3215</v>
      </c>
      <c r="J57" s="19" t="s">
        <v>3527</v>
      </c>
      <c r="K57" s="997">
        <v>1</v>
      </c>
    </row>
    <row r="58" spans="1:11" ht="15" customHeight="1" x14ac:dyDescent="0.15">
      <c r="A58" s="19" t="str">
        <v>上下肢機能障害</v>
      </c>
      <c r="B58" s="19" t="str">
        <v>シート8　（シート9～10には記入しない）</v>
      </c>
      <c r="C58" s="15" t="str">
        <v>肢体不自由</v>
      </c>
      <c r="D58" s="15" t="str">
        <v>上下肢不自由</v>
      </c>
      <c r="G58" s="28" t="s">
        <v>3183</v>
      </c>
      <c r="H58" s="15" t="s">
        <v>3513</v>
      </c>
      <c r="I58" s="39" t="s">
        <v>3173</v>
      </c>
      <c r="J58" s="19" t="s">
        <v>3528</v>
      </c>
      <c r="K58" s="997">
        <v>1</v>
      </c>
    </row>
    <row r="59" spans="1:11" ht="15" customHeight="1" x14ac:dyDescent="0.15">
      <c r="A59" s="19" t="str">
        <v>両手足指の変形</v>
      </c>
      <c r="B59" s="19" t="str">
        <v>シート8　（シート9～10には記入しない）</v>
      </c>
      <c r="C59" s="15" t="str">
        <v>肢体不自由</v>
      </c>
      <c r="D59" s="15" t="str">
        <v>上下肢不自由</v>
      </c>
      <c r="G59" s="28" t="s">
        <v>3210</v>
      </c>
      <c r="H59" s="15" t="s">
        <v>3513</v>
      </c>
      <c r="I59" s="39" t="s">
        <v>3191</v>
      </c>
      <c r="J59" s="19" t="s">
        <v>3529</v>
      </c>
      <c r="K59" s="997">
        <v>1</v>
      </c>
    </row>
    <row r="60" spans="1:11" ht="15" customHeight="1" x14ac:dyDescent="0.15">
      <c r="A60" s="19" t="str">
        <v>運動障害</v>
      </c>
      <c r="B60" s="19" t="str">
        <v>シート8　（シート9～10には記入しない）</v>
      </c>
      <c r="C60" s="15" t="str">
        <v>肢体不自由</v>
      </c>
      <c r="D60" s="15" t="str">
        <v>その他の肢体不自由</v>
      </c>
      <c r="G60" s="28" t="s">
        <v>3172</v>
      </c>
      <c r="H60" s="15" t="s">
        <v>3513</v>
      </c>
      <c r="I60" s="39" t="s">
        <v>3173</v>
      </c>
      <c r="J60" s="19" t="s">
        <v>3530</v>
      </c>
      <c r="K60" s="997">
        <v>1</v>
      </c>
    </row>
    <row r="61" spans="1:11" ht="15" customHeight="1" x14ac:dyDescent="0.15">
      <c r="A61" s="19" t="str">
        <v>体幹の機能障害</v>
      </c>
      <c r="B61" s="19" t="str">
        <v>シート8　（シート9～10には記入しない）</v>
      </c>
      <c r="C61" s="15" t="str">
        <v>肢体不自由</v>
      </c>
      <c r="D61" s="15" t="str">
        <v>その他の肢体不自由</v>
      </c>
      <c r="G61" s="28" t="s">
        <v>3186</v>
      </c>
      <c r="H61" s="15" t="s">
        <v>3513</v>
      </c>
      <c r="I61" s="39" t="s">
        <v>3173</v>
      </c>
      <c r="J61" s="19" t="s">
        <v>3530</v>
      </c>
      <c r="K61" s="997">
        <v>1</v>
      </c>
    </row>
    <row r="62" spans="1:11" ht="15" customHeight="1" x14ac:dyDescent="0.15">
      <c r="A62" s="19" t="str">
        <v>脳原性運動障害</v>
      </c>
      <c r="B62" s="19" t="str">
        <v>シート8　（シート9～10には記入しない）</v>
      </c>
      <c r="C62" s="15" t="str">
        <v>肢体不自由</v>
      </c>
      <c r="D62" s="15" t="str">
        <v>その他の肢体不自由</v>
      </c>
      <c r="G62" s="28" t="s">
        <v>3200</v>
      </c>
      <c r="H62" s="15" t="s">
        <v>3513</v>
      </c>
      <c r="I62" s="39" t="s">
        <v>3191</v>
      </c>
      <c r="J62" s="19" t="s">
        <v>3531</v>
      </c>
      <c r="K62" s="997">
        <v>1</v>
      </c>
    </row>
    <row r="63" spans="1:11" ht="15" customHeight="1" x14ac:dyDescent="0.15">
      <c r="A63" s="19" t="str">
        <v>脳性麻痺</v>
      </c>
      <c r="B63" s="19" t="str">
        <v>シート8　（シート9～10には記入しない）</v>
      </c>
      <c r="C63" s="15" t="str">
        <v>肢体不自由</v>
      </c>
      <c r="D63" s="15" t="str">
        <v>その他の肢体不自由</v>
      </c>
      <c r="G63" s="28" t="s">
        <v>3214</v>
      </c>
      <c r="H63" s="15" t="s">
        <v>3513</v>
      </c>
      <c r="I63" s="39" t="s">
        <v>3215</v>
      </c>
      <c r="J63" s="19" t="s">
        <v>3530</v>
      </c>
      <c r="K63" s="997">
        <v>1</v>
      </c>
    </row>
    <row r="64" spans="1:11" ht="15" customHeight="1" x14ac:dyDescent="0.15">
      <c r="A64" s="19" t="str">
        <v>脳性まひ</v>
      </c>
      <c r="B64" s="19" t="str">
        <v>シート8　（シート9～10には記入しない）</v>
      </c>
      <c r="C64" s="15" t="str">
        <v>肢体不自由</v>
      </c>
      <c r="D64" s="15" t="str">
        <v>その他の肢体不自由</v>
      </c>
      <c r="G64" s="28" t="s">
        <v>3216</v>
      </c>
      <c r="H64" s="15" t="s">
        <v>3513</v>
      </c>
      <c r="I64" s="39" t="s">
        <v>3215</v>
      </c>
      <c r="J64" s="19" t="s">
        <v>3530</v>
      </c>
      <c r="K64" s="997">
        <v>1</v>
      </c>
    </row>
    <row r="65" spans="1:11" ht="15" customHeight="1" x14ac:dyDescent="0.15">
      <c r="A65" s="19" t="str">
        <v>前駆B細胞急性リンパ性白血病</v>
      </c>
      <c r="B65" s="19" t="str">
        <v>シート8　（シート9～10には記入しない）</v>
      </c>
      <c r="C65" s="15" t="str">
        <v>病弱</v>
      </c>
      <c r="D65" s="15" t="str">
        <v>なし</v>
      </c>
      <c r="G65" s="28" t="s">
        <v>1313</v>
      </c>
      <c r="H65" s="15" t="s">
        <v>3513</v>
      </c>
      <c r="I65" s="39" t="s">
        <v>3461</v>
      </c>
      <c r="J65" s="19" t="s">
        <v>1451</v>
      </c>
      <c r="K65" s="997">
        <v>1</v>
      </c>
    </row>
    <row r="66" spans="1:11" ht="15" customHeight="1" x14ac:dyDescent="0.15">
      <c r="A66" s="19" t="str">
        <v>成熟B細胞急性リンパ性白血病</v>
      </c>
      <c r="B66" s="19" t="str">
        <v>シート8　（シート9～10には記入しない）</v>
      </c>
      <c r="C66" s="15" t="str">
        <v>病弱</v>
      </c>
      <c r="D66" s="15" t="str">
        <v>なし</v>
      </c>
      <c r="G66" s="28" t="s">
        <v>1314</v>
      </c>
      <c r="H66" s="15" t="s">
        <v>3513</v>
      </c>
      <c r="I66" s="39" t="s">
        <v>3461</v>
      </c>
      <c r="J66" s="19" t="s">
        <v>1451</v>
      </c>
      <c r="K66" s="997">
        <v>1</v>
      </c>
    </row>
    <row r="67" spans="1:11" ht="15" customHeight="1" x14ac:dyDescent="0.15">
      <c r="A67" s="19" t="str">
        <v>T細胞急性リンパ性白血病</v>
      </c>
      <c r="B67" s="19" t="str">
        <v>シート8　（シート9～10には記入しない）</v>
      </c>
      <c r="C67" s="15" t="str">
        <v>病弱</v>
      </c>
      <c r="D67" s="15" t="str">
        <v>なし</v>
      </c>
      <c r="G67" s="28" t="s">
        <v>1315</v>
      </c>
      <c r="H67" s="15" t="s">
        <v>3513</v>
      </c>
      <c r="I67" s="39" t="s">
        <v>3461</v>
      </c>
      <c r="J67" s="19" t="s">
        <v>1451</v>
      </c>
      <c r="K67" s="997">
        <v>1</v>
      </c>
    </row>
    <row r="68" spans="1:11" ht="15" customHeight="1" x14ac:dyDescent="0.15">
      <c r="A68" s="19" t="str">
        <v>急性骨髄性白血病</v>
      </c>
      <c r="B68" s="19" t="str">
        <v>シート8　（シート9～10には記入しない）</v>
      </c>
      <c r="C68" s="15" t="str">
        <v>病弱</v>
      </c>
      <c r="D68" s="15" t="str">
        <v>なし</v>
      </c>
      <c r="G68" s="28" t="s">
        <v>1316</v>
      </c>
      <c r="H68" s="15" t="s">
        <v>3513</v>
      </c>
      <c r="I68" s="39" t="s">
        <v>3461</v>
      </c>
      <c r="J68" s="19" t="s">
        <v>1451</v>
      </c>
      <c r="K68" s="997">
        <v>1</v>
      </c>
    </row>
    <row r="69" spans="1:11" ht="15" customHeight="1" x14ac:dyDescent="0.15">
      <c r="A69" s="19" t="str">
        <v>急性前骨髄球性白血病</v>
      </c>
      <c r="B69" s="19" t="str">
        <v>シート8　（シート9～10には記入しない）</v>
      </c>
      <c r="C69" s="15" t="str">
        <v>病弱</v>
      </c>
      <c r="D69" s="15" t="str">
        <v>なし</v>
      </c>
      <c r="G69" s="28" t="s">
        <v>1317</v>
      </c>
      <c r="H69" s="15" t="s">
        <v>3513</v>
      </c>
      <c r="I69" s="39" t="s">
        <v>3461</v>
      </c>
      <c r="J69" s="19" t="s">
        <v>1451</v>
      </c>
      <c r="K69" s="997">
        <v>1</v>
      </c>
    </row>
    <row r="70" spans="1:11" ht="15" customHeight="1" x14ac:dyDescent="0.15">
      <c r="A70" s="19" t="str">
        <v>急性骨髄単球性白血病</v>
      </c>
      <c r="B70" s="19" t="str">
        <v>シート8　（シート9～10には記入しない）</v>
      </c>
      <c r="C70" s="15" t="str">
        <v>病弱</v>
      </c>
      <c r="D70" s="15" t="str">
        <v>なし</v>
      </c>
      <c r="G70" s="28" t="s">
        <v>1318</v>
      </c>
      <c r="H70" s="15" t="s">
        <v>3513</v>
      </c>
      <c r="I70" s="39" t="s">
        <v>3461</v>
      </c>
      <c r="J70" s="19" t="s">
        <v>1451</v>
      </c>
      <c r="K70" s="997">
        <v>1</v>
      </c>
    </row>
    <row r="71" spans="1:11" ht="15" customHeight="1" x14ac:dyDescent="0.15">
      <c r="A71" s="19" t="str">
        <v>急性単球性白血病</v>
      </c>
      <c r="B71" s="19" t="str">
        <v>シート8　（シート9～10には記入しない）</v>
      </c>
      <c r="C71" s="15" t="str">
        <v>病弱</v>
      </c>
      <c r="D71" s="15" t="str">
        <v>なし</v>
      </c>
      <c r="G71" s="28" t="s">
        <v>1319</v>
      </c>
      <c r="H71" s="15" t="s">
        <v>3513</v>
      </c>
      <c r="I71" s="39" t="s">
        <v>3461</v>
      </c>
      <c r="J71" s="19" t="s">
        <v>1451</v>
      </c>
      <c r="K71" s="997">
        <v>1</v>
      </c>
    </row>
    <row r="72" spans="1:11" ht="15" customHeight="1" x14ac:dyDescent="0.15">
      <c r="A72" s="19" t="str">
        <v>急性赤白血病</v>
      </c>
      <c r="B72" s="19" t="str">
        <v>シート8　（シート9～10には記入しない）</v>
      </c>
      <c r="C72" s="15" t="str">
        <v>病弱</v>
      </c>
      <c r="D72" s="15" t="str">
        <v>なし</v>
      </c>
      <c r="G72" s="15" t="s">
        <v>1320</v>
      </c>
      <c r="H72" s="15" t="s">
        <v>3513</v>
      </c>
      <c r="I72" s="39" t="s">
        <v>3461</v>
      </c>
      <c r="J72" s="19" t="s">
        <v>1451</v>
      </c>
      <c r="K72" s="997">
        <v>1</v>
      </c>
    </row>
    <row r="73" spans="1:11" ht="15" customHeight="1" x14ac:dyDescent="0.15">
      <c r="A73" s="19" t="str">
        <v>急性巨核芽球性白血病</v>
      </c>
      <c r="B73" s="19" t="str">
        <v>シート8　（シート9～10には記入しない）</v>
      </c>
      <c r="C73" s="15" t="str">
        <v>病弱</v>
      </c>
      <c r="D73" s="15" t="str">
        <v>なし</v>
      </c>
      <c r="G73" s="28" t="s">
        <v>1321</v>
      </c>
      <c r="H73" s="15" t="s">
        <v>3513</v>
      </c>
      <c r="I73" s="39" t="s">
        <v>3461</v>
      </c>
      <c r="J73" s="19" t="s">
        <v>1451</v>
      </c>
      <c r="K73" s="997">
        <v>1</v>
      </c>
    </row>
    <row r="74" spans="1:11" ht="15" customHeight="1" x14ac:dyDescent="0.15">
      <c r="A74" s="19" t="str">
        <v>NK細胞白血病</v>
      </c>
      <c r="B74" s="19" t="str">
        <v>シート8　（シート9～10には記入しない）</v>
      </c>
      <c r="C74" s="15" t="str">
        <v>病弱</v>
      </c>
      <c r="D74" s="15" t="str">
        <v>なし</v>
      </c>
      <c r="G74" s="28" t="s">
        <v>1322</v>
      </c>
      <c r="H74" s="15" t="s">
        <v>3513</v>
      </c>
      <c r="I74" s="39" t="s">
        <v>3461</v>
      </c>
      <c r="J74" s="19" t="s">
        <v>1451</v>
      </c>
      <c r="K74" s="997">
        <v>1</v>
      </c>
    </row>
    <row r="75" spans="1:11" ht="15" customHeight="1" x14ac:dyDescent="0.15">
      <c r="A75" s="19" t="str">
        <v>ナチュラルキラー細胞白血病</v>
      </c>
      <c r="B75" s="19" t="str">
        <v>シート8　（シート9～10には記入しない）</v>
      </c>
      <c r="C75" s="15" t="str">
        <v>病弱</v>
      </c>
      <c r="D75" s="15" t="str">
        <v>なし</v>
      </c>
      <c r="G75" s="28" t="s">
        <v>1323</v>
      </c>
      <c r="H75" s="15" t="s">
        <v>3513</v>
      </c>
      <c r="I75" s="39" t="s">
        <v>3461</v>
      </c>
      <c r="J75" s="19" t="s">
        <v>1451</v>
      </c>
      <c r="K75" s="997">
        <v>1</v>
      </c>
    </row>
    <row r="76" spans="1:11" ht="15" customHeight="1" x14ac:dyDescent="0.15">
      <c r="A76" s="19" t="str">
        <v>慢性骨髄性白血病</v>
      </c>
      <c r="B76" s="19" t="str">
        <v>シート8　（シート9～10には記入しない）</v>
      </c>
      <c r="C76" s="15" t="str">
        <v>病弱</v>
      </c>
      <c r="D76" s="15" t="str">
        <v>なし</v>
      </c>
      <c r="G76" s="28" t="s">
        <v>1324</v>
      </c>
      <c r="H76" s="15" t="s">
        <v>3513</v>
      </c>
      <c r="I76" s="39" t="s">
        <v>3461</v>
      </c>
      <c r="J76" s="19" t="s">
        <v>1451</v>
      </c>
      <c r="K76" s="997">
        <v>1</v>
      </c>
    </row>
    <row r="77" spans="1:11" ht="15" customHeight="1" x14ac:dyDescent="0.15">
      <c r="A77" s="19" t="str">
        <v>慢性骨髄単球性白血病</v>
      </c>
      <c r="B77" s="19" t="str">
        <v>シート8　（シート9～10には記入しない）</v>
      </c>
      <c r="C77" s="15" t="str">
        <v>病弱</v>
      </c>
      <c r="D77" s="15" t="str">
        <v>なし</v>
      </c>
      <c r="G77" s="28" t="s">
        <v>1325</v>
      </c>
      <c r="H77" s="15" t="s">
        <v>3513</v>
      </c>
      <c r="I77" s="39" t="s">
        <v>3461</v>
      </c>
      <c r="J77" s="19" t="s">
        <v>1451</v>
      </c>
      <c r="K77" s="997">
        <v>1</v>
      </c>
    </row>
    <row r="78" spans="1:11" ht="15" customHeight="1" x14ac:dyDescent="0.15">
      <c r="A78" s="19" t="str">
        <v>若年性骨髄単球性白血病</v>
      </c>
      <c r="B78" s="19" t="str">
        <v>シート8　（シート9～10には記入しない）</v>
      </c>
      <c r="C78" s="15" t="str">
        <v>病弱</v>
      </c>
      <c r="D78" s="15" t="str">
        <v>なし</v>
      </c>
      <c r="G78" s="28" t="s">
        <v>1326</v>
      </c>
      <c r="H78" s="15" t="s">
        <v>3513</v>
      </c>
      <c r="I78" s="39" t="s">
        <v>3461</v>
      </c>
      <c r="J78" s="19" t="s">
        <v>1451</v>
      </c>
      <c r="K78" s="997">
        <v>1</v>
      </c>
    </row>
    <row r="79" spans="1:11" ht="15" customHeight="1" x14ac:dyDescent="0.15">
      <c r="A79" s="19" t="str">
        <v>白血病</v>
      </c>
      <c r="B79" s="19" t="str">
        <v>シート8　（シート9～10には記入しない）</v>
      </c>
      <c r="C79" s="15" t="str">
        <v>病弱</v>
      </c>
      <c r="D79" s="15" t="str">
        <v>なし</v>
      </c>
      <c r="G79" s="28" t="s">
        <v>1327</v>
      </c>
      <c r="H79" s="15" t="s">
        <v>3513</v>
      </c>
      <c r="I79" s="39" t="s">
        <v>3461</v>
      </c>
      <c r="J79" s="19" t="s">
        <v>1451</v>
      </c>
      <c r="K79" s="997">
        <v>1</v>
      </c>
    </row>
    <row r="80" spans="1:11" ht="15" customHeight="1" x14ac:dyDescent="0.15">
      <c r="A80" s="19" t="str">
        <v>骨髄異形成症候群</v>
      </c>
      <c r="B80" s="19" t="str">
        <v>シート8　（シート9～10には記入しない）</v>
      </c>
      <c r="C80" s="15" t="str">
        <v>病弱</v>
      </c>
      <c r="D80" s="15" t="str">
        <v>なし</v>
      </c>
      <c r="G80" s="28" t="s">
        <v>1328</v>
      </c>
      <c r="H80" s="15" t="s">
        <v>3513</v>
      </c>
      <c r="I80" s="39" t="s">
        <v>3461</v>
      </c>
      <c r="J80" s="19" t="s">
        <v>1451</v>
      </c>
      <c r="K80" s="997">
        <v>1</v>
      </c>
    </row>
    <row r="81" spans="1:11" ht="15" customHeight="1" x14ac:dyDescent="0.15">
      <c r="A81" s="19" t="str">
        <v>成熟B細胞リンパ腫</v>
      </c>
      <c r="B81" s="19" t="str">
        <v>シート8　（シート9～10には記入しない）</v>
      </c>
      <c r="C81" s="15" t="str">
        <v>病弱</v>
      </c>
      <c r="D81" s="15" t="str">
        <v>なし</v>
      </c>
      <c r="G81" s="28" t="s">
        <v>1329</v>
      </c>
      <c r="H81" s="15" t="s">
        <v>3513</v>
      </c>
      <c r="I81" s="39" t="s">
        <v>3461</v>
      </c>
      <c r="J81" s="19" t="s">
        <v>1451</v>
      </c>
      <c r="K81" s="997">
        <v>1</v>
      </c>
    </row>
    <row r="82" spans="1:11" ht="15" customHeight="1" x14ac:dyDescent="0.15">
      <c r="A82" s="19" t="str">
        <v>未分化大細胞リンパ腫</v>
      </c>
      <c r="B82" s="19" t="str">
        <v>シート8　（シート9～10には記入しない）</v>
      </c>
      <c r="C82" s="15" t="str">
        <v>病弱</v>
      </c>
      <c r="D82" s="15" t="str">
        <v>なし</v>
      </c>
      <c r="G82" s="28" t="s">
        <v>1330</v>
      </c>
      <c r="H82" s="15" t="s">
        <v>3513</v>
      </c>
      <c r="I82" s="39" t="s">
        <v>3461</v>
      </c>
      <c r="J82" s="19" t="s">
        <v>1451</v>
      </c>
      <c r="K82" s="997">
        <v>1</v>
      </c>
    </row>
    <row r="83" spans="1:11" ht="15" customHeight="1" x14ac:dyDescent="0.15">
      <c r="A83" s="19" t="str">
        <v>Bリンパ芽球性リンパ腫</v>
      </c>
      <c r="B83" s="19" t="str">
        <v>シート8　（シート9～10には記入しない）</v>
      </c>
      <c r="C83" s="15" t="str">
        <v>病弱</v>
      </c>
      <c r="D83" s="15" t="str">
        <v>なし</v>
      </c>
      <c r="G83" s="28" t="s">
        <v>1331</v>
      </c>
      <c r="H83" s="15" t="s">
        <v>3513</v>
      </c>
      <c r="I83" s="39" t="s">
        <v>3461</v>
      </c>
      <c r="J83" s="19" t="s">
        <v>1451</v>
      </c>
      <c r="K83" s="997">
        <v>1</v>
      </c>
    </row>
    <row r="84" spans="1:11" ht="15" customHeight="1" x14ac:dyDescent="0.15">
      <c r="A84" s="19" t="str">
        <v>Tリンパ芽球性リンパ腫</v>
      </c>
      <c r="B84" s="19" t="str">
        <v>シート8　（シート9～10には記入しない）</v>
      </c>
      <c r="C84" s="15" t="str">
        <v>病弱</v>
      </c>
      <c r="D84" s="15" t="str">
        <v>なし</v>
      </c>
      <c r="G84" s="28" t="s">
        <v>1332</v>
      </c>
      <c r="H84" s="15" t="s">
        <v>3513</v>
      </c>
      <c r="I84" s="39" t="s">
        <v>3461</v>
      </c>
      <c r="J84" s="19" t="s">
        <v>1451</v>
      </c>
      <c r="K84" s="997">
        <v>1</v>
      </c>
    </row>
    <row r="85" spans="1:11" ht="15" customHeight="1" x14ac:dyDescent="0.15">
      <c r="A85" s="19" t="str">
        <v>ホジキンリンパ腫</v>
      </c>
      <c r="B85" s="19" t="str">
        <v>シート8　（シート9～10には記入しない）</v>
      </c>
      <c r="C85" s="15" t="str">
        <v>病弱</v>
      </c>
      <c r="D85" s="15" t="str">
        <v>なし</v>
      </c>
      <c r="G85" s="28" t="s">
        <v>1333</v>
      </c>
      <c r="H85" s="15" t="s">
        <v>3513</v>
      </c>
      <c r="I85" s="39" t="s">
        <v>3461</v>
      </c>
      <c r="J85" s="19" t="s">
        <v>1451</v>
      </c>
      <c r="K85" s="997">
        <v>1</v>
      </c>
    </row>
    <row r="86" spans="1:11" ht="15" customHeight="1" x14ac:dyDescent="0.15">
      <c r="A86" s="19" t="str">
        <v>リンパ腫</v>
      </c>
      <c r="B86" s="19" t="str">
        <v>シート8　（シート9～10には記入しない）</v>
      </c>
      <c r="C86" s="15" t="str">
        <v>病弱</v>
      </c>
      <c r="D86" s="15" t="str">
        <v>なし</v>
      </c>
      <c r="G86" s="28" t="s">
        <v>1334</v>
      </c>
      <c r="H86" s="15" t="s">
        <v>3513</v>
      </c>
      <c r="I86" s="39" t="s">
        <v>3461</v>
      </c>
      <c r="J86" s="19" t="s">
        <v>1451</v>
      </c>
      <c r="K86" s="997">
        <v>1</v>
      </c>
    </row>
    <row r="87" spans="1:11" ht="15" customHeight="1" x14ac:dyDescent="0.15">
      <c r="A87" s="19" t="str">
        <v>ランゲルハンス細胞組織球症</v>
      </c>
      <c r="B87" s="19" t="str">
        <v>シート8　（シート9～10には記入しない）</v>
      </c>
      <c r="C87" s="15" t="str">
        <v>病弱</v>
      </c>
      <c r="D87" s="15" t="str">
        <v>なし</v>
      </c>
      <c r="G87" s="28" t="s">
        <v>1335</v>
      </c>
      <c r="H87" s="15" t="s">
        <v>3513</v>
      </c>
      <c r="I87" s="39" t="s">
        <v>3461</v>
      </c>
      <c r="J87" s="19" t="s">
        <v>1451</v>
      </c>
      <c r="K87" s="997">
        <v>1</v>
      </c>
    </row>
    <row r="88" spans="1:11" ht="15" customHeight="1" x14ac:dyDescent="0.15">
      <c r="A88" s="19" t="str">
        <v>血球貪食性リンパ組織球症</v>
      </c>
      <c r="B88" s="19" t="str">
        <v>シート8　（シート9～10には記入しない）</v>
      </c>
      <c r="C88" s="15" t="str">
        <v>病弱</v>
      </c>
      <c r="D88" s="15" t="str">
        <v>なし</v>
      </c>
      <c r="G88" s="28" t="s">
        <v>1336</v>
      </c>
      <c r="H88" s="15" t="s">
        <v>3513</v>
      </c>
      <c r="I88" s="39" t="s">
        <v>3461</v>
      </c>
      <c r="J88" s="19" t="s">
        <v>1451</v>
      </c>
      <c r="K88" s="997">
        <v>1</v>
      </c>
    </row>
    <row r="89" spans="1:11" ht="15" customHeight="1" x14ac:dyDescent="0.15">
      <c r="A89" s="19" t="str">
        <v>組織球症</v>
      </c>
      <c r="B89" s="19" t="str">
        <v>シート8　（シート9～10には記入しない）</v>
      </c>
      <c r="C89" s="15" t="str">
        <v>病弱</v>
      </c>
      <c r="D89" s="15" t="str">
        <v>なし</v>
      </c>
      <c r="G89" s="28" t="s">
        <v>1337</v>
      </c>
      <c r="H89" s="15" t="s">
        <v>3513</v>
      </c>
      <c r="I89" s="39" t="s">
        <v>3461</v>
      </c>
      <c r="J89" s="19" t="s">
        <v>1451</v>
      </c>
      <c r="K89" s="997">
        <v>1</v>
      </c>
    </row>
    <row r="90" spans="1:11" ht="15" customHeight="1" x14ac:dyDescent="0.15">
      <c r="A90" s="19" t="str">
        <v>神経芽腫</v>
      </c>
      <c r="B90" s="19" t="str">
        <v>シート8　（シート9～10には記入しない）</v>
      </c>
      <c r="C90" s="15" t="str">
        <v>病弱</v>
      </c>
      <c r="D90" s="15" t="str">
        <v>なし</v>
      </c>
      <c r="G90" s="28" t="s">
        <v>1338</v>
      </c>
      <c r="H90" s="15" t="s">
        <v>3513</v>
      </c>
      <c r="I90" s="39" t="s">
        <v>3461</v>
      </c>
      <c r="J90" s="19" t="s">
        <v>1451</v>
      </c>
      <c r="K90" s="997">
        <v>1</v>
      </c>
    </row>
    <row r="91" spans="1:11" ht="15" customHeight="1" x14ac:dyDescent="0.15">
      <c r="A91" s="19" t="str">
        <v>神経節芽腫</v>
      </c>
      <c r="B91" s="19" t="str">
        <v>シート8　（シート9～10には記入しない）</v>
      </c>
      <c r="C91" s="15" t="str">
        <v>病弱</v>
      </c>
      <c r="D91" s="15" t="str">
        <v>なし</v>
      </c>
      <c r="G91" s="28" t="s">
        <v>1339</v>
      </c>
      <c r="H91" s="15" t="s">
        <v>3513</v>
      </c>
      <c r="I91" s="39" t="s">
        <v>3461</v>
      </c>
      <c r="J91" s="19" t="s">
        <v>1451</v>
      </c>
      <c r="K91" s="997">
        <v>1</v>
      </c>
    </row>
    <row r="92" spans="1:11" ht="15" customHeight="1" x14ac:dyDescent="0.15">
      <c r="A92" s="19" t="str">
        <v>網膜芽細胞腫</v>
      </c>
      <c r="B92" s="19" t="str">
        <v>シート8　（シート9～10には記入しない）</v>
      </c>
      <c r="C92" s="15" t="str">
        <v>病弱</v>
      </c>
      <c r="D92" s="15" t="str">
        <v>なし</v>
      </c>
      <c r="G92" s="28" t="s">
        <v>1340</v>
      </c>
      <c r="H92" s="15" t="s">
        <v>3513</v>
      </c>
      <c r="I92" s="39" t="s">
        <v>3461</v>
      </c>
      <c r="J92" s="19" t="s">
        <v>1451</v>
      </c>
      <c r="K92" s="997">
        <v>1</v>
      </c>
    </row>
    <row r="93" spans="1:11" ht="15" customHeight="1" x14ac:dyDescent="0.15">
      <c r="A93" s="19" t="str">
        <v>ウィルムス腫瘍</v>
      </c>
      <c r="B93" s="19" t="str">
        <v>シート8　（シート9～10には記入しない）</v>
      </c>
      <c r="C93" s="15" t="str">
        <v>病弱</v>
      </c>
      <c r="D93" s="15" t="str">
        <v>なし</v>
      </c>
      <c r="G93" s="28" t="s">
        <v>1341</v>
      </c>
      <c r="H93" s="15" t="s">
        <v>3513</v>
      </c>
      <c r="I93" s="39" t="s">
        <v>3461</v>
      </c>
      <c r="J93" s="19" t="s">
        <v>1451</v>
      </c>
      <c r="K93" s="997">
        <v>1</v>
      </c>
    </row>
    <row r="94" spans="1:11" ht="15" customHeight="1" x14ac:dyDescent="0.15">
      <c r="A94" s="19" t="str">
        <v>腎芽腫</v>
      </c>
      <c r="B94" s="19" t="str">
        <v>シート8　（シート9～10には記入しない）</v>
      </c>
      <c r="C94" s="15" t="str">
        <v>病弱</v>
      </c>
      <c r="D94" s="15" t="str">
        <v>なし</v>
      </c>
      <c r="G94" s="28" t="s">
        <v>1342</v>
      </c>
      <c r="H94" s="15" t="s">
        <v>3513</v>
      </c>
      <c r="I94" s="39" t="s">
        <v>3461</v>
      </c>
      <c r="J94" s="19" t="s">
        <v>1451</v>
      </c>
      <c r="K94" s="997">
        <v>1</v>
      </c>
    </row>
    <row r="95" spans="1:11" ht="15" customHeight="1" x14ac:dyDescent="0.15">
      <c r="A95" s="19" t="str">
        <v>腎明細胞肉腫</v>
      </c>
      <c r="B95" s="19" t="str">
        <v>シート8　（シート9～10には記入しない）</v>
      </c>
      <c r="C95" s="15" t="str">
        <v>病弱</v>
      </c>
      <c r="D95" s="15" t="str">
        <v>なし</v>
      </c>
      <c r="G95" s="28" t="s">
        <v>1343</v>
      </c>
      <c r="H95" s="15" t="s">
        <v>3513</v>
      </c>
      <c r="I95" s="39" t="s">
        <v>3461</v>
      </c>
      <c r="J95" s="19" t="s">
        <v>1451</v>
      </c>
      <c r="K95" s="997">
        <v>1</v>
      </c>
    </row>
    <row r="96" spans="1:11" ht="15" customHeight="1" x14ac:dyDescent="0.15">
      <c r="A96" s="19" t="str">
        <v>腎細胞癌</v>
      </c>
      <c r="B96" s="19" t="str">
        <v>シート8　（シート9～10には記入しない）</v>
      </c>
      <c r="C96" s="15" t="str">
        <v>病弱</v>
      </c>
      <c r="D96" s="15" t="str">
        <v>なし</v>
      </c>
      <c r="G96" s="28" t="s">
        <v>1344</v>
      </c>
      <c r="H96" s="15" t="s">
        <v>3513</v>
      </c>
      <c r="I96" s="39" t="s">
        <v>3461</v>
      </c>
      <c r="J96" s="19" t="s">
        <v>1451</v>
      </c>
      <c r="K96" s="997">
        <v>1</v>
      </c>
    </row>
    <row r="97" spans="1:11" ht="15" customHeight="1" x14ac:dyDescent="0.15">
      <c r="A97" s="19" t="str">
        <v>肝芽腫</v>
      </c>
      <c r="B97" s="19" t="str">
        <v>シート8　（シート9～10には記入しない）</v>
      </c>
      <c r="C97" s="15" t="str">
        <v>病弱</v>
      </c>
      <c r="D97" s="15" t="str">
        <v>なし</v>
      </c>
      <c r="G97" s="28" t="s">
        <v>1345</v>
      </c>
      <c r="H97" s="15" t="s">
        <v>3513</v>
      </c>
      <c r="I97" s="39" t="s">
        <v>3461</v>
      </c>
      <c r="J97" s="19" t="s">
        <v>1451</v>
      </c>
      <c r="K97" s="997">
        <v>1</v>
      </c>
    </row>
    <row r="98" spans="1:11" ht="15" customHeight="1" x14ac:dyDescent="0.15">
      <c r="A98" s="19" t="str">
        <v>肝細胞癌</v>
      </c>
      <c r="B98" s="19" t="str">
        <v>シート8　（シート9～10には記入しない）</v>
      </c>
      <c r="C98" s="15" t="str">
        <v>病弱</v>
      </c>
      <c r="D98" s="15" t="str">
        <v>なし</v>
      </c>
      <c r="G98" s="28" t="s">
        <v>1346</v>
      </c>
      <c r="H98" s="15" t="s">
        <v>3513</v>
      </c>
      <c r="I98" s="39" t="s">
        <v>3461</v>
      </c>
      <c r="J98" s="19" t="s">
        <v>1451</v>
      </c>
      <c r="K98" s="997">
        <v>1</v>
      </c>
    </row>
    <row r="99" spans="1:11" ht="15" customHeight="1" x14ac:dyDescent="0.15">
      <c r="A99" s="19" t="str">
        <v>骨肉腫</v>
      </c>
      <c r="B99" s="19" t="str">
        <v>シート8　（シート9～10には記入しない）</v>
      </c>
      <c r="C99" s="15" t="str">
        <v>病弱</v>
      </c>
      <c r="D99" s="15" t="str">
        <v>なし</v>
      </c>
      <c r="G99" s="28" t="s">
        <v>1347</v>
      </c>
      <c r="H99" s="15" t="s">
        <v>3513</v>
      </c>
      <c r="I99" s="39" t="s">
        <v>3461</v>
      </c>
      <c r="J99" s="19" t="s">
        <v>1451</v>
      </c>
      <c r="K99" s="997">
        <v>1</v>
      </c>
    </row>
    <row r="100" spans="1:11" ht="15" customHeight="1" x14ac:dyDescent="0.15">
      <c r="A100" s="19" t="str">
        <v>骨軟骨腫症</v>
      </c>
      <c r="B100" s="19" t="str">
        <v>シート8　（シート9～10には記入しない）</v>
      </c>
      <c r="C100" s="15" t="str">
        <v>病弱</v>
      </c>
      <c r="D100" s="15" t="str">
        <v>なし</v>
      </c>
      <c r="G100" s="28" t="s">
        <v>1348</v>
      </c>
      <c r="H100" s="15" t="s">
        <v>3513</v>
      </c>
      <c r="I100" s="39" t="s">
        <v>3461</v>
      </c>
      <c r="J100" s="19" t="s">
        <v>1451</v>
      </c>
      <c r="K100" s="997">
        <v>1</v>
      </c>
    </row>
    <row r="101" spans="1:11" ht="15" customHeight="1" x14ac:dyDescent="0.15">
      <c r="A101" s="19" t="str">
        <v>軟骨肉腫</v>
      </c>
      <c r="B101" s="19" t="str">
        <v>シート8　（シート9～10には記入しない）</v>
      </c>
      <c r="C101" s="15" t="str">
        <v>病弱</v>
      </c>
      <c r="D101" s="15" t="str">
        <v>なし</v>
      </c>
      <c r="G101" s="28" t="s">
        <v>1349</v>
      </c>
      <c r="H101" s="15" t="s">
        <v>3513</v>
      </c>
      <c r="I101" s="39" t="s">
        <v>3461</v>
      </c>
      <c r="J101" s="19" t="s">
        <v>1451</v>
      </c>
      <c r="K101" s="997">
        <v>1</v>
      </c>
    </row>
    <row r="102" spans="1:11" ht="15" customHeight="1" x14ac:dyDescent="0.15">
      <c r="A102" s="19" t="str">
        <v>軟骨芽細胞腫</v>
      </c>
      <c r="B102" s="19" t="str">
        <v>シート8　（シート9～10には記入しない）</v>
      </c>
      <c r="C102" s="15" t="str">
        <v>病弱</v>
      </c>
      <c r="D102" s="15" t="str">
        <v>なし</v>
      </c>
      <c r="G102" s="28" t="s">
        <v>1350</v>
      </c>
      <c r="H102" s="15" t="s">
        <v>3513</v>
      </c>
      <c r="I102" s="39" t="s">
        <v>3461</v>
      </c>
      <c r="J102" s="19" t="s">
        <v>1451</v>
      </c>
      <c r="K102" s="997">
        <v>1</v>
      </c>
    </row>
    <row r="103" spans="1:11" ht="15" customHeight="1" x14ac:dyDescent="0.15">
      <c r="A103" s="19" t="str">
        <v>悪性骨巨細胞腫</v>
      </c>
      <c r="B103" s="19" t="str">
        <v>シート8　（シート9～10には記入しない）</v>
      </c>
      <c r="C103" s="15" t="str">
        <v>病弱</v>
      </c>
      <c r="D103" s="15" t="str">
        <v>なし</v>
      </c>
      <c r="G103" s="28" t="s">
        <v>1351</v>
      </c>
      <c r="H103" s="15" t="s">
        <v>3513</v>
      </c>
      <c r="I103" s="39" t="s">
        <v>3461</v>
      </c>
      <c r="J103" s="19" t="s">
        <v>1451</v>
      </c>
      <c r="K103" s="997">
        <v>1</v>
      </c>
    </row>
    <row r="104" spans="1:11" ht="15" customHeight="1" x14ac:dyDescent="0.15">
      <c r="A104" s="19" t="str">
        <v>ユーイング肉腫</v>
      </c>
      <c r="B104" s="19" t="str">
        <v>シート8　（シート9～10には記入しない）</v>
      </c>
      <c r="C104" s="15" t="str">
        <v>病弱</v>
      </c>
      <c r="D104" s="15" t="str">
        <v>なし</v>
      </c>
      <c r="G104" s="28" t="s">
        <v>1352</v>
      </c>
      <c r="H104" s="15" t="s">
        <v>3513</v>
      </c>
      <c r="I104" s="39" t="s">
        <v>3461</v>
      </c>
      <c r="J104" s="19" t="s">
        <v>1451</v>
      </c>
      <c r="K104" s="997">
        <v>1</v>
      </c>
    </row>
    <row r="105" spans="1:11" ht="15" customHeight="1" x14ac:dyDescent="0.15">
      <c r="A105" s="19" t="str">
        <v>未分化神経外胚葉性腫瘍</v>
      </c>
      <c r="B105" s="19" t="str">
        <v>シート8　（シート9～10には記入しない）</v>
      </c>
      <c r="C105" s="15" t="str">
        <v>病弱</v>
      </c>
      <c r="D105" s="15" t="str">
        <v>なし</v>
      </c>
      <c r="G105" s="28" t="s">
        <v>1353</v>
      </c>
      <c r="H105" s="15" t="s">
        <v>3513</v>
      </c>
      <c r="I105" s="39" t="s">
        <v>3461</v>
      </c>
      <c r="J105" s="19" t="s">
        <v>1451</v>
      </c>
      <c r="K105" s="997">
        <v>1</v>
      </c>
    </row>
    <row r="106" spans="1:11" ht="15" customHeight="1" x14ac:dyDescent="0.15">
      <c r="A106" s="19" t="str">
        <v>横紋筋肉腫</v>
      </c>
      <c r="B106" s="19" t="str">
        <v>シート8　（シート9～10には記入しない）</v>
      </c>
      <c r="C106" s="15" t="str">
        <v>病弱</v>
      </c>
      <c r="D106" s="15" t="str">
        <v>なし</v>
      </c>
      <c r="G106" s="28" t="s">
        <v>1354</v>
      </c>
      <c r="H106" s="15" t="s">
        <v>3513</v>
      </c>
      <c r="I106" s="39" t="s">
        <v>3461</v>
      </c>
      <c r="J106" s="19" t="s">
        <v>1451</v>
      </c>
      <c r="K106" s="997">
        <v>1</v>
      </c>
    </row>
    <row r="107" spans="1:11" ht="15" customHeight="1" x14ac:dyDescent="0.15">
      <c r="A107" s="19" t="str">
        <v>悪性ラブドイド腫瘍</v>
      </c>
      <c r="B107" s="19" t="str">
        <v>シート8　（シート9～10には記入しない）</v>
      </c>
      <c r="C107" s="15" t="str">
        <v>病弱</v>
      </c>
      <c r="D107" s="15" t="str">
        <v>なし</v>
      </c>
      <c r="G107" s="28" t="s">
        <v>1355</v>
      </c>
      <c r="H107" s="15" t="s">
        <v>3513</v>
      </c>
      <c r="I107" s="39" t="s">
        <v>3461</v>
      </c>
      <c r="J107" s="19" t="s">
        <v>1451</v>
      </c>
      <c r="K107" s="997">
        <v>1</v>
      </c>
    </row>
    <row r="108" spans="1:11" ht="15" customHeight="1" x14ac:dyDescent="0.15">
      <c r="A108" s="19" t="str">
        <v>未分化肉腫</v>
      </c>
      <c r="B108" s="19" t="str">
        <v>シート8　（シート9～10には記入しない）</v>
      </c>
      <c r="C108" s="15" t="str">
        <v>病弱</v>
      </c>
      <c r="D108" s="15" t="str">
        <v>なし</v>
      </c>
      <c r="G108" s="15" t="s">
        <v>1356</v>
      </c>
      <c r="H108" s="15" t="s">
        <v>3513</v>
      </c>
      <c r="I108" s="39" t="s">
        <v>3461</v>
      </c>
      <c r="J108" s="19" t="s">
        <v>1451</v>
      </c>
      <c r="K108" s="997">
        <v>1</v>
      </c>
    </row>
    <row r="109" spans="1:11" ht="15" customHeight="1" x14ac:dyDescent="0.15">
      <c r="A109" s="19" t="str">
        <v>線維形成性小円形細胞腫瘍</v>
      </c>
      <c r="B109" s="19" t="str">
        <v>シート8　（シート9～10には記入しない）</v>
      </c>
      <c r="C109" s="15" t="str">
        <v>病弱</v>
      </c>
      <c r="D109" s="15" t="str">
        <v>なし</v>
      </c>
      <c r="G109" s="28" t="s">
        <v>1357</v>
      </c>
      <c r="H109" s="15" t="s">
        <v>3513</v>
      </c>
      <c r="I109" s="39" t="s">
        <v>3461</v>
      </c>
      <c r="J109" s="19" t="s">
        <v>1451</v>
      </c>
      <c r="K109" s="997">
        <v>1</v>
      </c>
    </row>
    <row r="110" spans="1:11" ht="15" customHeight="1" x14ac:dyDescent="0.15">
      <c r="A110" s="19" t="str">
        <v>線維肉腫</v>
      </c>
      <c r="B110" s="19" t="str">
        <v>シート8　（シート9～10には記入しない）</v>
      </c>
      <c r="C110" s="15" t="str">
        <v>病弱</v>
      </c>
      <c r="D110" s="15" t="str">
        <v>なし</v>
      </c>
      <c r="G110" s="28" t="s">
        <v>1358</v>
      </c>
      <c r="H110" s="15" t="s">
        <v>3513</v>
      </c>
      <c r="I110" s="39" t="s">
        <v>3461</v>
      </c>
      <c r="J110" s="19" t="s">
        <v>1451</v>
      </c>
      <c r="K110" s="997">
        <v>1</v>
      </c>
    </row>
    <row r="111" spans="1:11" ht="15" customHeight="1" x14ac:dyDescent="0.15">
      <c r="A111" s="19" t="str">
        <v>滑膜肉腫</v>
      </c>
      <c r="B111" s="19" t="str">
        <v>シート8　（シート9～10には記入しない）</v>
      </c>
      <c r="C111" s="15" t="str">
        <v>病弱</v>
      </c>
      <c r="D111" s="15" t="str">
        <v>なし</v>
      </c>
      <c r="G111" s="28" t="s">
        <v>1359</v>
      </c>
      <c r="H111" s="15" t="s">
        <v>3513</v>
      </c>
      <c r="I111" s="39" t="s">
        <v>3461</v>
      </c>
      <c r="J111" s="19" t="s">
        <v>1451</v>
      </c>
      <c r="K111" s="997">
        <v>1</v>
      </c>
    </row>
    <row r="112" spans="1:11" ht="15" customHeight="1" x14ac:dyDescent="0.15">
      <c r="A112" s="19" t="str">
        <v>明細胞肉腫</v>
      </c>
      <c r="B112" s="19" t="str">
        <v>シート8　（シート9～10には記入しない）</v>
      </c>
      <c r="C112" s="15" t="str">
        <v>病弱</v>
      </c>
      <c r="D112" s="15" t="str">
        <v>なし</v>
      </c>
      <c r="G112" s="28" t="s">
        <v>1360</v>
      </c>
      <c r="H112" s="15" t="s">
        <v>3513</v>
      </c>
      <c r="I112" s="39" t="s">
        <v>3461</v>
      </c>
      <c r="J112" s="19" t="s">
        <v>1451</v>
      </c>
      <c r="K112" s="997">
        <v>1</v>
      </c>
    </row>
    <row r="113" spans="1:11" ht="15" customHeight="1" x14ac:dyDescent="0.15">
      <c r="A113" s="19" t="str">
        <v>胞巣状軟部肉腫</v>
      </c>
      <c r="B113" s="19" t="str">
        <v>シート8　（シート9～10には記入しない）</v>
      </c>
      <c r="C113" s="15" t="str">
        <v>病弱</v>
      </c>
      <c r="D113" s="15" t="str">
        <v>なし</v>
      </c>
      <c r="G113" s="28" t="s">
        <v>1361</v>
      </c>
      <c r="H113" s="15" t="s">
        <v>3513</v>
      </c>
      <c r="I113" s="39" t="s">
        <v>3461</v>
      </c>
      <c r="J113" s="19" t="s">
        <v>1451</v>
      </c>
      <c r="K113" s="997">
        <v>1</v>
      </c>
    </row>
    <row r="114" spans="1:11" ht="15" customHeight="1" x14ac:dyDescent="0.15">
      <c r="A114" s="19" t="str">
        <v>平滑筋肉腫</v>
      </c>
      <c r="B114" s="19" t="str">
        <v>シート8　（シート9～10には記入しない）</v>
      </c>
      <c r="C114" s="15" t="str">
        <v>病弱</v>
      </c>
      <c r="D114" s="15" t="str">
        <v>なし</v>
      </c>
      <c r="G114" s="28" t="s">
        <v>1362</v>
      </c>
      <c r="H114" s="15" t="s">
        <v>3513</v>
      </c>
      <c r="I114" s="39" t="s">
        <v>3461</v>
      </c>
      <c r="J114" s="19" t="s">
        <v>1451</v>
      </c>
      <c r="K114" s="997">
        <v>1</v>
      </c>
    </row>
    <row r="115" spans="1:11" ht="15" customHeight="1" x14ac:dyDescent="0.15">
      <c r="A115" s="19" t="str">
        <v>脂肪肉腫</v>
      </c>
      <c r="B115" s="19" t="str">
        <v>シート8　（シート9～10には記入しない）</v>
      </c>
      <c r="C115" s="15" t="str">
        <v>病弱</v>
      </c>
      <c r="D115" s="15" t="str">
        <v>なし</v>
      </c>
      <c r="G115" s="28" t="s">
        <v>1363</v>
      </c>
      <c r="H115" s="15" t="s">
        <v>3513</v>
      </c>
      <c r="I115" s="39" t="s">
        <v>3461</v>
      </c>
      <c r="J115" s="19" t="s">
        <v>1451</v>
      </c>
      <c r="K115" s="997">
        <v>1</v>
      </c>
    </row>
    <row r="116" spans="1:11" ht="15" customHeight="1" x14ac:dyDescent="0.15">
      <c r="A116" s="19" t="str">
        <v>未分化胚細胞腫</v>
      </c>
      <c r="B116" s="19" t="str">
        <v>シート8　（シート9～10には記入しない）</v>
      </c>
      <c r="C116" s="15" t="str">
        <v>病弱</v>
      </c>
      <c r="D116" s="15" t="str">
        <v>なし</v>
      </c>
      <c r="G116" s="28" t="s">
        <v>1364</v>
      </c>
      <c r="H116" s="15" t="s">
        <v>3513</v>
      </c>
      <c r="I116" s="39" t="s">
        <v>3461</v>
      </c>
      <c r="J116" s="19" t="s">
        <v>1451</v>
      </c>
      <c r="K116" s="997">
        <v>1</v>
      </c>
    </row>
    <row r="117" spans="1:11" ht="15" customHeight="1" x14ac:dyDescent="0.15">
      <c r="A117" s="19" t="str">
        <v>胎児性癌</v>
      </c>
      <c r="B117" s="19" t="str">
        <v>シート8　（シート9～10には記入しない）</v>
      </c>
      <c r="C117" s="15" t="str">
        <v>病弱</v>
      </c>
      <c r="D117" s="15" t="str">
        <v>なし</v>
      </c>
      <c r="G117" s="28" t="s">
        <v>1365</v>
      </c>
      <c r="H117" s="15" t="s">
        <v>3513</v>
      </c>
      <c r="I117" s="39" t="s">
        <v>3461</v>
      </c>
      <c r="J117" s="19" t="s">
        <v>1451</v>
      </c>
      <c r="K117" s="997">
        <v>1</v>
      </c>
    </row>
    <row r="118" spans="1:11" ht="15" customHeight="1" x14ac:dyDescent="0.15">
      <c r="A118" s="19" t="str">
        <v>多胎芽腫</v>
      </c>
      <c r="B118" s="19" t="str">
        <v>シート8　（シート9～10には記入しない）</v>
      </c>
      <c r="C118" s="15" t="str">
        <v>病弱</v>
      </c>
      <c r="D118" s="15" t="str">
        <v>なし</v>
      </c>
      <c r="G118" s="28" t="s">
        <v>1366</v>
      </c>
      <c r="H118" s="15" t="s">
        <v>3513</v>
      </c>
      <c r="I118" s="39" t="s">
        <v>3461</v>
      </c>
      <c r="J118" s="19" t="s">
        <v>1451</v>
      </c>
      <c r="K118" s="997">
        <v>1</v>
      </c>
    </row>
    <row r="119" spans="1:11" ht="15" customHeight="1" x14ac:dyDescent="0.15">
      <c r="A119" s="19" t="str">
        <v>卵黄嚢腫</v>
      </c>
      <c r="B119" s="19" t="str">
        <v>シート8　（シート9～10には記入しない）</v>
      </c>
      <c r="C119" s="15" t="str">
        <v>病弱</v>
      </c>
      <c r="D119" s="15" t="str">
        <v>なし</v>
      </c>
      <c r="G119" s="28" t="s">
        <v>1367</v>
      </c>
      <c r="H119" s="15" t="s">
        <v>3513</v>
      </c>
      <c r="I119" s="39" t="s">
        <v>3461</v>
      </c>
      <c r="J119" s="19" t="s">
        <v>1451</v>
      </c>
      <c r="K119" s="997">
        <v>1</v>
      </c>
    </row>
    <row r="120" spans="1:11" ht="15" customHeight="1" x14ac:dyDescent="0.15">
      <c r="A120" s="19" t="str">
        <v>絨毛癌</v>
      </c>
      <c r="B120" s="19" t="str">
        <v>シート8　（シート9～10には記入しない）</v>
      </c>
      <c r="C120" s="15" t="str">
        <v>病弱</v>
      </c>
      <c r="D120" s="15" t="str">
        <v>なし</v>
      </c>
      <c r="G120" s="28" t="s">
        <v>1368</v>
      </c>
      <c r="H120" s="15" t="s">
        <v>3513</v>
      </c>
      <c r="I120" s="39" t="s">
        <v>3461</v>
      </c>
      <c r="J120" s="19" t="s">
        <v>1451</v>
      </c>
      <c r="K120" s="997">
        <v>1</v>
      </c>
    </row>
    <row r="121" spans="1:11" ht="15" customHeight="1" x14ac:dyDescent="0.15">
      <c r="A121" s="19" t="str">
        <v>混合性胚細胞腫瘍</v>
      </c>
      <c r="B121" s="19" t="str">
        <v>シート8　（シート9～10には記入しない）</v>
      </c>
      <c r="C121" s="15" t="str">
        <v>病弱</v>
      </c>
      <c r="D121" s="15" t="str">
        <v>なし</v>
      </c>
      <c r="G121" s="28" t="s">
        <v>1369</v>
      </c>
      <c r="H121" s="15" t="s">
        <v>3513</v>
      </c>
      <c r="I121" s="39" t="s">
        <v>3461</v>
      </c>
      <c r="J121" s="19" t="s">
        <v>1451</v>
      </c>
      <c r="K121" s="997">
        <v>1</v>
      </c>
    </row>
    <row r="122" spans="1:11" ht="15" customHeight="1" x14ac:dyDescent="0.15">
      <c r="A122" s="19" t="str">
        <v>性索間質性腫瘍</v>
      </c>
      <c r="B122" s="19" t="str">
        <v>シート8　（シート9～10には記入しない）</v>
      </c>
      <c r="C122" s="15" t="str">
        <v>病弱</v>
      </c>
      <c r="D122" s="15" t="str">
        <v>なし</v>
      </c>
      <c r="G122" s="28" t="s">
        <v>1370</v>
      </c>
      <c r="H122" s="15" t="s">
        <v>3513</v>
      </c>
      <c r="I122" s="39" t="s">
        <v>3461</v>
      </c>
      <c r="J122" s="19" t="s">
        <v>1451</v>
      </c>
      <c r="K122" s="997">
        <v>1</v>
      </c>
    </row>
    <row r="123" spans="1:11" ht="15" customHeight="1" x14ac:dyDescent="0.15">
      <c r="A123" s="19" t="str">
        <v>副腎皮質癌</v>
      </c>
      <c r="B123" s="19" t="str">
        <v>シート8　（シート9～10には記入しない）</v>
      </c>
      <c r="C123" s="15" t="str">
        <v>病弱</v>
      </c>
      <c r="D123" s="15" t="str">
        <v>なし</v>
      </c>
      <c r="G123" s="28" t="s">
        <v>1371</v>
      </c>
      <c r="H123" s="15" t="s">
        <v>3513</v>
      </c>
      <c r="I123" s="39" t="s">
        <v>3461</v>
      </c>
      <c r="J123" s="19" t="s">
        <v>1451</v>
      </c>
      <c r="K123" s="997">
        <v>1</v>
      </c>
    </row>
    <row r="124" spans="1:11" ht="15" customHeight="1" x14ac:dyDescent="0.15">
      <c r="A124" s="19" t="str">
        <v>甲状腺癌</v>
      </c>
      <c r="B124" s="19" t="str">
        <v>シート8　（シート9～10には記入しない）</v>
      </c>
      <c r="C124" s="15" t="str">
        <v>病弱</v>
      </c>
      <c r="D124" s="15" t="str">
        <v>なし</v>
      </c>
      <c r="G124" s="28" t="s">
        <v>1372</v>
      </c>
      <c r="H124" s="15" t="s">
        <v>3513</v>
      </c>
      <c r="I124" s="39" t="s">
        <v>3461</v>
      </c>
      <c r="J124" s="19" t="s">
        <v>1451</v>
      </c>
      <c r="K124" s="997">
        <v>1</v>
      </c>
    </row>
    <row r="125" spans="1:11" ht="15" customHeight="1" x14ac:dyDescent="0.15">
      <c r="A125" s="19" t="str">
        <v>上咽頭癌</v>
      </c>
      <c r="B125" s="19" t="str">
        <v>シート8　（シート9～10には記入しない）</v>
      </c>
      <c r="C125" s="15" t="str">
        <v>病弱</v>
      </c>
      <c r="D125" s="15" t="str">
        <v>なし</v>
      </c>
      <c r="G125" s="28" t="s">
        <v>1373</v>
      </c>
      <c r="H125" s="15" t="s">
        <v>3513</v>
      </c>
      <c r="I125" s="39" t="s">
        <v>3461</v>
      </c>
      <c r="J125" s="19" t="s">
        <v>1451</v>
      </c>
      <c r="K125" s="997">
        <v>1</v>
      </c>
    </row>
    <row r="126" spans="1:11" ht="15" customHeight="1" x14ac:dyDescent="0.15">
      <c r="A126" s="19" t="str">
        <v>唾液腺癌</v>
      </c>
      <c r="B126" s="19" t="str">
        <v>シート8　（シート9～10には記入しない）</v>
      </c>
      <c r="C126" s="15" t="str">
        <v>病弱</v>
      </c>
      <c r="D126" s="15" t="str">
        <v>なし</v>
      </c>
      <c r="G126" s="28" t="s">
        <v>1374</v>
      </c>
      <c r="H126" s="15" t="s">
        <v>3513</v>
      </c>
      <c r="I126" s="39" t="s">
        <v>3461</v>
      </c>
      <c r="J126" s="19" t="s">
        <v>1451</v>
      </c>
      <c r="K126" s="997">
        <v>1</v>
      </c>
    </row>
    <row r="127" spans="1:11" ht="15" customHeight="1" x14ac:dyDescent="0.15">
      <c r="A127" s="19" t="str">
        <v>悪性黒色腫</v>
      </c>
      <c r="B127" s="19" t="str">
        <v>シート8　（シート9～10には記入しない）</v>
      </c>
      <c r="C127" s="15" t="str">
        <v>病弱</v>
      </c>
      <c r="D127" s="15" t="str">
        <v>なし</v>
      </c>
      <c r="G127" s="28" t="s">
        <v>1375</v>
      </c>
      <c r="H127" s="15" t="s">
        <v>3513</v>
      </c>
      <c r="I127" s="39" t="s">
        <v>3461</v>
      </c>
      <c r="J127" s="19" t="s">
        <v>1451</v>
      </c>
      <c r="K127" s="997">
        <v>1</v>
      </c>
    </row>
    <row r="128" spans="1:11" ht="15" customHeight="1" x14ac:dyDescent="0.15">
      <c r="A128" s="19" t="str">
        <v>褐色細胞腫</v>
      </c>
      <c r="B128" s="19" t="str">
        <v>シート8　（シート9～10には記入しない）</v>
      </c>
      <c r="C128" s="15" t="str">
        <v>病弱</v>
      </c>
      <c r="D128" s="15" t="str">
        <v>なし</v>
      </c>
      <c r="G128" s="28" t="s">
        <v>1376</v>
      </c>
      <c r="H128" s="15" t="s">
        <v>3513</v>
      </c>
      <c r="I128" s="39" t="s">
        <v>3461</v>
      </c>
      <c r="J128" s="19" t="s">
        <v>1451</v>
      </c>
      <c r="K128" s="997">
        <v>1</v>
      </c>
    </row>
    <row r="129" spans="1:11" ht="15" customHeight="1" x14ac:dyDescent="0.15">
      <c r="A129" s="19" t="str">
        <v>悪性胸腺腫</v>
      </c>
      <c r="B129" s="19" t="str">
        <v>シート8　（シート9～10には記入しない）</v>
      </c>
      <c r="C129" s="15" t="str">
        <v>病弱</v>
      </c>
      <c r="D129" s="15" t="str">
        <v>なし</v>
      </c>
      <c r="G129" s="28" t="s">
        <v>1377</v>
      </c>
      <c r="H129" s="15" t="s">
        <v>3513</v>
      </c>
      <c r="I129" s="39" t="s">
        <v>3461</v>
      </c>
      <c r="J129" s="19" t="s">
        <v>1451</v>
      </c>
      <c r="K129" s="997">
        <v>1</v>
      </c>
    </row>
    <row r="130" spans="1:11" ht="15" customHeight="1" x14ac:dyDescent="0.15">
      <c r="A130" s="19" t="str">
        <v>胸膜肺芽腫</v>
      </c>
      <c r="B130" s="19" t="str">
        <v>シート8　（シート9～10には記入しない）</v>
      </c>
      <c r="C130" s="15" t="str">
        <v>病弱</v>
      </c>
      <c r="D130" s="15" t="str">
        <v>なし</v>
      </c>
      <c r="G130" s="28" t="s">
        <v>1378</v>
      </c>
      <c r="H130" s="15" t="s">
        <v>3513</v>
      </c>
      <c r="I130" s="39" t="s">
        <v>3461</v>
      </c>
      <c r="J130" s="19" t="s">
        <v>1451</v>
      </c>
      <c r="K130" s="997">
        <v>1</v>
      </c>
    </row>
    <row r="131" spans="1:11" ht="15" customHeight="1" x14ac:dyDescent="0.15">
      <c r="A131" s="19" t="str">
        <v>気管支腫瘍</v>
      </c>
      <c r="B131" s="19" t="str">
        <v>シート8　（シート9～10には記入しない）</v>
      </c>
      <c r="C131" s="15" t="str">
        <v>病弱</v>
      </c>
      <c r="D131" s="15" t="str">
        <v>なし</v>
      </c>
      <c r="G131" s="28" t="s">
        <v>1379</v>
      </c>
      <c r="H131" s="15" t="s">
        <v>3513</v>
      </c>
      <c r="I131" s="39" t="s">
        <v>3461</v>
      </c>
      <c r="J131" s="19" t="s">
        <v>1451</v>
      </c>
      <c r="K131" s="997">
        <v>1</v>
      </c>
    </row>
    <row r="132" spans="1:11" ht="15" customHeight="1" x14ac:dyDescent="0.15">
      <c r="A132" s="19" t="str">
        <v>膵芽腫</v>
      </c>
      <c r="B132" s="19" t="str">
        <v>シート8　（シート9～10には記入しない）</v>
      </c>
      <c r="C132" s="15" t="str">
        <v>病弱</v>
      </c>
      <c r="D132" s="15" t="str">
        <v>なし</v>
      </c>
      <c r="G132" s="28" t="s">
        <v>1380</v>
      </c>
      <c r="H132" s="15" t="s">
        <v>3513</v>
      </c>
      <c r="I132" s="39" t="s">
        <v>3461</v>
      </c>
      <c r="J132" s="19" t="s">
        <v>1451</v>
      </c>
      <c r="K132" s="997">
        <v>1</v>
      </c>
    </row>
    <row r="133" spans="1:11" ht="15" customHeight="1" x14ac:dyDescent="0.15">
      <c r="A133" s="19" t="str">
        <v>固形腫瘍</v>
      </c>
      <c r="B133" s="19" t="str">
        <v>シート8　（シート9～10には記入しない）</v>
      </c>
      <c r="C133" s="15" t="str">
        <v>病弱</v>
      </c>
      <c r="D133" s="15" t="str">
        <v>なし</v>
      </c>
      <c r="G133" s="28" t="s">
        <v>1381</v>
      </c>
      <c r="H133" s="15" t="s">
        <v>3513</v>
      </c>
      <c r="I133" s="39" t="s">
        <v>3461</v>
      </c>
      <c r="J133" s="19" t="s">
        <v>1451</v>
      </c>
      <c r="K133" s="997">
        <v>1</v>
      </c>
    </row>
    <row r="134" spans="1:11" ht="15" customHeight="1" x14ac:dyDescent="0.15">
      <c r="A134" s="19" t="str">
        <v>毛様細胞性星細胞腫</v>
      </c>
      <c r="B134" s="19" t="str">
        <v>シート8　（シート9～10には記入しない）</v>
      </c>
      <c r="C134" s="15" t="str">
        <v>病弱</v>
      </c>
      <c r="D134" s="15" t="str">
        <v>なし</v>
      </c>
      <c r="G134" s="28" t="s">
        <v>1382</v>
      </c>
      <c r="H134" s="15" t="s">
        <v>3513</v>
      </c>
      <c r="I134" s="39" t="s">
        <v>3461</v>
      </c>
      <c r="J134" s="19" t="s">
        <v>1451</v>
      </c>
      <c r="K134" s="997">
        <v>1</v>
      </c>
    </row>
    <row r="135" spans="1:11" ht="15" customHeight="1" x14ac:dyDescent="0.15">
      <c r="A135" s="19" t="str">
        <v>びまん性星細胞腫</v>
      </c>
      <c r="B135" s="19" t="str">
        <v>シート8　（シート9～10には記入しない）</v>
      </c>
      <c r="C135" s="15" t="str">
        <v>病弱</v>
      </c>
      <c r="D135" s="15" t="str">
        <v>なし</v>
      </c>
      <c r="G135" s="28" t="s">
        <v>1383</v>
      </c>
      <c r="H135" s="15" t="s">
        <v>3513</v>
      </c>
      <c r="I135" s="39" t="s">
        <v>3461</v>
      </c>
      <c r="J135" s="19" t="s">
        <v>1451</v>
      </c>
      <c r="K135" s="997">
        <v>1</v>
      </c>
    </row>
    <row r="136" spans="1:11" ht="15" customHeight="1" x14ac:dyDescent="0.15">
      <c r="A136" s="19" t="str">
        <v>退形成性星細胞腫</v>
      </c>
      <c r="B136" s="19" t="str">
        <v>シート8　（シート9～10には記入しない）</v>
      </c>
      <c r="C136" s="15" t="str">
        <v>病弱</v>
      </c>
      <c r="D136" s="15" t="str">
        <v>なし</v>
      </c>
      <c r="G136" s="28" t="s">
        <v>1384</v>
      </c>
      <c r="H136" s="15" t="s">
        <v>3513</v>
      </c>
      <c r="I136" s="28" t="s">
        <v>3461</v>
      </c>
      <c r="J136" s="19" t="s">
        <v>1451</v>
      </c>
      <c r="K136" s="997">
        <v>1</v>
      </c>
    </row>
    <row r="137" spans="1:11" ht="15" customHeight="1" x14ac:dyDescent="0.15">
      <c r="A137" s="19" t="str">
        <v>膠芽腫</v>
      </c>
      <c r="B137" s="19" t="str">
        <v>シート8　（シート9～10には記入しない）</v>
      </c>
      <c r="C137" s="15" t="str">
        <v>病弱</v>
      </c>
      <c r="D137" s="15" t="str">
        <v>なし</v>
      </c>
      <c r="G137" s="28" t="s">
        <v>1385</v>
      </c>
      <c r="H137" s="15" t="s">
        <v>3513</v>
      </c>
      <c r="I137" s="28" t="s">
        <v>3461</v>
      </c>
      <c r="J137" s="19" t="s">
        <v>1451</v>
      </c>
      <c r="K137" s="997">
        <v>1</v>
      </c>
    </row>
    <row r="138" spans="1:11" ht="15" customHeight="1" x14ac:dyDescent="0.15">
      <c r="A138" s="19" t="str">
        <v>上衣腫</v>
      </c>
      <c r="B138" s="19" t="str">
        <v>シート8　（シート9～10には記入しない）</v>
      </c>
      <c r="C138" s="15" t="str">
        <v>病弱</v>
      </c>
      <c r="D138" s="15" t="str">
        <v>なし</v>
      </c>
      <c r="G138" s="28" t="s">
        <v>1386</v>
      </c>
      <c r="H138" s="15" t="s">
        <v>3513</v>
      </c>
      <c r="I138" s="28" t="s">
        <v>3461</v>
      </c>
      <c r="J138" s="19" t="s">
        <v>1451</v>
      </c>
      <c r="K138" s="997">
        <v>1</v>
      </c>
    </row>
    <row r="139" spans="1:11" ht="15" customHeight="1" x14ac:dyDescent="0.15">
      <c r="A139" s="19" t="str">
        <v>乏突起神経膠腫</v>
      </c>
      <c r="B139" s="19" t="str">
        <v>シート8　（シート9～10には記入しない）</v>
      </c>
      <c r="C139" s="15" t="str">
        <v>病弱</v>
      </c>
      <c r="D139" s="15" t="str">
        <v>なし</v>
      </c>
      <c r="G139" s="28" t="s">
        <v>1387</v>
      </c>
      <c r="H139" s="15" t="s">
        <v>3513</v>
      </c>
      <c r="I139" s="39" t="s">
        <v>3461</v>
      </c>
      <c r="J139" s="19" t="s">
        <v>1451</v>
      </c>
      <c r="K139" s="997">
        <v>1</v>
      </c>
    </row>
    <row r="140" spans="1:11" ht="15" customHeight="1" x14ac:dyDescent="0.15">
      <c r="A140" s="19" t="str">
        <v>髄芽腫</v>
      </c>
      <c r="B140" s="19" t="str">
        <v>シート8　（シート9～10には記入しない）</v>
      </c>
      <c r="C140" s="15" t="str">
        <v>病弱</v>
      </c>
      <c r="D140" s="15" t="str">
        <v>なし</v>
      </c>
      <c r="G140" s="28" t="s">
        <v>1388</v>
      </c>
      <c r="H140" s="15" t="s">
        <v>3513</v>
      </c>
      <c r="I140" s="39" t="s">
        <v>3461</v>
      </c>
      <c r="J140" s="19" t="s">
        <v>1451</v>
      </c>
      <c r="K140" s="997">
        <v>1</v>
      </c>
    </row>
    <row r="141" spans="1:11" ht="15" customHeight="1" x14ac:dyDescent="0.15">
      <c r="A141" s="19" t="str">
        <v>頭蓋咽頭腫</v>
      </c>
      <c r="B141" s="19" t="str">
        <v>シート8　（シート9～10には記入しない）</v>
      </c>
      <c r="C141" s="15" t="str">
        <v>病弱</v>
      </c>
      <c r="D141" s="15" t="str">
        <v>なし</v>
      </c>
      <c r="G141" s="28" t="s">
        <v>1389</v>
      </c>
      <c r="H141" s="15" t="s">
        <v>3513</v>
      </c>
      <c r="I141" s="39" t="s">
        <v>3461</v>
      </c>
      <c r="J141" s="19" t="s">
        <v>1451</v>
      </c>
      <c r="K141" s="997">
        <v>1</v>
      </c>
    </row>
    <row r="142" spans="1:11" ht="15" customHeight="1" x14ac:dyDescent="0.15">
      <c r="A142" s="19" t="str">
        <v>松果体腫</v>
      </c>
      <c r="B142" s="19" t="str">
        <v>シート8　（シート9～10には記入しない）</v>
      </c>
      <c r="C142" s="15" t="str">
        <v>病弱</v>
      </c>
      <c r="D142" s="15" t="str">
        <v>なし</v>
      </c>
      <c r="G142" s="28" t="s">
        <v>1390</v>
      </c>
      <c r="H142" s="15" t="s">
        <v>3513</v>
      </c>
      <c r="I142" s="39" t="s">
        <v>3461</v>
      </c>
      <c r="J142" s="19" t="s">
        <v>1451</v>
      </c>
      <c r="K142" s="997">
        <v>1</v>
      </c>
    </row>
    <row r="143" spans="1:11" ht="15" customHeight="1" x14ac:dyDescent="0.15">
      <c r="A143" s="19" t="str">
        <v>脈絡叢乳頭腫</v>
      </c>
      <c r="B143" s="19" t="str">
        <v>シート8　（シート9～10には記入しない）</v>
      </c>
      <c r="C143" s="15" t="str">
        <v>病弱</v>
      </c>
      <c r="D143" s="15" t="str">
        <v>なし</v>
      </c>
      <c r="G143" s="28" t="s">
        <v>1391</v>
      </c>
      <c r="H143" s="15" t="s">
        <v>3513</v>
      </c>
      <c r="I143" s="39" t="s">
        <v>3461</v>
      </c>
      <c r="J143" s="19" t="s">
        <v>1451</v>
      </c>
      <c r="K143" s="997">
        <v>1</v>
      </c>
    </row>
    <row r="144" spans="1:11" ht="15" customHeight="1" x14ac:dyDescent="0.15">
      <c r="A144" s="19" t="str">
        <v>髄膜腫</v>
      </c>
      <c r="B144" s="19" t="str">
        <v>シート8　（シート9～10には記入しない）</v>
      </c>
      <c r="C144" s="15" t="str">
        <v>病弱</v>
      </c>
      <c r="D144" s="15" t="str">
        <v>なし</v>
      </c>
      <c r="G144" s="28" t="s">
        <v>1392</v>
      </c>
      <c r="H144" s="15" t="s">
        <v>3513</v>
      </c>
      <c r="I144" s="39" t="s">
        <v>3461</v>
      </c>
      <c r="J144" s="19" t="s">
        <v>1451</v>
      </c>
      <c r="K144" s="997">
        <v>1</v>
      </c>
    </row>
    <row r="145" spans="1:11" ht="15" customHeight="1" x14ac:dyDescent="0.15">
      <c r="A145" s="19" t="str">
        <v>下垂体腺腫</v>
      </c>
      <c r="B145" s="19" t="str">
        <v>シート8　（シート9～10には記入しない）</v>
      </c>
      <c r="C145" s="15" t="str">
        <v>病弱</v>
      </c>
      <c r="D145" s="15" t="str">
        <v>なし</v>
      </c>
      <c r="G145" s="28" t="s">
        <v>1393</v>
      </c>
      <c r="H145" s="15" t="s">
        <v>3513</v>
      </c>
      <c r="I145" s="39" t="s">
        <v>3461</v>
      </c>
      <c r="J145" s="19" t="s">
        <v>1451</v>
      </c>
      <c r="K145" s="997">
        <v>1</v>
      </c>
    </row>
    <row r="146" spans="1:11" ht="15" customHeight="1" x14ac:dyDescent="0.15">
      <c r="A146" s="19" t="str">
        <v>神経節膠腫</v>
      </c>
      <c r="B146" s="19" t="str">
        <v>シート8　（シート9～10には記入しない）</v>
      </c>
      <c r="C146" s="15" t="str">
        <v>病弱</v>
      </c>
      <c r="D146" s="15" t="str">
        <v>なし</v>
      </c>
      <c r="G146" s="28" t="s">
        <v>1394</v>
      </c>
      <c r="H146" s="15" t="s">
        <v>3513</v>
      </c>
      <c r="I146" s="39" t="s">
        <v>3461</v>
      </c>
      <c r="J146" s="19" t="s">
        <v>1451</v>
      </c>
      <c r="K146" s="997">
        <v>1</v>
      </c>
    </row>
    <row r="147" spans="1:11" ht="15" customHeight="1" x14ac:dyDescent="0.15">
      <c r="A147" s="19" t="str">
        <v>神経節腫</v>
      </c>
      <c r="B147" s="19" t="str">
        <v>シート8　（シート9～10には記入しない）</v>
      </c>
      <c r="C147" s="15" t="str">
        <v>病弱</v>
      </c>
      <c r="D147" s="15" t="str">
        <v>なし</v>
      </c>
      <c r="G147" s="28" t="s">
        <v>1395</v>
      </c>
      <c r="H147" s="15" t="s">
        <v>3513</v>
      </c>
      <c r="I147" s="39" t="s">
        <v>3461</v>
      </c>
      <c r="J147" s="19" t="s">
        <v>1451</v>
      </c>
      <c r="K147" s="997">
        <v>1</v>
      </c>
    </row>
    <row r="148" spans="1:11" ht="15" customHeight="1" x14ac:dyDescent="0.15">
      <c r="A148" s="19" t="str">
        <v>脊索腫</v>
      </c>
      <c r="B148" s="19" t="str">
        <v>シート8　（シート9～10には記入しない）</v>
      </c>
      <c r="C148" s="15" t="str">
        <v>病弱</v>
      </c>
      <c r="D148" s="15" t="str">
        <v>なし</v>
      </c>
      <c r="G148" s="28" t="s">
        <v>1396</v>
      </c>
      <c r="H148" s="15" t="s">
        <v>3513</v>
      </c>
      <c r="I148" s="39" t="s">
        <v>3461</v>
      </c>
      <c r="J148" s="19" t="s">
        <v>1451</v>
      </c>
      <c r="K148" s="997">
        <v>1</v>
      </c>
    </row>
    <row r="149" spans="1:11" ht="15" customHeight="1" x14ac:dyDescent="0.15">
      <c r="A149" s="19" t="str">
        <v>異型奇形腫瘍</v>
      </c>
      <c r="B149" s="19" t="str">
        <v>シート8　（シート9～10には記入しない）</v>
      </c>
      <c r="C149" s="15" t="str">
        <v>病弱</v>
      </c>
      <c r="D149" s="15" t="str">
        <v>なし</v>
      </c>
      <c r="G149" s="28" t="s">
        <v>1397</v>
      </c>
      <c r="H149" s="15" t="s">
        <v>3513</v>
      </c>
      <c r="I149" s="39" t="s">
        <v>3461</v>
      </c>
      <c r="J149" s="19" t="s">
        <v>1451</v>
      </c>
      <c r="K149" s="997">
        <v>1</v>
      </c>
    </row>
    <row r="150" spans="1:11" ht="15" customHeight="1" x14ac:dyDescent="0.15">
      <c r="A150" s="19" t="str">
        <v>ラブドイド腫瘍</v>
      </c>
      <c r="B150" s="19" t="str">
        <v>シート8　（シート9～10には記入しない）</v>
      </c>
      <c r="C150" s="15" t="str">
        <v>病弱</v>
      </c>
      <c r="D150" s="15" t="str">
        <v>なし</v>
      </c>
      <c r="G150" s="28" t="s">
        <v>1398</v>
      </c>
      <c r="H150" s="15" t="s">
        <v>3513</v>
      </c>
      <c r="I150" s="39" t="s">
        <v>3461</v>
      </c>
      <c r="J150" s="19" t="s">
        <v>1451</v>
      </c>
      <c r="K150" s="997">
        <v>1</v>
      </c>
    </row>
    <row r="151" spans="1:11" ht="15" customHeight="1" x14ac:dyDescent="0.15">
      <c r="A151" s="19" t="str">
        <v>悪性神経鞘腫</v>
      </c>
      <c r="B151" s="19" t="str">
        <v>シート8　（シート9～10には記入しない）</v>
      </c>
      <c r="C151" s="15" t="str">
        <v>病弱</v>
      </c>
      <c r="D151" s="15" t="str">
        <v>なし</v>
      </c>
      <c r="G151" s="28" t="s">
        <v>1399</v>
      </c>
      <c r="H151" s="15" t="s">
        <v>3513</v>
      </c>
      <c r="I151" s="39" t="s">
        <v>3461</v>
      </c>
      <c r="J151" s="19" t="s">
        <v>1451</v>
      </c>
      <c r="K151" s="997">
        <v>1</v>
      </c>
    </row>
    <row r="152" spans="1:11" ht="15" customHeight="1" x14ac:dyDescent="0.15">
      <c r="A152" s="19" t="str">
        <v>神経鞘腫</v>
      </c>
      <c r="B152" s="19" t="str">
        <v>シート8　（シート9～10には記入しない）</v>
      </c>
      <c r="C152" s="15" t="str">
        <v>病弱</v>
      </c>
      <c r="D152" s="15" t="str">
        <v>なし</v>
      </c>
      <c r="G152" s="28" t="s">
        <v>1400</v>
      </c>
      <c r="H152" s="15" t="s">
        <v>3513</v>
      </c>
      <c r="I152" s="39" t="s">
        <v>3461</v>
      </c>
      <c r="J152" s="19" t="s">
        <v>1451</v>
      </c>
      <c r="K152" s="997">
        <v>1</v>
      </c>
    </row>
    <row r="153" spans="1:11" ht="15" customHeight="1" x14ac:dyDescent="0.15">
      <c r="A153" s="19" t="str">
        <v>頭蓋内奇形腫</v>
      </c>
      <c r="B153" s="19" t="str">
        <v>シート8　（シート9～10には記入しない）</v>
      </c>
      <c r="C153" s="15" t="str">
        <v>病弱</v>
      </c>
      <c r="D153" s="15" t="str">
        <v>なし</v>
      </c>
      <c r="G153" s="28" t="s">
        <v>1401</v>
      </c>
      <c r="H153" s="15" t="s">
        <v>3513</v>
      </c>
      <c r="I153" s="39" t="s">
        <v>3461</v>
      </c>
      <c r="J153" s="19" t="s">
        <v>1451</v>
      </c>
      <c r="K153" s="997">
        <v>1</v>
      </c>
    </row>
    <row r="154" spans="1:11" ht="15" customHeight="1" x14ac:dyDescent="0.15">
      <c r="A154" s="19" t="str">
        <v>脊柱管内奇形腫</v>
      </c>
      <c r="B154" s="19" t="str">
        <v>シート8　（シート9～10には記入しない）</v>
      </c>
      <c r="C154" s="15" t="str">
        <v>病弱</v>
      </c>
      <c r="D154" s="15" t="str">
        <v>なし</v>
      </c>
      <c r="G154" s="28" t="s">
        <v>1402</v>
      </c>
      <c r="H154" s="15" t="s">
        <v>3513</v>
      </c>
      <c r="I154" s="39" t="s">
        <v>3461</v>
      </c>
      <c r="J154" s="19" t="s">
        <v>1451</v>
      </c>
      <c r="K154" s="997">
        <v>1</v>
      </c>
    </row>
    <row r="155" spans="1:11" ht="15" customHeight="1" x14ac:dyDescent="0.15">
      <c r="A155" s="19" t="str">
        <v>頭蓋内胚細胞腫瘍</v>
      </c>
      <c r="B155" s="19" t="str">
        <v>シート8　（シート9～10には記入しない）</v>
      </c>
      <c r="C155" s="15" t="str">
        <v>病弱</v>
      </c>
      <c r="D155" s="15" t="str">
        <v>なし</v>
      </c>
      <c r="G155" s="28" t="s">
        <v>1403</v>
      </c>
      <c r="H155" s="15" t="s">
        <v>3513</v>
      </c>
      <c r="I155" s="39" t="s">
        <v>3461</v>
      </c>
      <c r="J155" s="19" t="s">
        <v>1451</v>
      </c>
      <c r="K155" s="997">
        <v>1</v>
      </c>
    </row>
    <row r="156" spans="1:11" ht="15" customHeight="1" x14ac:dyDescent="0.15">
      <c r="A156" s="19" t="str">
        <v>中枢神経系腫瘍</v>
      </c>
      <c r="B156" s="19" t="str">
        <v>シート8　（シート9～10には記入しない）</v>
      </c>
      <c r="C156" s="15" t="str">
        <v>病弱</v>
      </c>
      <c r="D156" s="15" t="str">
        <v>なし</v>
      </c>
      <c r="G156" s="28" t="s">
        <v>1404</v>
      </c>
      <c r="H156" s="15" t="s">
        <v>3513</v>
      </c>
      <c r="I156" s="39" t="s">
        <v>3461</v>
      </c>
      <c r="J156" s="19" t="s">
        <v>1451</v>
      </c>
      <c r="K156" s="997">
        <v>1</v>
      </c>
    </row>
    <row r="157" spans="1:11" ht="15" customHeight="1" x14ac:dyDescent="0.15">
      <c r="A157" s="19" t="str">
        <v>フィンランド型先天性ネフローゼ症候群</v>
      </c>
      <c r="B157" s="19" t="str">
        <v>シート8　（シート9～10には記入しない）</v>
      </c>
      <c r="C157" s="15" t="str">
        <v>病弱</v>
      </c>
      <c r="D157" s="15" t="str">
        <v>なし</v>
      </c>
      <c r="G157" s="28" t="s">
        <v>1405</v>
      </c>
      <c r="H157" s="15" t="s">
        <v>3513</v>
      </c>
      <c r="I157" s="39" t="s">
        <v>3461</v>
      </c>
      <c r="J157" s="19" t="s">
        <v>1451</v>
      </c>
      <c r="K157" s="997">
        <v>1</v>
      </c>
    </row>
    <row r="158" spans="1:11" ht="15" customHeight="1" x14ac:dyDescent="0.15">
      <c r="A158" s="19" t="str">
        <v>びまん性メサンギウム硬化症</v>
      </c>
      <c r="B158" s="19" t="str">
        <v>シート8　（シート9～10には記入しない）</v>
      </c>
      <c r="C158" s="15" t="str">
        <v>病弱</v>
      </c>
      <c r="D158" s="15" t="str">
        <v>なし</v>
      </c>
      <c r="G158" s="28" t="s">
        <v>1406</v>
      </c>
      <c r="H158" s="15" t="s">
        <v>3513</v>
      </c>
      <c r="I158" s="39" t="s">
        <v>3461</v>
      </c>
      <c r="J158" s="19" t="s">
        <v>1451</v>
      </c>
      <c r="K158" s="997">
        <v>1</v>
      </c>
    </row>
    <row r="159" spans="1:11" ht="15" customHeight="1" x14ac:dyDescent="0.15">
      <c r="A159" s="19" t="str">
        <v>微小変化型ネフローゼ症候群</v>
      </c>
      <c r="B159" s="19" t="str">
        <v>シート8　（シート9～10には記入しない）</v>
      </c>
      <c r="C159" s="15" t="str">
        <v>病弱</v>
      </c>
      <c r="D159" s="15" t="str">
        <v>なし</v>
      </c>
      <c r="G159" s="28" t="s">
        <v>1407</v>
      </c>
      <c r="H159" s="15" t="s">
        <v>3513</v>
      </c>
      <c r="I159" s="39" t="s">
        <v>3461</v>
      </c>
      <c r="J159" s="19" t="s">
        <v>1451</v>
      </c>
      <c r="K159" s="997">
        <v>1</v>
      </c>
    </row>
    <row r="160" spans="1:11" ht="15" customHeight="1" x14ac:dyDescent="0.15">
      <c r="A160" s="19" t="str">
        <v>巣状分節性糸球体硬化症</v>
      </c>
      <c r="B160" s="19" t="str">
        <v>シート8　（シート9～10には記入しない）</v>
      </c>
      <c r="C160" s="15" t="str">
        <v>病弱</v>
      </c>
      <c r="D160" s="15" t="str">
        <v>なし</v>
      </c>
      <c r="G160" s="28" t="s">
        <v>1408</v>
      </c>
      <c r="H160" s="15" t="s">
        <v>3513</v>
      </c>
      <c r="I160" s="39" t="s">
        <v>3461</v>
      </c>
      <c r="J160" s="19" t="s">
        <v>1451</v>
      </c>
      <c r="K160" s="997">
        <v>1</v>
      </c>
    </row>
    <row r="161" spans="1:11" ht="15" customHeight="1" x14ac:dyDescent="0.15">
      <c r="A161" s="19" t="str">
        <v>膜性腎症</v>
      </c>
      <c r="B161" s="19" t="str">
        <v>シート8　（シート9～10には記入しない）</v>
      </c>
      <c r="C161" s="15" t="str">
        <v>病弱</v>
      </c>
      <c r="D161" s="15" t="str">
        <v>なし</v>
      </c>
      <c r="G161" s="28" t="s">
        <v>1409</v>
      </c>
      <c r="H161" s="15" t="s">
        <v>3513</v>
      </c>
      <c r="I161" s="39" t="s">
        <v>3461</v>
      </c>
      <c r="J161" s="19" t="s">
        <v>1451</v>
      </c>
      <c r="K161" s="997">
        <v>1</v>
      </c>
    </row>
    <row r="162" spans="1:11" ht="15" customHeight="1" x14ac:dyDescent="0.15">
      <c r="A162" s="19" t="str">
        <v>ギャロウェイ・モワト症候群</v>
      </c>
      <c r="B162" s="19" t="str">
        <v>シート8　（シート9～10には記入しない）</v>
      </c>
      <c r="C162" s="15" t="str">
        <v>病弱</v>
      </c>
      <c r="D162" s="15" t="str">
        <v>なし</v>
      </c>
      <c r="G162" s="28" t="s">
        <v>1410</v>
      </c>
      <c r="H162" s="15" t="s">
        <v>3513</v>
      </c>
      <c r="I162" s="39" t="s">
        <v>3461</v>
      </c>
      <c r="J162" s="19" t="s">
        <v>1451</v>
      </c>
      <c r="K162" s="997">
        <v>1</v>
      </c>
    </row>
    <row r="163" spans="1:11" ht="15" customHeight="1" x14ac:dyDescent="0.15">
      <c r="A163" s="19" t="str">
        <v>ネフローゼ症候群</v>
      </c>
      <c r="B163" s="19" t="str">
        <v>シート8　（シート9～10には記入しない）</v>
      </c>
      <c r="C163" s="15" t="str">
        <v>病弱</v>
      </c>
      <c r="D163" s="15" t="str">
        <v>なし</v>
      </c>
      <c r="G163" s="28" t="s">
        <v>1411</v>
      </c>
      <c r="H163" s="15" t="s">
        <v>3513</v>
      </c>
      <c r="I163" s="39" t="s">
        <v>3461</v>
      </c>
      <c r="J163" s="19" t="s">
        <v>1451</v>
      </c>
      <c r="K163" s="997">
        <v>1</v>
      </c>
    </row>
    <row r="164" spans="1:11" ht="15" customHeight="1" x14ac:dyDescent="0.15">
      <c r="A164" s="19" t="str">
        <v>IgA腎症</v>
      </c>
      <c r="B164" s="19" t="str">
        <v>シート8　（シート9～10には記入しない）</v>
      </c>
      <c r="C164" s="15" t="str">
        <v>病弱</v>
      </c>
      <c r="D164" s="15" t="str">
        <v>なし</v>
      </c>
      <c r="G164" s="28" t="s">
        <v>3532</v>
      </c>
      <c r="H164" s="15" t="s">
        <v>3513</v>
      </c>
      <c r="I164" s="39" t="s">
        <v>3461</v>
      </c>
      <c r="J164" s="19" t="s">
        <v>1451</v>
      </c>
      <c r="K164" s="997">
        <v>1</v>
      </c>
    </row>
    <row r="165" spans="1:11" ht="15" customHeight="1" x14ac:dyDescent="0.15">
      <c r="A165" s="19" t="str">
        <v>メサンギウム増殖性糸球体腎炎</v>
      </c>
      <c r="B165" s="19" t="str">
        <v>シート8　（シート9～10には記入しない）</v>
      </c>
      <c r="C165" s="15" t="str">
        <v>病弱</v>
      </c>
      <c r="D165" s="15" t="str">
        <v>なし</v>
      </c>
      <c r="G165" s="28" t="s">
        <v>1412</v>
      </c>
      <c r="H165" s="15" t="s">
        <v>3513</v>
      </c>
      <c r="I165" s="39" t="s">
        <v>3461</v>
      </c>
      <c r="J165" s="19" t="s">
        <v>1451</v>
      </c>
      <c r="K165" s="997">
        <v>1</v>
      </c>
    </row>
    <row r="166" spans="1:11" ht="15" customHeight="1" x14ac:dyDescent="0.15">
      <c r="A166" s="19" t="str">
        <v>膜性増殖性糸球体腎炎</v>
      </c>
      <c r="B166" s="19" t="str">
        <v>シート8　（シート9～10には記入しない）</v>
      </c>
      <c r="C166" s="15" t="str">
        <v>病弱</v>
      </c>
      <c r="D166" s="15" t="str">
        <v>なし</v>
      </c>
      <c r="G166" s="28" t="s">
        <v>1413</v>
      </c>
      <c r="H166" s="28" t="s">
        <v>3513</v>
      </c>
      <c r="I166" s="39" t="s">
        <v>3461</v>
      </c>
      <c r="J166" s="19" t="s">
        <v>1451</v>
      </c>
      <c r="K166" s="997">
        <v>1</v>
      </c>
    </row>
    <row r="167" spans="1:11" ht="15" customHeight="1" x14ac:dyDescent="0.15">
      <c r="A167" s="19" t="str">
        <v>紫斑病性腎炎</v>
      </c>
      <c r="B167" s="19" t="str">
        <v>シート8　（シート9～10には記入しない）</v>
      </c>
      <c r="C167" s="15" t="str">
        <v>病弱</v>
      </c>
      <c r="D167" s="15" t="str">
        <v>なし</v>
      </c>
      <c r="G167" s="28" t="s">
        <v>1414</v>
      </c>
      <c r="H167" s="28" t="s">
        <v>3513</v>
      </c>
      <c r="I167" s="39" t="s">
        <v>3461</v>
      </c>
      <c r="J167" s="19" t="s">
        <v>1451</v>
      </c>
      <c r="K167" s="997">
        <v>1</v>
      </c>
    </row>
    <row r="168" spans="1:11" ht="15" customHeight="1" x14ac:dyDescent="0.15">
      <c r="A168" s="19" t="str">
        <v>抗糸球体基底膜腎炎</v>
      </c>
      <c r="B168" s="19" t="str">
        <v>シート8　（シート9～10には記入しない）</v>
      </c>
      <c r="C168" s="15" t="str">
        <v>病弱</v>
      </c>
      <c r="D168" s="15" t="str">
        <v>なし</v>
      </c>
      <c r="G168" s="28" t="s">
        <v>1415</v>
      </c>
      <c r="H168" s="15" t="s">
        <v>3513</v>
      </c>
      <c r="I168" s="39" t="s">
        <v>3461</v>
      </c>
      <c r="J168" s="19" t="s">
        <v>1451</v>
      </c>
      <c r="K168" s="997">
        <v>1</v>
      </c>
    </row>
    <row r="169" spans="1:11" ht="15" customHeight="1" x14ac:dyDescent="0.15">
      <c r="A169" s="19" t="str">
        <v>グッドパスチャー症候群</v>
      </c>
      <c r="B169" s="19" t="str">
        <v>シート8　（シート9～10には記入しない）</v>
      </c>
      <c r="C169" s="15" t="str">
        <v>病弱</v>
      </c>
      <c r="D169" s="15" t="str">
        <v>なし</v>
      </c>
      <c r="G169" s="28" t="s">
        <v>1416</v>
      </c>
      <c r="H169" s="15" t="s">
        <v>3513</v>
      </c>
      <c r="I169" s="39" t="s">
        <v>3461</v>
      </c>
      <c r="J169" s="19" t="s">
        <v>1451</v>
      </c>
      <c r="K169" s="997">
        <v>1</v>
      </c>
    </row>
    <row r="170" spans="1:11" ht="15" customHeight="1" x14ac:dyDescent="0.15">
      <c r="A170" s="19" t="str">
        <v>慢性糸球体腎炎</v>
      </c>
      <c r="B170" s="19" t="str">
        <v>シート8　（シート9～10には記入しない）</v>
      </c>
      <c r="C170" s="15" t="str">
        <v>病弱</v>
      </c>
      <c r="D170" s="15" t="str">
        <v>なし</v>
      </c>
      <c r="G170" s="28" t="s">
        <v>1417</v>
      </c>
      <c r="H170" s="15" t="s">
        <v>3513</v>
      </c>
      <c r="I170" s="39" t="s">
        <v>3461</v>
      </c>
      <c r="J170" s="19" t="s">
        <v>1451</v>
      </c>
      <c r="K170" s="997">
        <v>1</v>
      </c>
    </row>
    <row r="171" spans="1:11" ht="15" customHeight="1" x14ac:dyDescent="0.15">
      <c r="A171" s="19" t="str">
        <v>アルポート症候群</v>
      </c>
      <c r="B171" s="19" t="str">
        <v>シート8　（シート9～10には記入しない）</v>
      </c>
      <c r="C171" s="15" t="str">
        <v>病弱</v>
      </c>
      <c r="D171" s="15" t="str">
        <v>なし</v>
      </c>
      <c r="G171" s="28" t="s">
        <v>1418</v>
      </c>
      <c r="H171" s="15" t="s">
        <v>3513</v>
      </c>
      <c r="I171" s="39" t="s">
        <v>3461</v>
      </c>
      <c r="J171" s="19" t="s">
        <v>1451</v>
      </c>
      <c r="K171" s="997">
        <v>1</v>
      </c>
    </row>
    <row r="172" spans="1:11" ht="15" customHeight="1" x14ac:dyDescent="0.15">
      <c r="A172" s="19" t="str">
        <v>エプスタイン症候群</v>
      </c>
      <c r="B172" s="19" t="str">
        <v>シート8　（シート9～10には記入しない）</v>
      </c>
      <c r="C172" s="15" t="str">
        <v>病弱</v>
      </c>
      <c r="D172" s="15" t="str">
        <v>なし</v>
      </c>
      <c r="G172" s="28" t="s">
        <v>1419</v>
      </c>
      <c r="H172" s="15" t="s">
        <v>3513</v>
      </c>
      <c r="I172" s="39" t="s">
        <v>3461</v>
      </c>
      <c r="J172" s="19" t="s">
        <v>1451</v>
      </c>
      <c r="K172" s="997">
        <v>1</v>
      </c>
    </row>
    <row r="173" spans="1:11" ht="15" customHeight="1" x14ac:dyDescent="0.15">
      <c r="A173" s="19" t="str">
        <v>ループス腎炎</v>
      </c>
      <c r="B173" s="19" t="str">
        <v>シート8　（シート9～10には記入しない）</v>
      </c>
      <c r="C173" s="15" t="str">
        <v>病弱</v>
      </c>
      <c r="D173" s="15" t="str">
        <v>なし</v>
      </c>
      <c r="G173" s="28" t="s">
        <v>1420</v>
      </c>
      <c r="H173" s="15" t="s">
        <v>3513</v>
      </c>
      <c r="I173" s="39" t="s">
        <v>3461</v>
      </c>
      <c r="J173" s="19" t="s">
        <v>1451</v>
      </c>
      <c r="K173" s="997">
        <v>1</v>
      </c>
    </row>
    <row r="174" spans="1:11" ht="15" customHeight="1" x14ac:dyDescent="0.15">
      <c r="A174" s="19" t="str">
        <v>急速進行性糸球体腎炎</v>
      </c>
      <c r="B174" s="19" t="str">
        <v>シート8　（シート9～10には記入しない）</v>
      </c>
      <c r="C174" s="15" t="str">
        <v>病弱</v>
      </c>
      <c r="D174" s="15" t="str">
        <v>なし</v>
      </c>
      <c r="G174" s="28" t="s">
        <v>1421</v>
      </c>
      <c r="H174" s="15" t="s">
        <v>3513</v>
      </c>
      <c r="I174" s="39" t="s">
        <v>3461</v>
      </c>
      <c r="J174" s="19" t="s">
        <v>1451</v>
      </c>
      <c r="K174" s="997">
        <v>1</v>
      </c>
    </row>
    <row r="175" spans="1:11" ht="15" customHeight="1" x14ac:dyDescent="0.15">
      <c r="A175" s="19" t="str">
        <v>顕微鏡的多発血管炎</v>
      </c>
      <c r="B175" s="19" t="str">
        <v>シート8　（シート9～10には記入しない）</v>
      </c>
      <c r="C175" s="15" t="str">
        <v>病弱</v>
      </c>
      <c r="D175" s="15" t="str">
        <v>なし</v>
      </c>
      <c r="G175" s="28" t="s">
        <v>1422</v>
      </c>
      <c r="H175" s="15" t="s">
        <v>3513</v>
      </c>
      <c r="I175" s="39" t="s">
        <v>3461</v>
      </c>
      <c r="J175" s="19" t="s">
        <v>1451</v>
      </c>
      <c r="K175" s="997">
        <v>1</v>
      </c>
    </row>
    <row r="176" spans="1:11" ht="15" customHeight="1" x14ac:dyDescent="0.15">
      <c r="A176" s="19" t="str">
        <v>多発血管炎性肉芽腫症</v>
      </c>
      <c r="B176" s="19" t="str">
        <v>シート8　（シート9～10には記入しない）</v>
      </c>
      <c r="C176" s="15" t="str">
        <v>病弱</v>
      </c>
      <c r="D176" s="15" t="str">
        <v>なし</v>
      </c>
      <c r="G176" s="28" t="s">
        <v>1423</v>
      </c>
      <c r="H176" s="15" t="s">
        <v>3513</v>
      </c>
      <c r="I176" s="39" t="s">
        <v>3461</v>
      </c>
      <c r="J176" s="19" t="s">
        <v>1451</v>
      </c>
      <c r="K176" s="997">
        <v>1</v>
      </c>
    </row>
    <row r="177" spans="1:11" ht="15" customHeight="1" x14ac:dyDescent="0.15">
      <c r="A177" s="19" t="str">
        <v>非典型溶血性尿毒症症候群</v>
      </c>
      <c r="B177" s="19" t="str">
        <v>シート8　（シート9～10には記入しない）</v>
      </c>
      <c r="C177" s="15" t="str">
        <v>病弱</v>
      </c>
      <c r="D177" s="15" t="str">
        <v>なし</v>
      </c>
      <c r="G177" s="28" t="s">
        <v>1424</v>
      </c>
      <c r="H177" s="15" t="s">
        <v>3513</v>
      </c>
      <c r="I177" s="39" t="s">
        <v>3461</v>
      </c>
      <c r="J177" s="19" t="s">
        <v>1451</v>
      </c>
      <c r="K177" s="997">
        <v>1</v>
      </c>
    </row>
    <row r="178" spans="1:11" ht="15" customHeight="1" x14ac:dyDescent="0.15">
      <c r="A178" s="19" t="str">
        <v>ネイル・パテラ症候群</v>
      </c>
      <c r="B178" s="19" t="str">
        <v>シート8　（シート9～10には記入しない）</v>
      </c>
      <c r="C178" s="15" t="str">
        <v>病弱</v>
      </c>
      <c r="D178" s="15" t="str">
        <v>なし</v>
      </c>
      <c r="G178" s="28" t="s">
        <v>1425</v>
      </c>
      <c r="H178" s="15" t="s">
        <v>3513</v>
      </c>
      <c r="I178" s="39" t="s">
        <v>3461</v>
      </c>
      <c r="J178" s="19" t="s">
        <v>1451</v>
      </c>
      <c r="K178" s="997">
        <v>1</v>
      </c>
    </row>
    <row r="179" spans="1:11" ht="15" customHeight="1" x14ac:dyDescent="0.15">
      <c r="A179" s="19" t="str">
        <v>爪膝蓋症候群</v>
      </c>
      <c r="B179" s="19" t="str">
        <v>シート8　（シート9～10には記入しない）</v>
      </c>
      <c r="C179" s="15" t="str">
        <v>病弱</v>
      </c>
      <c r="D179" s="15" t="str">
        <v>なし</v>
      </c>
      <c r="G179" s="28" t="s">
        <v>1426</v>
      </c>
      <c r="H179" s="15" t="s">
        <v>3513</v>
      </c>
      <c r="I179" s="39" t="s">
        <v>3461</v>
      </c>
      <c r="J179" s="19" t="s">
        <v>1451</v>
      </c>
      <c r="K179" s="997">
        <v>1</v>
      </c>
    </row>
    <row r="180" spans="1:11" ht="15" customHeight="1" x14ac:dyDescent="0.15">
      <c r="A180" s="19" t="str">
        <v>フィブロネクチン腎症</v>
      </c>
      <c r="B180" s="19" t="str">
        <v>シート8　（シート9～10には記入しない）</v>
      </c>
      <c r="C180" s="15" t="str">
        <v>病弱</v>
      </c>
      <c r="D180" s="15" t="str">
        <v>なし</v>
      </c>
      <c r="G180" s="28" t="s">
        <v>1427</v>
      </c>
      <c r="H180" s="15" t="s">
        <v>3513</v>
      </c>
      <c r="I180" s="39" t="s">
        <v>3461</v>
      </c>
      <c r="J180" s="19" t="s">
        <v>1451</v>
      </c>
      <c r="K180" s="997">
        <v>1</v>
      </c>
    </row>
    <row r="181" spans="1:11" ht="15" customHeight="1" x14ac:dyDescent="0.15">
      <c r="A181" s="19" t="str">
        <v>リポタンパク糸球体症</v>
      </c>
      <c r="B181" s="19" t="str">
        <v>シート8　（シート9～10には記入しない）</v>
      </c>
      <c r="C181" s="15" t="str">
        <v>病弱</v>
      </c>
      <c r="D181" s="15" t="str">
        <v>なし</v>
      </c>
      <c r="G181" s="28" t="s">
        <v>1428</v>
      </c>
      <c r="H181" s="15" t="s">
        <v>3513</v>
      </c>
      <c r="I181" s="39" t="s">
        <v>3461</v>
      </c>
      <c r="J181" s="19" t="s">
        <v>1451</v>
      </c>
      <c r="K181" s="997">
        <v>1</v>
      </c>
    </row>
    <row r="182" spans="1:11" ht="15" customHeight="1" x14ac:dyDescent="0.15">
      <c r="A182" s="19" t="str">
        <v>慢性尿細管間質性腎炎</v>
      </c>
      <c r="B182" s="19" t="str">
        <v>シート8　（シート9～10には記入しない）</v>
      </c>
      <c r="C182" s="15" t="str">
        <v>病弱</v>
      </c>
      <c r="D182" s="15" t="str">
        <v>なし</v>
      </c>
      <c r="G182" s="28" t="s">
        <v>1429</v>
      </c>
      <c r="H182" s="15" t="s">
        <v>3513</v>
      </c>
      <c r="I182" s="39" t="s">
        <v>3461</v>
      </c>
      <c r="J182" s="19" t="s">
        <v>1451</v>
      </c>
      <c r="K182" s="997">
        <v>1</v>
      </c>
    </row>
    <row r="183" spans="1:11" ht="15" customHeight="1" x14ac:dyDescent="0.15">
      <c r="A183" s="19" t="str">
        <v>慢性腎盂腎炎</v>
      </c>
      <c r="B183" s="19" t="str">
        <v>シート8　（シート9～10には記入しない）</v>
      </c>
      <c r="C183" s="15" t="str">
        <v>病弱</v>
      </c>
      <c r="D183" s="15" t="str">
        <v>なし</v>
      </c>
      <c r="G183" s="28" t="s">
        <v>1430</v>
      </c>
      <c r="H183" s="15" t="s">
        <v>3513</v>
      </c>
      <c r="I183" s="39" t="s">
        <v>3461</v>
      </c>
      <c r="J183" s="19" t="s">
        <v>1451</v>
      </c>
      <c r="K183" s="997">
        <v>1</v>
      </c>
    </row>
    <row r="184" spans="1:11" ht="15" customHeight="1" x14ac:dyDescent="0.15">
      <c r="A184" s="19" t="str">
        <v>アミロイド腎</v>
      </c>
      <c r="B184" s="19" t="str">
        <v>シート8　（シート9～10には記入しない）</v>
      </c>
      <c r="C184" s="15" t="str">
        <v>病弱</v>
      </c>
      <c r="D184" s="15" t="str">
        <v>なし</v>
      </c>
      <c r="G184" s="28" t="s">
        <v>1431</v>
      </c>
      <c r="H184" s="15" t="s">
        <v>3513</v>
      </c>
      <c r="I184" s="28" t="s">
        <v>3461</v>
      </c>
      <c r="J184" s="19" t="s">
        <v>1451</v>
      </c>
      <c r="K184" s="997">
        <v>1</v>
      </c>
    </row>
    <row r="185" spans="1:11" ht="15" customHeight="1" x14ac:dyDescent="0.15">
      <c r="A185" s="19" t="str">
        <v>家族性若年性高尿酸血症性腎症</v>
      </c>
      <c r="B185" s="19" t="str">
        <v>シート8　（シート9～10には記入しない）</v>
      </c>
      <c r="C185" s="15" t="str">
        <v>病弱</v>
      </c>
      <c r="D185" s="15" t="str">
        <v>なし</v>
      </c>
      <c r="G185" s="28" t="s">
        <v>1432</v>
      </c>
      <c r="H185" s="15" t="s">
        <v>3513</v>
      </c>
      <c r="I185" s="39" t="s">
        <v>3461</v>
      </c>
      <c r="J185" s="19" t="s">
        <v>1451</v>
      </c>
      <c r="K185" s="997">
        <v>1</v>
      </c>
    </row>
    <row r="186" spans="1:11" ht="15" customHeight="1" x14ac:dyDescent="0.15">
      <c r="A186" s="19" t="str">
        <v>常染色体優性尿細管間質性腎疾患</v>
      </c>
      <c r="B186" s="19" t="str">
        <v>シート8　（シート9～10には記入しない）</v>
      </c>
      <c r="C186" s="15" t="str">
        <v>病弱</v>
      </c>
      <c r="D186" s="15" t="str">
        <v>なし</v>
      </c>
      <c r="G186" s="28" t="s">
        <v>1433</v>
      </c>
      <c r="H186" s="15" t="s">
        <v>3513</v>
      </c>
      <c r="I186" s="39" t="s">
        <v>3461</v>
      </c>
      <c r="J186" s="19" t="s">
        <v>1451</v>
      </c>
      <c r="K186" s="997">
        <v>1</v>
      </c>
    </row>
    <row r="187" spans="1:11" ht="15" customHeight="1" x14ac:dyDescent="0.15">
      <c r="A187" s="19" t="str">
        <v>ネフロン癆</v>
      </c>
      <c r="B187" s="19" t="str">
        <v>シート8　（シート9～10には記入しない）</v>
      </c>
      <c r="C187" s="15" t="str">
        <v>病弱</v>
      </c>
      <c r="D187" s="15" t="str">
        <v>なし</v>
      </c>
      <c r="G187" s="28" t="s">
        <v>1434</v>
      </c>
      <c r="H187" s="15" t="s">
        <v>3513</v>
      </c>
      <c r="I187" s="39" t="s">
        <v>3461</v>
      </c>
      <c r="J187" s="19" t="s">
        <v>1451</v>
      </c>
      <c r="K187" s="997">
        <v>1</v>
      </c>
    </row>
    <row r="188" spans="1:11" ht="15" customHeight="1" x14ac:dyDescent="0.15">
      <c r="A188" s="19" t="str">
        <v>腎血管性高血圧</v>
      </c>
      <c r="B188" s="19" t="str">
        <v>シート8　（シート9～10には記入しない）</v>
      </c>
      <c r="C188" s="15" t="str">
        <v>病弱</v>
      </c>
      <c r="D188" s="15" t="str">
        <v>なし</v>
      </c>
      <c r="G188" s="28" t="s">
        <v>1435</v>
      </c>
      <c r="H188" s="15" t="s">
        <v>3513</v>
      </c>
      <c r="I188" s="39" t="s">
        <v>3461</v>
      </c>
      <c r="J188" s="19" t="s">
        <v>1451</v>
      </c>
      <c r="K188" s="997">
        <v>1</v>
      </c>
    </row>
    <row r="189" spans="1:11" ht="15" customHeight="1" x14ac:dyDescent="0.15">
      <c r="A189" s="19" t="str">
        <v>腎静脈血栓症</v>
      </c>
      <c r="B189" s="19" t="str">
        <v>シート8　（シート9～10には記入しない）</v>
      </c>
      <c r="C189" s="15" t="str">
        <v>病弱</v>
      </c>
      <c r="D189" s="15" t="str">
        <v>なし</v>
      </c>
      <c r="G189" s="28" t="s">
        <v>1436</v>
      </c>
      <c r="H189" s="15" t="s">
        <v>3513</v>
      </c>
      <c r="I189" s="39" t="s">
        <v>3461</v>
      </c>
      <c r="J189" s="19" t="s">
        <v>1451</v>
      </c>
      <c r="K189" s="997">
        <v>1</v>
      </c>
    </row>
    <row r="190" spans="1:11" ht="15" customHeight="1" x14ac:dyDescent="0.15">
      <c r="A190" s="19" t="str">
        <v>腎動静脈</v>
      </c>
      <c r="B190" s="19" t="str">
        <v>シート8　（シート9～10には記入しない）</v>
      </c>
      <c r="C190" s="15" t="str">
        <v>病弱</v>
      </c>
      <c r="D190" s="15" t="str">
        <v>なし</v>
      </c>
      <c r="G190" s="28" t="s">
        <v>1437</v>
      </c>
      <c r="H190" s="15" t="s">
        <v>3513</v>
      </c>
      <c r="I190" s="39" t="s">
        <v>3461</v>
      </c>
      <c r="J190" s="19" t="s">
        <v>1451</v>
      </c>
      <c r="K190" s="997">
        <v>1</v>
      </c>
    </row>
    <row r="191" spans="1:11" ht="15" customHeight="1" x14ac:dyDescent="0.15">
      <c r="A191" s="19" t="str">
        <v>尿細管性アシドーシス</v>
      </c>
      <c r="B191" s="19" t="str">
        <v>シート8　（シート9～10には記入しない）</v>
      </c>
      <c r="C191" s="15" t="str">
        <v>病弱</v>
      </c>
      <c r="D191" s="15" t="str">
        <v>なし</v>
      </c>
      <c r="G191" s="28" t="s">
        <v>1438</v>
      </c>
      <c r="H191" s="15" t="s">
        <v>3513</v>
      </c>
      <c r="I191" s="39" t="s">
        <v>3461</v>
      </c>
      <c r="J191" s="19" t="s">
        <v>1451</v>
      </c>
      <c r="K191" s="997">
        <v>1</v>
      </c>
    </row>
    <row r="192" spans="1:11" ht="15" customHeight="1" x14ac:dyDescent="0.15">
      <c r="A192" s="19" t="str">
        <v>ギッテルマン症候群</v>
      </c>
      <c r="B192" s="19" t="str">
        <v>シート8　（シート9～10には記入しない）</v>
      </c>
      <c r="C192" s="15" t="str">
        <v>病弱</v>
      </c>
      <c r="D192" s="15" t="str">
        <v>なし</v>
      </c>
      <c r="G192" s="28" t="s">
        <v>1439</v>
      </c>
      <c r="H192" s="15" t="s">
        <v>3513</v>
      </c>
      <c r="I192" s="39" t="s">
        <v>3461</v>
      </c>
      <c r="J192" s="19" t="s">
        <v>1451</v>
      </c>
      <c r="K192" s="997">
        <v>1</v>
      </c>
    </row>
    <row r="193" spans="1:11" ht="15" customHeight="1" x14ac:dyDescent="0.15">
      <c r="A193" s="19" t="str">
        <v>バーター症候群</v>
      </c>
      <c r="B193" s="19" t="str">
        <v>シート8　（シート9～10には記入しない）</v>
      </c>
      <c r="C193" s="15" t="str">
        <v>病弱</v>
      </c>
      <c r="D193" s="15" t="str">
        <v>なし</v>
      </c>
      <c r="G193" s="28" t="s">
        <v>1440</v>
      </c>
      <c r="H193" s="15" t="s">
        <v>3513</v>
      </c>
      <c r="I193" s="39" t="s">
        <v>3461</v>
      </c>
      <c r="J193" s="19" t="s">
        <v>1451</v>
      </c>
      <c r="K193" s="997">
        <v>1</v>
      </c>
    </row>
    <row r="194" spans="1:11" ht="15" customHeight="1" x14ac:dyDescent="0.15">
      <c r="A194" s="19" t="str">
        <v>腎尿管結石</v>
      </c>
      <c r="B194" s="19" t="str">
        <v>シート8　（シート9～10には記入しない）</v>
      </c>
      <c r="C194" s="15" t="str">
        <v>病弱</v>
      </c>
      <c r="D194" s="15" t="str">
        <v>なし</v>
      </c>
      <c r="G194" s="28" t="s">
        <v>1441</v>
      </c>
      <c r="H194" s="15" t="s">
        <v>3513</v>
      </c>
      <c r="I194" s="39" t="s">
        <v>3461</v>
      </c>
      <c r="J194" s="19" t="s">
        <v>1451</v>
      </c>
      <c r="K194" s="997">
        <v>1</v>
      </c>
    </row>
    <row r="195" spans="1:11" ht="15" customHeight="1" x14ac:dyDescent="0.15">
      <c r="A195" s="19" t="str">
        <v>慢性腎不全</v>
      </c>
      <c r="B195" s="19" t="str">
        <v>シート8　（シート9～10には記入しない）</v>
      </c>
      <c r="C195" s="15" t="str">
        <v>病弱</v>
      </c>
      <c r="D195" s="15" t="str">
        <v>なし</v>
      </c>
      <c r="G195" s="28" t="s">
        <v>1442</v>
      </c>
      <c r="H195" s="15" t="s">
        <v>3513</v>
      </c>
      <c r="I195" s="39" t="s">
        <v>3461</v>
      </c>
      <c r="J195" s="19" t="s">
        <v>1451</v>
      </c>
      <c r="K195" s="997">
        <v>1</v>
      </c>
    </row>
    <row r="196" spans="1:11" ht="15" customHeight="1" x14ac:dyDescent="0.15">
      <c r="A196" s="19" t="str">
        <v>多発性嚢胞腎</v>
      </c>
      <c r="B196" s="19" t="str">
        <v>シート8　（シート9～10には記入しない）</v>
      </c>
      <c r="C196" s="15" t="str">
        <v>病弱</v>
      </c>
      <c r="D196" s="15" t="str">
        <v>なし</v>
      </c>
      <c r="G196" s="28" t="s">
        <v>1443</v>
      </c>
      <c r="H196" s="15" t="s">
        <v>3513</v>
      </c>
      <c r="I196" s="39" t="s">
        <v>3461</v>
      </c>
      <c r="J196" s="19" t="s">
        <v>1451</v>
      </c>
      <c r="K196" s="997">
        <v>1</v>
      </c>
    </row>
    <row r="197" spans="1:11" ht="15" customHeight="1" x14ac:dyDescent="0.15">
      <c r="A197" s="19" t="str">
        <v>低形成腎</v>
      </c>
      <c r="B197" s="19" t="str">
        <v>シート8　（シート9～10には記入しない）</v>
      </c>
      <c r="C197" s="15" t="str">
        <v>病弱</v>
      </c>
      <c r="D197" s="15" t="str">
        <v>なし</v>
      </c>
      <c r="G197" s="28" t="s">
        <v>1444</v>
      </c>
      <c r="H197" s="15" t="s">
        <v>3513</v>
      </c>
      <c r="I197" s="39" t="s">
        <v>3461</v>
      </c>
      <c r="J197" s="19" t="s">
        <v>1451</v>
      </c>
      <c r="K197" s="997">
        <v>1</v>
      </c>
    </row>
    <row r="198" spans="1:11" ht="15" customHeight="1" x14ac:dyDescent="0.15">
      <c r="A198" s="19" t="str">
        <v>腎無形成</v>
      </c>
      <c r="B198" s="19" t="str">
        <v>シート8　（シート9～10には記入しない）</v>
      </c>
      <c r="C198" s="15" t="str">
        <v>病弱</v>
      </c>
      <c r="D198" s="15" t="str">
        <v>なし</v>
      </c>
      <c r="G198" s="28" t="s">
        <v>1445</v>
      </c>
      <c r="H198" s="15" t="s">
        <v>3513</v>
      </c>
      <c r="I198" s="39" t="s">
        <v>3461</v>
      </c>
      <c r="J198" s="19" t="s">
        <v>1451</v>
      </c>
      <c r="K198" s="997">
        <v>1</v>
      </c>
    </row>
    <row r="199" spans="1:11" ht="15" customHeight="1" x14ac:dyDescent="0.15">
      <c r="A199" s="19" t="str">
        <v>ポッター症候群</v>
      </c>
      <c r="B199" s="19" t="str">
        <v>シート8　（シート9～10には記入しない）</v>
      </c>
      <c r="C199" s="15" t="str">
        <v>病弱</v>
      </c>
      <c r="D199" s="15" t="str">
        <v>なし</v>
      </c>
      <c r="G199" s="28" t="s">
        <v>1446</v>
      </c>
      <c r="H199" s="15" t="s">
        <v>3513</v>
      </c>
      <c r="I199" s="39" t="s">
        <v>3461</v>
      </c>
      <c r="J199" s="19" t="s">
        <v>1451</v>
      </c>
      <c r="K199" s="997">
        <v>1</v>
      </c>
    </row>
    <row r="200" spans="1:11" ht="15" customHeight="1" x14ac:dyDescent="0.15">
      <c r="A200" s="19" t="str">
        <v>多嚢胞性異形成腎</v>
      </c>
      <c r="B200" s="19" t="str">
        <v>シート8　（シート9～10には記入しない）</v>
      </c>
      <c r="C200" s="15" t="str">
        <v>病弱</v>
      </c>
      <c r="D200" s="15" t="str">
        <v>なし</v>
      </c>
      <c r="G200" s="28" t="s">
        <v>1447</v>
      </c>
      <c r="H200" s="15" t="s">
        <v>3513</v>
      </c>
      <c r="I200" s="39" t="s">
        <v>3461</v>
      </c>
      <c r="J200" s="19" t="s">
        <v>1451</v>
      </c>
      <c r="K200" s="997">
        <v>1</v>
      </c>
    </row>
    <row r="201" spans="1:11" ht="15" customHeight="1" x14ac:dyDescent="0.15">
      <c r="A201" s="19" t="str">
        <v>寡巨大糸球体症</v>
      </c>
      <c r="B201" s="19" t="str">
        <v>シート8　（シート9～10には記入しない）</v>
      </c>
      <c r="C201" s="15" t="str">
        <v>病弱</v>
      </c>
      <c r="D201" s="15" t="str">
        <v>なし</v>
      </c>
      <c r="G201" s="28" t="s">
        <v>1448</v>
      </c>
      <c r="H201" s="15" t="s">
        <v>3513</v>
      </c>
      <c r="I201" s="39" t="s">
        <v>3461</v>
      </c>
      <c r="J201" s="19" t="s">
        <v>1451</v>
      </c>
      <c r="K201" s="997">
        <v>1</v>
      </c>
    </row>
    <row r="202" spans="1:11" ht="15" customHeight="1" x14ac:dyDescent="0.15">
      <c r="A202" s="19" t="str">
        <v>腎奇形</v>
      </c>
      <c r="B202" s="19" t="str">
        <v>シート8　（シート9～10には記入しない）</v>
      </c>
      <c r="C202" s="15" t="str">
        <v>病弱</v>
      </c>
      <c r="D202" s="15" t="str">
        <v>なし</v>
      </c>
      <c r="G202" s="28" t="s">
        <v>1452</v>
      </c>
      <c r="H202" s="15" t="s">
        <v>3513</v>
      </c>
      <c r="I202" s="39" t="s">
        <v>3461</v>
      </c>
      <c r="J202" s="19" t="s">
        <v>1451</v>
      </c>
      <c r="K202" s="997">
        <v>1</v>
      </c>
    </row>
    <row r="203" spans="1:11" ht="15" customHeight="1" x14ac:dyDescent="0.15">
      <c r="A203" s="19" t="str">
        <v>閉塞性尿路疾患</v>
      </c>
      <c r="B203" s="19" t="str">
        <v>シート8　（シート9～10には記入しない）</v>
      </c>
      <c r="C203" s="15" t="str">
        <v>病弱</v>
      </c>
      <c r="D203" s="15" t="str">
        <v>なし</v>
      </c>
      <c r="G203" s="28" t="s">
        <v>1453</v>
      </c>
      <c r="H203" s="15" t="s">
        <v>3513</v>
      </c>
      <c r="I203" s="39" t="s">
        <v>3461</v>
      </c>
      <c r="J203" s="19" t="s">
        <v>1451</v>
      </c>
      <c r="K203" s="997">
        <v>1</v>
      </c>
    </row>
    <row r="204" spans="1:11" ht="15" customHeight="1" x14ac:dyDescent="0.15">
      <c r="A204" s="19" t="str">
        <v>尿管逆流</v>
      </c>
      <c r="B204" s="19" t="str">
        <v>シート8　（シート9～10には記入しない）</v>
      </c>
      <c r="C204" s="15" t="str">
        <v>病弱</v>
      </c>
      <c r="D204" s="15" t="str">
        <v>なし</v>
      </c>
      <c r="G204" s="28" t="s">
        <v>1454</v>
      </c>
      <c r="H204" s="15" t="s">
        <v>3513</v>
      </c>
      <c r="I204" s="39" t="s">
        <v>3461</v>
      </c>
      <c r="J204" s="19" t="s">
        <v>1451</v>
      </c>
      <c r="K204" s="997">
        <v>1</v>
      </c>
    </row>
    <row r="205" spans="1:11" ht="15" customHeight="1" x14ac:dyDescent="0.15">
      <c r="A205" s="19" t="str">
        <v>尿路奇形</v>
      </c>
      <c r="B205" s="19" t="str">
        <v>シート8　（シート9～10には記入しない）</v>
      </c>
      <c r="C205" s="15" t="str">
        <v>病弱</v>
      </c>
      <c r="D205" s="15" t="str">
        <v>なし</v>
      </c>
      <c r="G205" s="28" t="s">
        <v>1455</v>
      </c>
      <c r="H205" s="15" t="s">
        <v>3513</v>
      </c>
      <c r="I205" s="39" t="s">
        <v>3461</v>
      </c>
      <c r="J205" s="19" t="s">
        <v>1451</v>
      </c>
      <c r="K205" s="997">
        <v>1</v>
      </c>
    </row>
    <row r="206" spans="1:11" ht="15" customHeight="1" x14ac:dyDescent="0.15">
      <c r="A206" s="19" t="str">
        <v>萎縮腎</v>
      </c>
      <c r="B206" s="19" t="str">
        <v>シート8　（シート9～10には記入しない）</v>
      </c>
      <c r="C206" s="15" t="str">
        <v>病弱</v>
      </c>
      <c r="D206" s="15" t="str">
        <v>なし</v>
      </c>
      <c r="G206" s="28" t="s">
        <v>1456</v>
      </c>
      <c r="H206" s="15" t="s">
        <v>3513</v>
      </c>
      <c r="I206" s="39" t="s">
        <v>3461</v>
      </c>
      <c r="J206" s="19" t="s">
        <v>1451</v>
      </c>
      <c r="K206" s="997">
        <v>1</v>
      </c>
    </row>
    <row r="207" spans="1:11" ht="15" customHeight="1" x14ac:dyDescent="0.15">
      <c r="A207" s="19" t="str">
        <v>ファンコーニ症候群</v>
      </c>
      <c r="B207" s="19" t="str">
        <v>シート8　（シート9～10には記入しない）</v>
      </c>
      <c r="C207" s="15" t="str">
        <v>病弱</v>
      </c>
      <c r="D207" s="15" t="str">
        <v>なし</v>
      </c>
      <c r="G207" s="28" t="s">
        <v>1457</v>
      </c>
      <c r="H207" s="15" t="s">
        <v>3513</v>
      </c>
      <c r="I207" s="39" t="s">
        <v>3461</v>
      </c>
      <c r="J207" s="19" t="s">
        <v>1451</v>
      </c>
      <c r="K207" s="997">
        <v>1</v>
      </c>
    </row>
    <row r="208" spans="1:11" ht="15" customHeight="1" x14ac:dyDescent="0.15">
      <c r="A208" s="19" t="str">
        <v>ロウ症候群</v>
      </c>
      <c r="B208" s="19" t="str">
        <v>シート8　（シート9～10には記入しない）</v>
      </c>
      <c r="C208" s="15" t="str">
        <v>病弱</v>
      </c>
      <c r="D208" s="15" t="str">
        <v>なし</v>
      </c>
      <c r="G208" s="28" t="s">
        <v>1458</v>
      </c>
      <c r="H208" s="15" t="s">
        <v>3513</v>
      </c>
      <c r="I208" s="39" t="s">
        <v>3461</v>
      </c>
      <c r="J208" s="19" t="s">
        <v>1451</v>
      </c>
      <c r="K208" s="997">
        <v>1</v>
      </c>
    </row>
    <row r="209" spans="1:11" ht="15" customHeight="1" x14ac:dyDescent="0.15">
      <c r="A209" s="19" t="str">
        <v>気道狭窄</v>
      </c>
      <c r="B209" s="19" t="str">
        <v>シート8　（シート9～10には記入しない）</v>
      </c>
      <c r="C209" s="15" t="str">
        <v>病弱</v>
      </c>
      <c r="D209" s="15" t="str">
        <v>なし</v>
      </c>
      <c r="G209" s="28" t="s">
        <v>1459</v>
      </c>
      <c r="H209" s="15" t="s">
        <v>3513</v>
      </c>
      <c r="I209" s="39" t="s">
        <v>3461</v>
      </c>
      <c r="J209" s="19" t="s">
        <v>1451</v>
      </c>
      <c r="K209" s="997">
        <v>1</v>
      </c>
    </row>
    <row r="210" spans="1:11" ht="15" customHeight="1" x14ac:dyDescent="0.15">
      <c r="A210" s="19" t="str">
        <v>気管支喘息</v>
      </c>
      <c r="B210" s="19" t="str">
        <v>シート8　（シート9～10には記入しない）</v>
      </c>
      <c r="C210" s="15" t="str">
        <v>病弱</v>
      </c>
      <c r="D210" s="15" t="str">
        <v>なし</v>
      </c>
      <c r="G210" s="28" t="s">
        <v>1460</v>
      </c>
      <c r="H210" s="15" t="s">
        <v>3513</v>
      </c>
      <c r="I210" s="39" t="s">
        <v>3461</v>
      </c>
      <c r="J210" s="19" t="s">
        <v>1451</v>
      </c>
      <c r="K210" s="997">
        <v>1</v>
      </c>
    </row>
    <row r="211" spans="1:11" ht="15" customHeight="1" x14ac:dyDescent="0.15">
      <c r="A211" s="19" t="str">
        <v>先天性中枢性低換気症候群</v>
      </c>
      <c r="B211" s="19" t="str">
        <v>シート8　（シート9～10には記入しない）</v>
      </c>
      <c r="C211" s="15" t="str">
        <v>病弱</v>
      </c>
      <c r="D211" s="15" t="str">
        <v>なし</v>
      </c>
      <c r="G211" s="28" t="s">
        <v>1461</v>
      </c>
      <c r="H211" s="15" t="s">
        <v>3513</v>
      </c>
      <c r="I211" s="39" t="s">
        <v>3461</v>
      </c>
      <c r="J211" s="19" t="s">
        <v>1451</v>
      </c>
      <c r="K211" s="997">
        <v>1</v>
      </c>
    </row>
    <row r="212" spans="1:11" ht="15" customHeight="1" x14ac:dyDescent="0.15">
      <c r="A212" s="19" t="str">
        <v>特発性間質性肺炎</v>
      </c>
      <c r="B212" s="19" t="str">
        <v>シート8　（シート9～10には記入しない）</v>
      </c>
      <c r="C212" s="15" t="str">
        <v>病弱</v>
      </c>
      <c r="D212" s="15" t="str">
        <v>なし</v>
      </c>
      <c r="G212" s="28" t="s">
        <v>1462</v>
      </c>
      <c r="H212" s="15" t="s">
        <v>3513</v>
      </c>
      <c r="I212" s="39" t="s">
        <v>3461</v>
      </c>
      <c r="J212" s="19" t="s">
        <v>1451</v>
      </c>
      <c r="K212" s="997">
        <v>1</v>
      </c>
    </row>
    <row r="213" spans="1:11" ht="15" customHeight="1" x14ac:dyDescent="0.15">
      <c r="A213" s="19" t="str">
        <v>先天性肺胞蛋白症</v>
      </c>
      <c r="B213" s="19" t="str">
        <v>シート8　（シート9～10には記入しない）</v>
      </c>
      <c r="C213" s="15" t="str">
        <v>病弱</v>
      </c>
      <c r="D213" s="15" t="str">
        <v>なし</v>
      </c>
      <c r="G213" s="28" t="s">
        <v>1463</v>
      </c>
      <c r="H213" s="15" t="s">
        <v>3513</v>
      </c>
      <c r="I213" s="39" t="s">
        <v>3461</v>
      </c>
      <c r="J213" s="19" t="s">
        <v>1451</v>
      </c>
      <c r="K213" s="997">
        <v>1</v>
      </c>
    </row>
    <row r="214" spans="1:11" ht="15" customHeight="1" x14ac:dyDescent="0.15">
      <c r="A214" s="19" t="str">
        <v>先天性間質性肺炎</v>
      </c>
      <c r="B214" s="19" t="str">
        <v>シート8　（シート9～10には記入しない）</v>
      </c>
      <c r="C214" s="15" t="str">
        <v>病弱</v>
      </c>
      <c r="D214" s="15" t="str">
        <v>なし</v>
      </c>
      <c r="G214" s="28" t="s">
        <v>1464</v>
      </c>
      <c r="H214" s="15" t="s">
        <v>3513</v>
      </c>
      <c r="I214" s="39" t="s">
        <v>3461</v>
      </c>
      <c r="J214" s="19" t="s">
        <v>1451</v>
      </c>
      <c r="K214" s="997">
        <v>1</v>
      </c>
    </row>
    <row r="215" spans="1:11" ht="15" customHeight="1" x14ac:dyDescent="0.15">
      <c r="A215" s="19" t="str">
        <v>肺胞微石症</v>
      </c>
      <c r="B215" s="19" t="str">
        <v>シート8　（シート9～10には記入しない）</v>
      </c>
      <c r="C215" s="15" t="str">
        <v>病弱</v>
      </c>
      <c r="D215" s="15" t="str">
        <v>なし</v>
      </c>
      <c r="G215" s="28" t="s">
        <v>1465</v>
      </c>
      <c r="H215" s="15" t="s">
        <v>3513</v>
      </c>
      <c r="I215" s="39" t="s">
        <v>3461</v>
      </c>
      <c r="J215" s="19" t="s">
        <v>1451</v>
      </c>
      <c r="K215" s="997">
        <v>1</v>
      </c>
    </row>
    <row r="216" spans="1:11" ht="15" customHeight="1" x14ac:dyDescent="0.15">
      <c r="A216" s="19" t="str">
        <v>線毛機能不全症候群</v>
      </c>
      <c r="B216" s="19" t="str">
        <v>シート8　（シート9～10には記入しない）</v>
      </c>
      <c r="C216" s="15" t="str">
        <v>病弱</v>
      </c>
      <c r="D216" s="15" t="str">
        <v>なし</v>
      </c>
      <c r="G216" s="28" t="s">
        <v>1466</v>
      </c>
      <c r="H216" s="15" t="s">
        <v>3513</v>
      </c>
      <c r="I216" s="39" t="s">
        <v>3461</v>
      </c>
      <c r="J216" s="19" t="s">
        <v>1451</v>
      </c>
      <c r="K216" s="997">
        <v>1</v>
      </c>
    </row>
    <row r="217" spans="1:11" ht="15" customHeight="1" x14ac:dyDescent="0.15">
      <c r="A217" s="19" t="str">
        <v>カルタゲナー症候群</v>
      </c>
      <c r="B217" s="19" t="str">
        <v>シート8　（シート9～10には記入しない）</v>
      </c>
      <c r="C217" s="15" t="str">
        <v>病弱</v>
      </c>
      <c r="D217" s="15" t="str">
        <v>なし</v>
      </c>
      <c r="G217" s="28" t="s">
        <v>1467</v>
      </c>
      <c r="H217" s="15" t="s">
        <v>3513</v>
      </c>
      <c r="I217" s="39" t="s">
        <v>3461</v>
      </c>
      <c r="J217" s="19" t="s">
        <v>1451</v>
      </c>
      <c r="K217" s="997">
        <v>1</v>
      </c>
    </row>
    <row r="218" spans="1:11" ht="15" customHeight="1" x14ac:dyDescent="0.15">
      <c r="A218" s="19" t="str">
        <v>嚢胞性線維症</v>
      </c>
      <c r="B218" s="19" t="str">
        <v>シート8　（シート9～10には記入しない）</v>
      </c>
      <c r="C218" s="15" t="str">
        <v>病弱</v>
      </c>
      <c r="D218" s="15" t="str">
        <v>なし</v>
      </c>
      <c r="G218" s="28" t="s">
        <v>1468</v>
      </c>
      <c r="H218" s="15" t="s">
        <v>3513</v>
      </c>
      <c r="I218" s="39" t="s">
        <v>3461</v>
      </c>
      <c r="J218" s="19" t="s">
        <v>1451</v>
      </c>
      <c r="K218" s="997">
        <v>1</v>
      </c>
    </row>
    <row r="219" spans="1:11" ht="15" customHeight="1" x14ac:dyDescent="0.15">
      <c r="A219" s="19" t="str">
        <v>気管支拡張症</v>
      </c>
      <c r="B219" s="19" t="str">
        <v>シート8　（シート9～10には記入しない）</v>
      </c>
      <c r="C219" s="15" t="str">
        <v>病弱</v>
      </c>
      <c r="D219" s="15" t="str">
        <v>なし</v>
      </c>
      <c r="G219" s="28" t="s">
        <v>1469</v>
      </c>
      <c r="H219" s="15" t="s">
        <v>3513</v>
      </c>
      <c r="I219" s="39" t="s">
        <v>3461</v>
      </c>
      <c r="J219" s="19" t="s">
        <v>1451</v>
      </c>
      <c r="K219" s="997">
        <v>1</v>
      </c>
    </row>
    <row r="220" spans="1:11" ht="15" customHeight="1" x14ac:dyDescent="0.15">
      <c r="A220" s="19" t="str">
        <v>特発性肺ヘモジデローシス</v>
      </c>
      <c r="B220" s="19" t="str">
        <v>シート8　（シート9～10には記入しない）</v>
      </c>
      <c r="C220" s="15" t="str">
        <v>病弱</v>
      </c>
      <c r="D220" s="15" t="str">
        <v>なし</v>
      </c>
      <c r="G220" s="28" t="s">
        <v>1470</v>
      </c>
      <c r="H220" s="15" t="s">
        <v>3513</v>
      </c>
      <c r="I220" s="39" t="s">
        <v>3461</v>
      </c>
      <c r="J220" s="19" t="s">
        <v>1451</v>
      </c>
      <c r="K220" s="997">
        <v>1</v>
      </c>
    </row>
    <row r="221" spans="1:11" ht="15" customHeight="1" x14ac:dyDescent="0.15">
      <c r="A221" s="19" t="str">
        <v>慢性肺疾患</v>
      </c>
      <c r="B221" s="19" t="str">
        <v>シート8　（シート9～10には記入しない）</v>
      </c>
      <c r="C221" s="15" t="str">
        <v>病弱</v>
      </c>
      <c r="D221" s="15" t="str">
        <v>なし</v>
      </c>
      <c r="G221" s="28" t="s">
        <v>1471</v>
      </c>
      <c r="H221" s="15" t="s">
        <v>3513</v>
      </c>
      <c r="I221" s="39" t="s">
        <v>3461</v>
      </c>
      <c r="J221" s="19" t="s">
        <v>1451</v>
      </c>
      <c r="K221" s="997">
        <v>1</v>
      </c>
    </row>
    <row r="222" spans="1:11" ht="15" customHeight="1" x14ac:dyDescent="0.15">
      <c r="A222" s="19" t="str">
        <v>閉塞性細気管支炎</v>
      </c>
      <c r="B222" s="19" t="str">
        <v>シート8　（シート9～10には記入しない）</v>
      </c>
      <c r="C222" s="15" t="str">
        <v>病弱</v>
      </c>
      <c r="D222" s="15" t="str">
        <v>なし</v>
      </c>
      <c r="G222" s="28" t="s">
        <v>1472</v>
      </c>
      <c r="H222" s="15" t="s">
        <v>3513</v>
      </c>
      <c r="I222" s="39" t="s">
        <v>3461</v>
      </c>
      <c r="J222" s="19" t="s">
        <v>1451</v>
      </c>
      <c r="K222" s="997">
        <v>1</v>
      </c>
    </row>
    <row r="223" spans="1:11" ht="15" customHeight="1" x14ac:dyDescent="0.15">
      <c r="A223" s="19" t="str">
        <v>先天性横隔膜ヘルニア</v>
      </c>
      <c r="B223" s="19" t="str">
        <v>シート8　（シート9～10には記入しない）</v>
      </c>
      <c r="C223" s="15" t="str">
        <v>病弱</v>
      </c>
      <c r="D223" s="15" t="str">
        <v>なし</v>
      </c>
      <c r="G223" s="28" t="s">
        <v>1473</v>
      </c>
      <c r="H223" s="15" t="s">
        <v>3513</v>
      </c>
      <c r="I223" s="28" t="s">
        <v>3461</v>
      </c>
      <c r="J223" s="19" t="s">
        <v>1451</v>
      </c>
      <c r="K223" s="997">
        <v>1</v>
      </c>
    </row>
    <row r="224" spans="1:11" ht="15" customHeight="1" x14ac:dyDescent="0.15">
      <c r="A224" s="19" t="str">
        <v>先天性囊胞性肺疾患</v>
      </c>
      <c r="B224" s="19" t="str">
        <v>シート8　（シート9～10には記入しない）</v>
      </c>
      <c r="C224" s="15" t="str">
        <v>病弱</v>
      </c>
      <c r="D224" s="15" t="str">
        <v>なし</v>
      </c>
      <c r="G224" s="28" t="s">
        <v>1474</v>
      </c>
      <c r="H224" s="15" t="s">
        <v>3513</v>
      </c>
      <c r="I224" s="39" t="s">
        <v>3461</v>
      </c>
      <c r="J224" s="19" t="s">
        <v>1451</v>
      </c>
      <c r="K224" s="997">
        <v>1</v>
      </c>
    </row>
    <row r="225" spans="1:11" ht="15" customHeight="1" x14ac:dyDescent="0.15">
      <c r="A225" s="19" t="str">
        <v>洞不全症候群</v>
      </c>
      <c r="B225" s="19" t="str">
        <v>シート8　（シート9～10には記入しない）</v>
      </c>
      <c r="C225" s="15" t="str">
        <v>病弱</v>
      </c>
      <c r="D225" s="15" t="str">
        <v>なし</v>
      </c>
      <c r="G225" s="28" t="s">
        <v>1475</v>
      </c>
      <c r="H225" s="15" t="s">
        <v>3513</v>
      </c>
      <c r="I225" s="39" t="s">
        <v>3461</v>
      </c>
      <c r="J225" s="19" t="s">
        <v>1451</v>
      </c>
      <c r="K225" s="997">
        <v>1</v>
      </c>
    </row>
    <row r="226" spans="1:11" ht="15" customHeight="1" x14ac:dyDescent="0.15">
      <c r="A226" s="19" t="str">
        <v>完全房室ブロック</v>
      </c>
      <c r="B226" s="19" t="str">
        <v>シート8　（シート9～10には記入しない）</v>
      </c>
      <c r="C226" s="15" t="str">
        <v>病弱</v>
      </c>
      <c r="D226" s="15" t="str">
        <v>なし</v>
      </c>
      <c r="G226" s="28" t="s">
        <v>1476</v>
      </c>
      <c r="H226" s="15" t="s">
        <v>3513</v>
      </c>
      <c r="I226" s="39" t="s">
        <v>3461</v>
      </c>
      <c r="J226" s="19" t="s">
        <v>1451</v>
      </c>
      <c r="K226" s="997">
        <v>1</v>
      </c>
    </row>
    <row r="227" spans="1:11" ht="15" customHeight="1" x14ac:dyDescent="0.15">
      <c r="A227" s="19" t="str">
        <v>脚ブロック</v>
      </c>
      <c r="B227" s="19" t="str">
        <v>シート8　（シート9～10には記入しない）</v>
      </c>
      <c r="C227" s="15" t="str">
        <v>病弱</v>
      </c>
      <c r="D227" s="15" t="str">
        <v>なし</v>
      </c>
      <c r="G227" s="28" t="s">
        <v>1477</v>
      </c>
      <c r="H227" s="15" t="s">
        <v>3513</v>
      </c>
      <c r="I227" s="39" t="s">
        <v>3461</v>
      </c>
      <c r="J227" s="19" t="s">
        <v>1451</v>
      </c>
      <c r="K227" s="997">
        <v>1</v>
      </c>
    </row>
    <row r="228" spans="1:11" ht="15" customHeight="1" x14ac:dyDescent="0.15">
      <c r="A228" s="19" t="str">
        <v>多源性心室期外収縮</v>
      </c>
      <c r="B228" s="19" t="str">
        <v>シート8　（シート9～10には記入しない）</v>
      </c>
      <c r="C228" s="15" t="str">
        <v>病弱</v>
      </c>
      <c r="D228" s="15" t="str">
        <v>なし</v>
      </c>
      <c r="G228" s="28" t="s">
        <v>1478</v>
      </c>
      <c r="H228" s="15" t="s">
        <v>3513</v>
      </c>
      <c r="I228" s="39" t="s">
        <v>3461</v>
      </c>
      <c r="J228" s="19" t="s">
        <v>1451</v>
      </c>
      <c r="K228" s="997">
        <v>1</v>
      </c>
    </row>
    <row r="229" spans="1:11" ht="15" customHeight="1" x14ac:dyDescent="0.15">
      <c r="A229" s="19" t="str">
        <v>WPW症候群</v>
      </c>
      <c r="B229" s="19" t="str">
        <v>シート8　（シート9～10には記入しない）</v>
      </c>
      <c r="C229" s="15" t="str">
        <v>病弱</v>
      </c>
      <c r="D229" s="15" t="str">
        <v>なし</v>
      </c>
      <c r="G229" s="28" t="s">
        <v>3533</v>
      </c>
      <c r="H229" s="15" t="s">
        <v>3513</v>
      </c>
      <c r="I229" s="39" t="s">
        <v>3461</v>
      </c>
      <c r="J229" s="19" t="s">
        <v>1451</v>
      </c>
      <c r="K229" s="997">
        <v>1</v>
      </c>
    </row>
    <row r="230" spans="1:11" ht="15" customHeight="1" x14ac:dyDescent="0.15">
      <c r="A230" s="19" t="str">
        <v>多源性心房頻拍</v>
      </c>
      <c r="B230" s="19" t="str">
        <v>シート8　（シート9～10には記入しない）</v>
      </c>
      <c r="C230" s="15" t="str">
        <v>病弱</v>
      </c>
      <c r="D230" s="15" t="str">
        <v>なし</v>
      </c>
      <c r="G230" s="28" t="s">
        <v>1479</v>
      </c>
      <c r="H230" s="15" t="s">
        <v>3513</v>
      </c>
      <c r="I230" s="39" t="s">
        <v>3461</v>
      </c>
      <c r="J230" s="19" t="s">
        <v>1451</v>
      </c>
      <c r="K230" s="997">
        <v>1</v>
      </c>
    </row>
    <row r="231" spans="1:11" ht="15" customHeight="1" x14ac:dyDescent="0.15">
      <c r="A231" s="19" t="str">
        <v>上室頻拍</v>
      </c>
      <c r="B231" s="19" t="str">
        <v>シート8　（シート9～10には記入しない）</v>
      </c>
      <c r="C231" s="15" t="str">
        <v>病弱</v>
      </c>
      <c r="D231" s="15" t="str">
        <v>なし</v>
      </c>
      <c r="G231" s="28" t="s">
        <v>1480</v>
      </c>
      <c r="H231" s="15" t="s">
        <v>3513</v>
      </c>
      <c r="I231" s="39" t="s">
        <v>3461</v>
      </c>
      <c r="J231" s="19" t="s">
        <v>1451</v>
      </c>
      <c r="K231" s="997">
        <v>1</v>
      </c>
    </row>
    <row r="232" spans="1:11" ht="15" customHeight="1" x14ac:dyDescent="0.15">
      <c r="A232" s="19" t="str">
        <v>ベラパミル感受性心室頻拍</v>
      </c>
      <c r="B232" s="19" t="str">
        <v>シート8　（シート9～10には記入しない）</v>
      </c>
      <c r="C232" s="15" t="str">
        <v>病弱</v>
      </c>
      <c r="D232" s="15" t="str">
        <v>なし</v>
      </c>
      <c r="G232" s="28" t="s">
        <v>1481</v>
      </c>
      <c r="H232" s="15" t="s">
        <v>3513</v>
      </c>
      <c r="I232" s="39" t="s">
        <v>3461</v>
      </c>
      <c r="J232" s="19" t="s">
        <v>1451</v>
      </c>
      <c r="K232" s="997">
        <v>1</v>
      </c>
    </row>
    <row r="233" spans="1:11" ht="15" customHeight="1" x14ac:dyDescent="0.15">
      <c r="A233" s="19" t="str">
        <v>カテコラミン誘発多形性心室頻拍</v>
      </c>
      <c r="B233" s="19" t="str">
        <v>シート8　（シート9～10には記入しない）</v>
      </c>
      <c r="C233" s="15" t="str">
        <v>病弱</v>
      </c>
      <c r="D233" s="15" t="str">
        <v>なし</v>
      </c>
      <c r="G233" s="28" t="s">
        <v>1482</v>
      </c>
      <c r="H233" s="15" t="s">
        <v>3513</v>
      </c>
      <c r="I233" s="39" t="s">
        <v>3461</v>
      </c>
      <c r="J233" s="19" t="s">
        <v>1451</v>
      </c>
      <c r="K233" s="997">
        <v>1</v>
      </c>
    </row>
    <row r="234" spans="1:11" ht="15" customHeight="1" x14ac:dyDescent="0.15">
      <c r="A234" s="19" t="str">
        <v>心室頻拍</v>
      </c>
      <c r="B234" s="19" t="str">
        <v>シート8　（シート9～10には記入しない）</v>
      </c>
      <c r="C234" s="15" t="str">
        <v>病弱</v>
      </c>
      <c r="D234" s="15" t="str">
        <v>なし</v>
      </c>
      <c r="G234" s="28" t="s">
        <v>1483</v>
      </c>
      <c r="H234" s="15" t="s">
        <v>3513</v>
      </c>
      <c r="I234" s="39" t="s">
        <v>3461</v>
      </c>
      <c r="J234" s="19" t="s">
        <v>1451</v>
      </c>
      <c r="K234" s="997">
        <v>1</v>
      </c>
    </row>
    <row r="235" spans="1:11" ht="15" customHeight="1" x14ac:dyDescent="0.15">
      <c r="A235" s="19" t="str">
        <v>心房粗動</v>
      </c>
      <c r="B235" s="19" t="str">
        <v>シート8　（シート9～10には記入しない）</v>
      </c>
      <c r="C235" s="15" t="str">
        <v>病弱</v>
      </c>
      <c r="D235" s="15" t="str">
        <v>なし</v>
      </c>
      <c r="G235" s="28" t="s">
        <v>1484</v>
      </c>
      <c r="H235" s="15" t="s">
        <v>3513</v>
      </c>
      <c r="I235" s="39" t="s">
        <v>3461</v>
      </c>
      <c r="J235" s="19" t="s">
        <v>1451</v>
      </c>
      <c r="K235" s="997">
        <v>1</v>
      </c>
    </row>
    <row r="236" spans="1:11" ht="15" customHeight="1" x14ac:dyDescent="0.15">
      <c r="A236" s="19" t="str">
        <v>心房細動</v>
      </c>
      <c r="B236" s="19" t="str">
        <v>シート8　（シート9～10には記入しない）</v>
      </c>
      <c r="C236" s="15" t="str">
        <v>病弱</v>
      </c>
      <c r="D236" s="15" t="str">
        <v>なし</v>
      </c>
      <c r="G236" s="28" t="s">
        <v>1485</v>
      </c>
      <c r="H236" s="15" t="s">
        <v>3513</v>
      </c>
      <c r="I236" s="39" t="s">
        <v>3461</v>
      </c>
      <c r="J236" s="19" t="s">
        <v>1451</v>
      </c>
      <c r="K236" s="997">
        <v>1</v>
      </c>
    </row>
    <row r="237" spans="1:11" ht="15" customHeight="1" x14ac:dyDescent="0.15">
      <c r="A237" s="19" t="str">
        <v>心室細動</v>
      </c>
      <c r="B237" s="19" t="str">
        <v>シート8　（シート9～10には記入しない）</v>
      </c>
      <c r="C237" s="15" t="str">
        <v>病弱</v>
      </c>
      <c r="D237" s="15" t="str">
        <v>なし</v>
      </c>
      <c r="G237" s="28" t="s">
        <v>1486</v>
      </c>
      <c r="H237" s="15" t="s">
        <v>3513</v>
      </c>
      <c r="I237" s="39" t="s">
        <v>3461</v>
      </c>
      <c r="J237" s="19" t="s">
        <v>1451</v>
      </c>
      <c r="K237" s="997">
        <v>1</v>
      </c>
    </row>
    <row r="238" spans="1:11" ht="15" customHeight="1" x14ac:dyDescent="0.15">
      <c r="A238" s="19" t="str">
        <v>QT延長症候群</v>
      </c>
      <c r="B238" s="19" t="str">
        <v>シート8　（シート9～10には記入しない）</v>
      </c>
      <c r="C238" s="15" t="str">
        <v>病弱</v>
      </c>
      <c r="D238" s="15" t="str">
        <v>なし</v>
      </c>
      <c r="G238" s="28" t="s">
        <v>3534</v>
      </c>
      <c r="H238" s="15" t="s">
        <v>3513</v>
      </c>
      <c r="I238" s="39" t="s">
        <v>3461</v>
      </c>
      <c r="J238" s="19" t="s">
        <v>1451</v>
      </c>
      <c r="K238" s="997">
        <v>1</v>
      </c>
    </row>
    <row r="239" spans="1:11" ht="15" customHeight="1" x14ac:dyDescent="0.15">
      <c r="A239" s="19" t="str">
        <v>肥大型心筋症</v>
      </c>
      <c r="B239" s="19" t="str">
        <v>シート8　（シート9～10には記入しない）</v>
      </c>
      <c r="C239" s="15" t="str">
        <v>病弱</v>
      </c>
      <c r="D239" s="15" t="str">
        <v>なし</v>
      </c>
      <c r="G239" s="28" t="s">
        <v>1487</v>
      </c>
      <c r="H239" s="15" t="s">
        <v>3513</v>
      </c>
      <c r="I239" s="39" t="s">
        <v>3461</v>
      </c>
      <c r="J239" s="19" t="s">
        <v>1451</v>
      </c>
      <c r="K239" s="997">
        <v>1</v>
      </c>
    </row>
    <row r="240" spans="1:11" ht="15" customHeight="1" x14ac:dyDescent="0.15">
      <c r="A240" s="19" t="str">
        <v>不整脈源性右室心筋症</v>
      </c>
      <c r="B240" s="19" t="str">
        <v>シート8　（シート9～10には記入しない）</v>
      </c>
      <c r="C240" s="15" t="str">
        <v>病弱</v>
      </c>
      <c r="D240" s="15" t="str">
        <v>なし</v>
      </c>
      <c r="G240" s="28" t="s">
        <v>1488</v>
      </c>
      <c r="H240" s="15" t="s">
        <v>3513</v>
      </c>
      <c r="I240" s="39" t="s">
        <v>3461</v>
      </c>
      <c r="J240" s="19" t="s">
        <v>1451</v>
      </c>
      <c r="K240" s="997">
        <v>1</v>
      </c>
    </row>
    <row r="241" spans="1:11" ht="15" customHeight="1" x14ac:dyDescent="0.15">
      <c r="A241" s="19" t="str">
        <v>心筋緻密化障害</v>
      </c>
      <c r="B241" s="19" t="str">
        <v>シート8　（シート9～10には記入しない）</v>
      </c>
      <c r="C241" s="15" t="str">
        <v>病弱</v>
      </c>
      <c r="D241" s="15" t="str">
        <v>なし</v>
      </c>
      <c r="G241" s="28" t="s">
        <v>1489</v>
      </c>
      <c r="H241" s="15" t="s">
        <v>3513</v>
      </c>
      <c r="I241" s="39" t="s">
        <v>3461</v>
      </c>
      <c r="J241" s="19" t="s">
        <v>1451</v>
      </c>
      <c r="K241" s="997">
        <v>1</v>
      </c>
    </row>
    <row r="242" spans="1:11" ht="15" customHeight="1" x14ac:dyDescent="0.15">
      <c r="A242" s="19" t="str">
        <v>拡張型心筋症</v>
      </c>
      <c r="B242" s="19" t="str">
        <v>シート8　（シート9～10には記入しない）</v>
      </c>
      <c r="C242" s="15" t="str">
        <v>病弱</v>
      </c>
      <c r="D242" s="15" t="str">
        <v>なし</v>
      </c>
      <c r="G242" s="28" t="s">
        <v>1490</v>
      </c>
      <c r="H242" s="15" t="s">
        <v>3513</v>
      </c>
      <c r="I242" s="39" t="s">
        <v>3461</v>
      </c>
      <c r="J242" s="19" t="s">
        <v>1451</v>
      </c>
      <c r="K242" s="997">
        <v>1</v>
      </c>
    </row>
    <row r="243" spans="1:11" ht="15" customHeight="1" x14ac:dyDescent="0.15">
      <c r="A243" s="19" t="str">
        <v>拘束型心筋症</v>
      </c>
      <c r="B243" s="19" t="str">
        <v>シート8　（シート9～10には記入しない）</v>
      </c>
      <c r="C243" s="15" t="str">
        <v>病弱</v>
      </c>
      <c r="D243" s="15" t="str">
        <v>なし</v>
      </c>
      <c r="G243" s="28" t="s">
        <v>1491</v>
      </c>
      <c r="H243" s="15" t="s">
        <v>3513</v>
      </c>
      <c r="I243" s="39" t="s">
        <v>3461</v>
      </c>
      <c r="J243" s="19" t="s">
        <v>1451</v>
      </c>
      <c r="K243" s="997">
        <v>1</v>
      </c>
    </row>
    <row r="244" spans="1:11" ht="15" customHeight="1" x14ac:dyDescent="0.15">
      <c r="A244" s="19" t="str">
        <v>心室瘤</v>
      </c>
      <c r="B244" s="19" t="str">
        <v>シート8　（シート9～10には記入しない）</v>
      </c>
      <c r="C244" s="15" t="str">
        <v>病弱</v>
      </c>
      <c r="D244" s="15" t="str">
        <v>なし</v>
      </c>
      <c r="G244" s="28" t="s">
        <v>1492</v>
      </c>
      <c r="H244" s="15" t="s">
        <v>3513</v>
      </c>
      <c r="I244" s="39" t="s">
        <v>3461</v>
      </c>
      <c r="J244" s="19" t="s">
        <v>1451</v>
      </c>
      <c r="K244" s="997">
        <v>1</v>
      </c>
    </row>
    <row r="245" spans="1:11" ht="15" customHeight="1" x14ac:dyDescent="0.15">
      <c r="A245" s="19" t="str">
        <v>心内膜線維弾性症</v>
      </c>
      <c r="B245" s="19" t="str">
        <v>シート8　（シート9～10には記入しない）</v>
      </c>
      <c r="C245" s="15" t="str">
        <v>病弱</v>
      </c>
      <c r="D245" s="15" t="str">
        <v>なし</v>
      </c>
      <c r="G245" s="28" t="s">
        <v>1493</v>
      </c>
      <c r="H245" s="15" t="s">
        <v>3513</v>
      </c>
      <c r="I245" s="39" t="s">
        <v>3461</v>
      </c>
      <c r="J245" s="19" t="s">
        <v>1451</v>
      </c>
      <c r="K245" s="997">
        <v>1</v>
      </c>
    </row>
    <row r="246" spans="1:11" ht="15" customHeight="1" x14ac:dyDescent="0.15">
      <c r="A246" s="19" t="str">
        <v>心臓腫瘍</v>
      </c>
      <c r="B246" s="19" t="str">
        <v>シート8　（シート9～10には記入しない）</v>
      </c>
      <c r="C246" s="15" t="str">
        <v>病弱</v>
      </c>
      <c r="D246" s="15" t="str">
        <v>なし</v>
      </c>
      <c r="G246" s="28" t="s">
        <v>1494</v>
      </c>
      <c r="H246" s="15" t="s">
        <v>3513</v>
      </c>
      <c r="I246" s="39" t="s">
        <v>3461</v>
      </c>
      <c r="J246" s="19" t="s">
        <v>1451</v>
      </c>
      <c r="K246" s="997">
        <v>1</v>
      </c>
    </row>
    <row r="247" spans="1:11" ht="15" customHeight="1" x14ac:dyDescent="0.15">
      <c r="A247" s="19" t="str">
        <v>慢性心筋炎</v>
      </c>
      <c r="B247" s="19" t="str">
        <v>シート8　（シート9～10には記入しない）</v>
      </c>
      <c r="C247" s="15" t="str">
        <v>病弱</v>
      </c>
      <c r="D247" s="15" t="str">
        <v>なし</v>
      </c>
      <c r="G247" s="28" t="s">
        <v>1495</v>
      </c>
      <c r="H247" s="15" t="s">
        <v>3513</v>
      </c>
      <c r="I247" s="39" t="s">
        <v>3461</v>
      </c>
      <c r="J247" s="19" t="s">
        <v>1451</v>
      </c>
      <c r="K247" s="997">
        <v>1</v>
      </c>
    </row>
    <row r="248" spans="1:11" ht="15" customHeight="1" x14ac:dyDescent="0.15">
      <c r="A248" s="19" t="str">
        <v>慢性心膜炎</v>
      </c>
      <c r="B248" s="19" t="str">
        <v>シート8　（シート9～10には記入しない）</v>
      </c>
      <c r="C248" s="15" t="str">
        <v>病弱</v>
      </c>
      <c r="D248" s="15" t="str">
        <v>なし</v>
      </c>
      <c r="G248" s="28" t="s">
        <v>1496</v>
      </c>
      <c r="H248" s="15" t="s">
        <v>3513</v>
      </c>
      <c r="I248" s="39" t="s">
        <v>3461</v>
      </c>
      <c r="J248" s="19" t="s">
        <v>1451</v>
      </c>
      <c r="K248" s="997">
        <v>1</v>
      </c>
    </row>
    <row r="249" spans="1:11" ht="15" customHeight="1" x14ac:dyDescent="0.15">
      <c r="A249" s="19" t="str">
        <v>収縮性心膜炎</v>
      </c>
      <c r="B249" s="19" t="str">
        <v>シート8　（シート9～10には記入しない）</v>
      </c>
      <c r="C249" s="15" t="str">
        <v>病弱</v>
      </c>
      <c r="D249" s="15" t="str">
        <v>なし</v>
      </c>
      <c r="G249" s="28" t="s">
        <v>1497</v>
      </c>
      <c r="H249" s="15" t="s">
        <v>3513</v>
      </c>
      <c r="I249" s="39" t="s">
        <v>3461</v>
      </c>
      <c r="J249" s="19" t="s">
        <v>1451</v>
      </c>
      <c r="K249" s="997">
        <v>1</v>
      </c>
    </row>
    <row r="250" spans="1:11" ht="15" customHeight="1" x14ac:dyDescent="0.15">
      <c r="A250" s="19" t="str">
        <v>先天性心膜欠損症</v>
      </c>
      <c r="B250" s="19" t="str">
        <v>シート8　（シート9～10には記入しない）</v>
      </c>
      <c r="C250" s="15" t="str">
        <v>病弱</v>
      </c>
      <c r="D250" s="15" t="str">
        <v>なし</v>
      </c>
      <c r="G250" s="28" t="s">
        <v>1498</v>
      </c>
      <c r="H250" s="15" t="s">
        <v>3513</v>
      </c>
      <c r="I250" s="39" t="s">
        <v>3461</v>
      </c>
      <c r="J250" s="19" t="s">
        <v>1451</v>
      </c>
      <c r="K250" s="997">
        <v>1</v>
      </c>
    </row>
    <row r="251" spans="1:11" ht="15" customHeight="1" x14ac:dyDescent="0.15">
      <c r="A251" s="19" t="str">
        <v>乳児特発性僧帽弁腱索断裂</v>
      </c>
      <c r="B251" s="19" t="str">
        <v>シート8　（シート9～10には記入しない）</v>
      </c>
      <c r="C251" s="15" t="str">
        <v>病弱</v>
      </c>
      <c r="D251" s="15" t="str">
        <v>なし</v>
      </c>
      <c r="G251" s="28" t="s">
        <v>1499</v>
      </c>
      <c r="H251" s="15" t="s">
        <v>3513</v>
      </c>
      <c r="I251" s="39" t="s">
        <v>3461</v>
      </c>
      <c r="J251" s="19" t="s">
        <v>1451</v>
      </c>
      <c r="K251" s="997">
        <v>1</v>
      </c>
    </row>
    <row r="252" spans="1:11" ht="15" customHeight="1" x14ac:dyDescent="0.15">
      <c r="A252" s="19" t="str">
        <v>左冠動脈肺動脈起始症</v>
      </c>
      <c r="B252" s="19" t="str">
        <v>シート8　（シート9～10には記入しない）</v>
      </c>
      <c r="C252" s="15" t="str">
        <v>病弱</v>
      </c>
      <c r="D252" s="15" t="str">
        <v>なし</v>
      </c>
      <c r="G252" s="28" t="s">
        <v>1500</v>
      </c>
      <c r="H252" s="15" t="s">
        <v>3513</v>
      </c>
      <c r="I252" s="39" t="s">
        <v>3461</v>
      </c>
      <c r="J252" s="19" t="s">
        <v>1451</v>
      </c>
      <c r="K252" s="997">
        <v>1</v>
      </c>
    </row>
    <row r="253" spans="1:11" ht="15" customHeight="1" x14ac:dyDescent="0.15">
      <c r="A253" s="19" t="str">
        <v>右冠動脈肺動脈起始症</v>
      </c>
      <c r="B253" s="19" t="str">
        <v>シート8　（シート9～10には記入しない）</v>
      </c>
      <c r="C253" s="15" t="str">
        <v>病弱</v>
      </c>
      <c r="D253" s="15" t="str">
        <v>なし</v>
      </c>
      <c r="G253" s="28" t="s">
        <v>1501</v>
      </c>
      <c r="H253" s="15" t="s">
        <v>3513</v>
      </c>
      <c r="I253" s="39" t="s">
        <v>3461</v>
      </c>
      <c r="J253" s="19" t="s">
        <v>1451</v>
      </c>
      <c r="K253" s="997">
        <v>1</v>
      </c>
    </row>
    <row r="254" spans="1:11" ht="15" customHeight="1" x14ac:dyDescent="0.15">
      <c r="A254" s="19" t="str">
        <v>冠動脈起始異常</v>
      </c>
      <c r="B254" s="19" t="str">
        <v>シート8　（シート9～10には記入しない）</v>
      </c>
      <c r="C254" s="15" t="str">
        <v>病弱</v>
      </c>
      <c r="D254" s="15" t="str">
        <v>なし</v>
      </c>
      <c r="G254" s="28" t="s">
        <v>1502</v>
      </c>
      <c r="H254" s="15" t="s">
        <v>3513</v>
      </c>
      <c r="I254" s="39" t="s">
        <v>3461</v>
      </c>
      <c r="J254" s="19" t="s">
        <v>1451</v>
      </c>
      <c r="K254" s="997">
        <v>1</v>
      </c>
    </row>
    <row r="255" spans="1:11" ht="15" customHeight="1" x14ac:dyDescent="0.15">
      <c r="A255" s="19" t="str">
        <v>川崎病性冠動脈瘤</v>
      </c>
      <c r="B255" s="19" t="str">
        <v>シート8　（シート9～10には記入しない）</v>
      </c>
      <c r="C255" s="15" t="str">
        <v>病弱</v>
      </c>
      <c r="D255" s="15" t="str">
        <v>なし</v>
      </c>
      <c r="G255" s="28" t="s">
        <v>1503</v>
      </c>
      <c r="H255" s="15" t="s">
        <v>3513</v>
      </c>
      <c r="I255" s="39" t="s">
        <v>3461</v>
      </c>
      <c r="J255" s="19" t="s">
        <v>1451</v>
      </c>
      <c r="K255" s="997">
        <v>1</v>
      </c>
    </row>
    <row r="256" spans="1:11" ht="15" customHeight="1" x14ac:dyDescent="0.15">
      <c r="A256" s="19" t="str">
        <v>冠動脈狭窄症</v>
      </c>
      <c r="B256" s="19" t="str">
        <v>シート8　（シート9～10には記入しない）</v>
      </c>
      <c r="C256" s="15" t="str">
        <v>病弱</v>
      </c>
      <c r="D256" s="15" t="str">
        <v>なし</v>
      </c>
      <c r="G256" s="28" t="s">
        <v>1504</v>
      </c>
      <c r="H256" s="15" t="s">
        <v>3513</v>
      </c>
      <c r="I256" s="39" t="s">
        <v>3461</v>
      </c>
      <c r="J256" s="19" t="s">
        <v>1451</v>
      </c>
      <c r="K256" s="997">
        <v>1</v>
      </c>
    </row>
    <row r="257" spans="1:11" ht="15" customHeight="1" x14ac:dyDescent="0.15">
      <c r="A257" s="19" t="str">
        <v>狭心症</v>
      </c>
      <c r="B257" s="19" t="str">
        <v>シート8　（シート9～10には記入しない）</v>
      </c>
      <c r="C257" s="15" t="str">
        <v>病弱</v>
      </c>
      <c r="D257" s="15" t="str">
        <v>なし</v>
      </c>
      <c r="G257" s="28" t="s">
        <v>1505</v>
      </c>
      <c r="H257" s="15" t="s">
        <v>3513</v>
      </c>
      <c r="I257" s="39" t="s">
        <v>3461</v>
      </c>
      <c r="J257" s="19" t="s">
        <v>1451</v>
      </c>
      <c r="K257" s="997">
        <v>1</v>
      </c>
    </row>
    <row r="258" spans="1:11" ht="15" customHeight="1" x14ac:dyDescent="0.15">
      <c r="A258" s="19" t="str">
        <v>心筋梗塞</v>
      </c>
      <c r="B258" s="19" t="str">
        <v>シート8　（シート9～10には記入しない）</v>
      </c>
      <c r="C258" s="15" t="str">
        <v>病弱</v>
      </c>
      <c r="D258" s="15" t="str">
        <v>なし</v>
      </c>
      <c r="G258" s="28" t="s">
        <v>1506</v>
      </c>
      <c r="H258" s="15" t="s">
        <v>3513</v>
      </c>
      <c r="I258" s="39" t="s">
        <v>3461</v>
      </c>
      <c r="J258" s="19" t="s">
        <v>1451</v>
      </c>
      <c r="K258" s="997">
        <v>1</v>
      </c>
    </row>
    <row r="259" spans="1:11" ht="15" customHeight="1" x14ac:dyDescent="0.15">
      <c r="A259" s="19" t="str">
        <v>左心低形成症候群</v>
      </c>
      <c r="B259" s="19" t="str">
        <v>シート8　（シート9～10には記入しない）</v>
      </c>
      <c r="C259" s="15" t="str">
        <v>病弱</v>
      </c>
      <c r="D259" s="15" t="str">
        <v>なし</v>
      </c>
      <c r="G259" s="28" t="s">
        <v>1507</v>
      </c>
      <c r="H259" s="15" t="s">
        <v>3513</v>
      </c>
      <c r="I259" s="39" t="s">
        <v>3461</v>
      </c>
      <c r="J259" s="19" t="s">
        <v>1451</v>
      </c>
      <c r="K259" s="997">
        <v>1</v>
      </c>
    </row>
    <row r="260" spans="1:11" ht="15" customHeight="1" x14ac:dyDescent="0.15">
      <c r="A260" s="19" t="str">
        <v>単心室症</v>
      </c>
      <c r="B260" s="19" t="str">
        <v>シート8　（シート9～10には記入しない）</v>
      </c>
      <c r="C260" s="15" t="str">
        <v>病弱</v>
      </c>
      <c r="D260" s="15" t="str">
        <v>なし</v>
      </c>
      <c r="G260" s="28" t="s">
        <v>1508</v>
      </c>
      <c r="H260" s="15" t="s">
        <v>3513</v>
      </c>
      <c r="I260" s="39" t="s">
        <v>3461</v>
      </c>
      <c r="J260" s="19" t="s">
        <v>1451</v>
      </c>
      <c r="K260" s="997">
        <v>1</v>
      </c>
    </row>
    <row r="261" spans="1:11" ht="15" customHeight="1" x14ac:dyDescent="0.15">
      <c r="A261" s="19" t="str">
        <v>三尖弁閉鎖症</v>
      </c>
      <c r="B261" s="19" t="str">
        <v>シート8　（シート9～10には記入しない）</v>
      </c>
      <c r="C261" s="15" t="str">
        <v>病弱</v>
      </c>
      <c r="D261" s="15" t="str">
        <v>なし</v>
      </c>
      <c r="G261" s="28" t="s">
        <v>1509</v>
      </c>
      <c r="H261" s="15" t="s">
        <v>3513</v>
      </c>
      <c r="I261" s="39" t="s">
        <v>3461</v>
      </c>
      <c r="J261" s="19" t="s">
        <v>1451</v>
      </c>
      <c r="K261" s="997">
        <v>1</v>
      </c>
    </row>
    <row r="262" spans="1:11" ht="15" customHeight="1" x14ac:dyDescent="0.15">
      <c r="A262" s="19" t="str">
        <v>肺動脈閉鎖症</v>
      </c>
      <c r="B262" s="19" t="str">
        <v>シート8　（シート9～10には記入しない）</v>
      </c>
      <c r="C262" s="15" t="str">
        <v>病弱</v>
      </c>
      <c r="D262" s="15" t="str">
        <v>なし</v>
      </c>
      <c r="G262" s="28" t="s">
        <v>1510</v>
      </c>
      <c r="H262" s="15" t="s">
        <v>3513</v>
      </c>
      <c r="I262" s="39" t="s">
        <v>3461</v>
      </c>
      <c r="J262" s="19" t="s">
        <v>1451</v>
      </c>
      <c r="K262" s="997">
        <v>1</v>
      </c>
    </row>
    <row r="263" spans="1:11" ht="15" customHeight="1" x14ac:dyDescent="0.15">
      <c r="A263" s="19" t="str">
        <v>ファロー四徴症</v>
      </c>
      <c r="B263" s="19" t="str">
        <v>シート8　（シート9～10には記入しない）</v>
      </c>
      <c r="C263" s="15" t="str">
        <v>病弱</v>
      </c>
      <c r="D263" s="15" t="str">
        <v>なし</v>
      </c>
      <c r="G263" s="28" t="s">
        <v>1511</v>
      </c>
      <c r="H263" s="15" t="s">
        <v>3513</v>
      </c>
      <c r="I263" s="39" t="s">
        <v>3461</v>
      </c>
      <c r="J263" s="19" t="s">
        <v>1451</v>
      </c>
      <c r="K263" s="997">
        <v>1</v>
      </c>
    </row>
    <row r="264" spans="1:11" ht="15" customHeight="1" x14ac:dyDescent="0.15">
      <c r="A264" s="19" t="str">
        <v>タウジッヒ・ビング奇形</v>
      </c>
      <c r="B264" s="19" t="str">
        <v>シート8　（シート9～10には記入しない）</v>
      </c>
      <c r="C264" s="15" t="str">
        <v>病弱</v>
      </c>
      <c r="D264" s="15" t="str">
        <v>なし</v>
      </c>
      <c r="G264" s="28" t="s">
        <v>1512</v>
      </c>
      <c r="H264" s="15" t="s">
        <v>3513</v>
      </c>
      <c r="I264" s="39" t="s">
        <v>3461</v>
      </c>
      <c r="J264" s="19" t="s">
        <v>1451</v>
      </c>
      <c r="K264" s="997">
        <v>1</v>
      </c>
    </row>
    <row r="265" spans="1:11" ht="15" customHeight="1" x14ac:dyDescent="0.15">
      <c r="A265" s="19" t="str">
        <v>両大血管右室起始症</v>
      </c>
      <c r="B265" s="19" t="str">
        <v>シート8　（シート9～10には記入しない）</v>
      </c>
      <c r="C265" s="15" t="str">
        <v>病弱</v>
      </c>
      <c r="D265" s="15" t="str">
        <v>なし</v>
      </c>
      <c r="G265" s="28" t="s">
        <v>1513</v>
      </c>
      <c r="H265" s="15" t="s">
        <v>3513</v>
      </c>
      <c r="I265" s="39" t="s">
        <v>3461</v>
      </c>
      <c r="J265" s="19" t="s">
        <v>1451</v>
      </c>
      <c r="K265" s="997">
        <v>1</v>
      </c>
    </row>
    <row r="266" spans="1:11" ht="15" customHeight="1" x14ac:dyDescent="0.15">
      <c r="A266" s="19" t="str">
        <v>両大血管左室起始症</v>
      </c>
      <c r="B266" s="19" t="str">
        <v>シート8　（シート9～10には記入しない）</v>
      </c>
      <c r="C266" s="15" t="str">
        <v>病弱</v>
      </c>
      <c r="D266" s="15" t="str">
        <v>なし</v>
      </c>
      <c r="G266" s="28" t="s">
        <v>1514</v>
      </c>
      <c r="H266" s="15" t="s">
        <v>3513</v>
      </c>
      <c r="I266" s="39" t="s">
        <v>3461</v>
      </c>
      <c r="J266" s="19" t="s">
        <v>1451</v>
      </c>
      <c r="K266" s="997">
        <v>1</v>
      </c>
    </row>
    <row r="267" spans="1:11" ht="15" customHeight="1" x14ac:dyDescent="0.15">
      <c r="A267" s="19" t="str">
        <v>完全大血管転位症</v>
      </c>
      <c r="B267" s="19" t="str">
        <v>シート8　（シート9～10には記入しない）</v>
      </c>
      <c r="C267" s="15" t="str">
        <v>病弱</v>
      </c>
      <c r="D267" s="15" t="str">
        <v>なし</v>
      </c>
      <c r="G267" s="28" t="s">
        <v>1515</v>
      </c>
      <c r="H267" s="15" t="s">
        <v>3513</v>
      </c>
      <c r="I267" s="39" t="s">
        <v>3461</v>
      </c>
      <c r="J267" s="19" t="s">
        <v>1451</v>
      </c>
      <c r="K267" s="997">
        <v>1</v>
      </c>
    </row>
    <row r="268" spans="1:11" ht="15" customHeight="1" x14ac:dyDescent="0.15">
      <c r="A268" s="19" t="str">
        <v>先天性修正大血管転位症</v>
      </c>
      <c r="B268" s="19" t="str">
        <v>シート8　（シート9～10には記入しない）</v>
      </c>
      <c r="C268" s="15" t="str">
        <v>病弱</v>
      </c>
      <c r="D268" s="15" t="str">
        <v>なし</v>
      </c>
      <c r="G268" s="28" t="s">
        <v>1516</v>
      </c>
      <c r="H268" s="15" t="s">
        <v>3513</v>
      </c>
      <c r="I268" s="39" t="s">
        <v>3461</v>
      </c>
      <c r="J268" s="19" t="s">
        <v>1451</v>
      </c>
      <c r="K268" s="997">
        <v>1</v>
      </c>
    </row>
    <row r="269" spans="1:11" ht="15" customHeight="1" x14ac:dyDescent="0.15">
      <c r="A269" s="19" t="str">
        <v>エプスタイン病</v>
      </c>
      <c r="B269" s="19" t="str">
        <v>シート8　（シート9～10には記入しない）</v>
      </c>
      <c r="C269" s="15" t="str">
        <v>病弱</v>
      </c>
      <c r="D269" s="15" t="str">
        <v>なし</v>
      </c>
      <c r="G269" s="28" t="s">
        <v>1517</v>
      </c>
      <c r="H269" s="15" t="s">
        <v>3513</v>
      </c>
      <c r="I269" s="39" t="s">
        <v>3461</v>
      </c>
      <c r="J269" s="19" t="s">
        <v>1451</v>
      </c>
      <c r="K269" s="997">
        <v>1</v>
      </c>
    </row>
    <row r="270" spans="1:11" ht="15" customHeight="1" x14ac:dyDescent="0.15">
      <c r="A270" s="19" t="str">
        <v>総動脈幹遺残症</v>
      </c>
      <c r="B270" s="19" t="str">
        <v>シート8　（シート9～10には記入しない）</v>
      </c>
      <c r="C270" s="15" t="str">
        <v>病弱</v>
      </c>
      <c r="D270" s="15" t="str">
        <v>なし</v>
      </c>
      <c r="G270" s="28" t="s">
        <v>1518</v>
      </c>
      <c r="H270" s="15" t="s">
        <v>3513</v>
      </c>
      <c r="I270" s="39" t="s">
        <v>3461</v>
      </c>
      <c r="J270" s="19" t="s">
        <v>1451</v>
      </c>
      <c r="K270" s="997">
        <v>1</v>
      </c>
    </row>
    <row r="271" spans="1:11" ht="15" customHeight="1" x14ac:dyDescent="0.15">
      <c r="A271" s="19" t="str">
        <v>大動脈肺動脈窓</v>
      </c>
      <c r="B271" s="19" t="str">
        <v>シート8　（シート9～10には記入しない）</v>
      </c>
      <c r="C271" s="15" t="str">
        <v>病弱</v>
      </c>
      <c r="D271" s="15" t="str">
        <v>なし</v>
      </c>
      <c r="G271" s="28" t="s">
        <v>1519</v>
      </c>
      <c r="H271" s="15" t="s">
        <v>3513</v>
      </c>
      <c r="I271" s="39" t="s">
        <v>3461</v>
      </c>
      <c r="J271" s="19" t="s">
        <v>1451</v>
      </c>
      <c r="K271" s="997">
        <v>1</v>
      </c>
    </row>
    <row r="272" spans="1:11" ht="15" customHeight="1" x14ac:dyDescent="0.15">
      <c r="A272" s="19" t="str">
        <v>三心房心</v>
      </c>
      <c r="B272" s="19" t="str">
        <v>シート8　（シート9～10には記入しない）</v>
      </c>
      <c r="C272" s="15" t="str">
        <v>病弱</v>
      </c>
      <c r="D272" s="15" t="str">
        <v>なし</v>
      </c>
      <c r="G272" s="28" t="s">
        <v>1520</v>
      </c>
      <c r="H272" s="15" t="s">
        <v>3513</v>
      </c>
      <c r="I272" s="28" t="s">
        <v>3461</v>
      </c>
      <c r="J272" s="19" t="s">
        <v>1451</v>
      </c>
      <c r="K272" s="997">
        <v>1</v>
      </c>
    </row>
    <row r="273" spans="1:11" ht="15" customHeight="1" x14ac:dyDescent="0.15">
      <c r="A273" s="19" t="str">
        <v>動脈管開存症</v>
      </c>
      <c r="B273" s="19" t="str">
        <v>シート8　（シート9～10には記入しない）</v>
      </c>
      <c r="C273" s="15" t="str">
        <v>病弱</v>
      </c>
      <c r="D273" s="15" t="str">
        <v>なし</v>
      </c>
      <c r="G273" s="28" t="s">
        <v>1521</v>
      </c>
      <c r="H273" s="15" t="s">
        <v>3513</v>
      </c>
      <c r="I273" s="39" t="s">
        <v>3461</v>
      </c>
      <c r="J273" s="19" t="s">
        <v>1451</v>
      </c>
      <c r="K273" s="997">
        <v>1</v>
      </c>
    </row>
    <row r="274" spans="1:11" ht="15" customHeight="1" x14ac:dyDescent="0.15">
      <c r="A274" s="19" t="str">
        <v>単心房症</v>
      </c>
      <c r="B274" s="19" t="str">
        <v>シート8　（シート9～10には記入しない）</v>
      </c>
      <c r="C274" s="15" t="str">
        <v>病弱</v>
      </c>
      <c r="D274" s="15" t="str">
        <v>なし</v>
      </c>
      <c r="G274" s="28" t="s">
        <v>1522</v>
      </c>
      <c r="H274" s="15" t="s">
        <v>3513</v>
      </c>
      <c r="I274" s="28" t="s">
        <v>3461</v>
      </c>
      <c r="J274" s="19" t="s">
        <v>1451</v>
      </c>
      <c r="K274" s="997">
        <v>1</v>
      </c>
    </row>
    <row r="275" spans="1:11" ht="15" customHeight="1" x14ac:dyDescent="0.15">
      <c r="A275" s="19" t="str">
        <v>二次孔型心房中隔欠損症</v>
      </c>
      <c r="B275" s="19" t="str">
        <v>シート8　（シート9～10には記入しない）</v>
      </c>
      <c r="C275" s="15" t="str">
        <v>病弱</v>
      </c>
      <c r="D275" s="15" t="str">
        <v>なし</v>
      </c>
      <c r="G275" s="28" t="s">
        <v>1523</v>
      </c>
      <c r="H275" s="15" t="s">
        <v>3513</v>
      </c>
      <c r="I275" s="39" t="s">
        <v>3461</v>
      </c>
      <c r="J275" s="19" t="s">
        <v>1451</v>
      </c>
      <c r="K275" s="997">
        <v>1</v>
      </c>
    </row>
    <row r="276" spans="1:11" ht="15" customHeight="1" x14ac:dyDescent="0.15">
      <c r="A276" s="19" t="str">
        <v>静脈洞型心房中隔欠損症</v>
      </c>
      <c r="B276" s="19" t="str">
        <v>シート8　（シート9～10には記入しない）</v>
      </c>
      <c r="C276" s="15" t="str">
        <v>病弱</v>
      </c>
      <c r="D276" s="15" t="str">
        <v>なし</v>
      </c>
      <c r="G276" s="28" t="s">
        <v>1524</v>
      </c>
      <c r="H276" s="15" t="s">
        <v>3513</v>
      </c>
      <c r="I276" s="39" t="s">
        <v>3461</v>
      </c>
      <c r="J276" s="19" t="s">
        <v>1451</v>
      </c>
      <c r="K276" s="997">
        <v>1</v>
      </c>
    </row>
    <row r="277" spans="1:11" ht="15" customHeight="1" x14ac:dyDescent="0.15">
      <c r="A277" s="19" t="str">
        <v>不完全型房室中隔欠損症</v>
      </c>
      <c r="B277" s="19" t="str">
        <v>シート8　（シート9～10には記入しない）</v>
      </c>
      <c r="C277" s="15" t="str">
        <v>病弱</v>
      </c>
      <c r="D277" s="15" t="str">
        <v>なし</v>
      </c>
      <c r="G277" s="28" t="s">
        <v>1525</v>
      </c>
      <c r="H277" s="15" t="s">
        <v>3513</v>
      </c>
      <c r="I277" s="39" t="s">
        <v>3461</v>
      </c>
      <c r="J277" s="19" t="s">
        <v>1451</v>
      </c>
      <c r="K277" s="997">
        <v>1</v>
      </c>
    </row>
    <row r="278" spans="1:11" ht="15" customHeight="1" x14ac:dyDescent="0.15">
      <c r="A278" s="19" t="str">
        <v>不完全型心内膜床欠損症</v>
      </c>
      <c r="B278" s="19" t="str">
        <v>シート8　（シート9～10には記入しない）</v>
      </c>
      <c r="C278" s="15" t="str">
        <v>病弱</v>
      </c>
      <c r="D278" s="15" t="str">
        <v>なし</v>
      </c>
      <c r="G278" s="28" t="s">
        <v>1526</v>
      </c>
      <c r="H278" s="15" t="s">
        <v>3513</v>
      </c>
      <c r="I278" s="39" t="s">
        <v>3461</v>
      </c>
      <c r="J278" s="19" t="s">
        <v>1451</v>
      </c>
      <c r="K278" s="997">
        <v>1</v>
      </c>
    </row>
    <row r="279" spans="1:11" ht="15" customHeight="1" x14ac:dyDescent="0.15">
      <c r="A279" s="19" t="str">
        <v>完全型房室中隔欠損症</v>
      </c>
      <c r="B279" s="19" t="str">
        <v>シート8　（シート9～10には記入しない）</v>
      </c>
      <c r="C279" s="15" t="str">
        <v>病弱</v>
      </c>
      <c r="D279" s="15" t="str">
        <v>なし</v>
      </c>
      <c r="G279" s="28" t="s">
        <v>1527</v>
      </c>
      <c r="H279" s="15" t="s">
        <v>3513</v>
      </c>
      <c r="I279" s="39" t="s">
        <v>3461</v>
      </c>
      <c r="J279" s="19" t="s">
        <v>1451</v>
      </c>
      <c r="K279" s="997">
        <v>1</v>
      </c>
    </row>
    <row r="280" spans="1:11" ht="15" customHeight="1" x14ac:dyDescent="0.15">
      <c r="A280" s="19" t="str">
        <v>完全型心内膜床欠損症</v>
      </c>
      <c r="B280" s="19" t="str">
        <v>シート8　（シート9～10には記入しない）</v>
      </c>
      <c r="C280" s="15" t="str">
        <v>病弱</v>
      </c>
      <c r="D280" s="15" t="str">
        <v>なし</v>
      </c>
      <c r="G280" s="28" t="s">
        <v>1528</v>
      </c>
      <c r="H280" s="15" t="s">
        <v>3513</v>
      </c>
      <c r="I280" s="39" t="s">
        <v>3461</v>
      </c>
      <c r="J280" s="19" t="s">
        <v>1451</v>
      </c>
      <c r="K280" s="997">
        <v>1</v>
      </c>
    </row>
    <row r="281" spans="1:11" ht="15" customHeight="1" x14ac:dyDescent="0.15">
      <c r="A281" s="19" t="str">
        <v>心室中隔欠損症</v>
      </c>
      <c r="B281" s="19" t="str">
        <v>シート8　（シート9～10には記入しない）</v>
      </c>
      <c r="C281" s="15" t="str">
        <v>病弱</v>
      </c>
      <c r="D281" s="15" t="str">
        <v>なし</v>
      </c>
      <c r="G281" s="28" t="s">
        <v>1529</v>
      </c>
      <c r="H281" s="15" t="s">
        <v>3513</v>
      </c>
      <c r="I281" s="39" t="s">
        <v>3461</v>
      </c>
      <c r="J281" s="19" t="s">
        <v>1451</v>
      </c>
      <c r="K281" s="997">
        <v>1</v>
      </c>
    </row>
    <row r="282" spans="1:11" ht="15" customHeight="1" x14ac:dyDescent="0.15">
      <c r="A282" s="19" t="str">
        <v>総肺静脈還流異常症</v>
      </c>
      <c r="B282" s="19" t="str">
        <v>シート8　（シート9～10には記入しない）</v>
      </c>
      <c r="C282" s="15" t="str">
        <v>病弱</v>
      </c>
      <c r="D282" s="15" t="str">
        <v>なし</v>
      </c>
      <c r="G282" s="28" t="s">
        <v>1530</v>
      </c>
      <c r="H282" s="15" t="s">
        <v>3513</v>
      </c>
      <c r="I282" s="39" t="s">
        <v>3461</v>
      </c>
      <c r="J282" s="19" t="s">
        <v>1451</v>
      </c>
      <c r="K282" s="997">
        <v>1</v>
      </c>
    </row>
    <row r="283" spans="1:11" ht="15" customHeight="1" x14ac:dyDescent="0.15">
      <c r="A283" s="19" t="str">
        <v>部分肺静脈還流異常症</v>
      </c>
      <c r="B283" s="19" t="str">
        <v>シート8　（シート9～10には記入しない）</v>
      </c>
      <c r="C283" s="15" t="str">
        <v>病弱</v>
      </c>
      <c r="D283" s="15" t="str">
        <v>なし</v>
      </c>
      <c r="G283" s="28" t="s">
        <v>1531</v>
      </c>
      <c r="H283" s="15" t="s">
        <v>3513</v>
      </c>
      <c r="I283" s="39" t="s">
        <v>3461</v>
      </c>
      <c r="J283" s="19" t="s">
        <v>1451</v>
      </c>
      <c r="K283" s="997">
        <v>1</v>
      </c>
    </row>
    <row r="284" spans="1:11" ht="15" customHeight="1" x14ac:dyDescent="0.15">
      <c r="A284" s="19" t="str">
        <v>肺静脈狭窄症</v>
      </c>
      <c r="B284" s="19" t="str">
        <v>シート8　（シート9～10には記入しない）</v>
      </c>
      <c r="C284" s="15" t="str">
        <v>病弱</v>
      </c>
      <c r="D284" s="15" t="str">
        <v>なし</v>
      </c>
      <c r="G284" s="28" t="s">
        <v>1532</v>
      </c>
      <c r="H284" s="15" t="s">
        <v>3513</v>
      </c>
      <c r="I284" s="39" t="s">
        <v>3461</v>
      </c>
      <c r="J284" s="19" t="s">
        <v>1451</v>
      </c>
      <c r="K284" s="997">
        <v>1</v>
      </c>
    </row>
    <row r="285" spans="1:11" ht="15" customHeight="1" x14ac:dyDescent="0.15">
      <c r="A285" s="19" t="str">
        <v>左室右房交通症</v>
      </c>
      <c r="B285" s="19" t="str">
        <v>シート8　（シート9～10には記入しない）</v>
      </c>
      <c r="C285" s="15" t="str">
        <v>病弱</v>
      </c>
      <c r="D285" s="15" t="str">
        <v>なし</v>
      </c>
      <c r="G285" s="28" t="s">
        <v>1533</v>
      </c>
      <c r="H285" s="15" t="s">
        <v>3513</v>
      </c>
      <c r="I285" s="39" t="s">
        <v>3461</v>
      </c>
      <c r="J285" s="19" t="s">
        <v>1451</v>
      </c>
      <c r="K285" s="997">
        <v>1</v>
      </c>
    </row>
    <row r="286" spans="1:11" ht="15" customHeight="1" x14ac:dyDescent="0.15">
      <c r="A286" s="19" t="str">
        <v>右室二腔症</v>
      </c>
      <c r="B286" s="19" t="str">
        <v>シート8　（シート9～10には記入しない）</v>
      </c>
      <c r="C286" s="15" t="str">
        <v>病弱</v>
      </c>
      <c r="D286" s="15" t="str">
        <v>なし</v>
      </c>
      <c r="G286" s="28" t="s">
        <v>1534</v>
      </c>
      <c r="H286" s="15" t="s">
        <v>3513</v>
      </c>
      <c r="I286" s="39" t="s">
        <v>3461</v>
      </c>
      <c r="J286" s="19" t="s">
        <v>1451</v>
      </c>
      <c r="K286" s="997">
        <v>1</v>
      </c>
    </row>
    <row r="287" spans="1:11" ht="15" customHeight="1" x14ac:dyDescent="0.15">
      <c r="A287" s="19" t="str">
        <v>肺動脈弁下狭窄症</v>
      </c>
      <c r="B287" s="19" t="str">
        <v>シート8　（シート9～10には記入しない）</v>
      </c>
      <c r="C287" s="15" t="str">
        <v>病弱</v>
      </c>
      <c r="D287" s="15" t="str">
        <v>なし</v>
      </c>
      <c r="G287" s="28" t="s">
        <v>1535</v>
      </c>
      <c r="H287" s="15" t="s">
        <v>3513</v>
      </c>
      <c r="I287" s="39" t="s">
        <v>3461</v>
      </c>
      <c r="J287" s="19" t="s">
        <v>1451</v>
      </c>
      <c r="K287" s="997">
        <v>1</v>
      </c>
    </row>
    <row r="288" spans="1:11" ht="15" customHeight="1" x14ac:dyDescent="0.15">
      <c r="A288" s="19" t="str">
        <v>大動脈弁下狭窄症</v>
      </c>
      <c r="B288" s="19" t="str">
        <v>シート8　（シート9～10には記入しない）</v>
      </c>
      <c r="C288" s="15" t="str">
        <v>病弱</v>
      </c>
      <c r="D288" s="15" t="str">
        <v>なし</v>
      </c>
      <c r="G288" s="28" t="s">
        <v>1536</v>
      </c>
      <c r="H288" s="15" t="s">
        <v>3513</v>
      </c>
      <c r="I288" s="39" t="s">
        <v>3461</v>
      </c>
      <c r="J288" s="19" t="s">
        <v>1451</v>
      </c>
      <c r="K288" s="997">
        <v>1</v>
      </c>
    </row>
    <row r="289" spans="1:11" ht="15" customHeight="1" x14ac:dyDescent="0.15">
      <c r="A289" s="19" t="str">
        <v>肺動脈弁上狭窄症</v>
      </c>
      <c r="B289" s="19" t="str">
        <v>シート8　（シート9～10には記入しない）</v>
      </c>
      <c r="C289" s="15" t="str">
        <v>病弱</v>
      </c>
      <c r="D289" s="15" t="str">
        <v>なし</v>
      </c>
      <c r="G289" s="28" t="s">
        <v>1537</v>
      </c>
      <c r="H289" s="15" t="s">
        <v>3513</v>
      </c>
      <c r="I289" s="39" t="s">
        <v>3461</v>
      </c>
      <c r="J289" s="19" t="s">
        <v>1451</v>
      </c>
      <c r="K289" s="997">
        <v>1</v>
      </c>
    </row>
    <row r="290" spans="1:11" ht="15" customHeight="1" x14ac:dyDescent="0.15">
      <c r="A290" s="19" t="str">
        <v>末梢性肺動脈狭窄症</v>
      </c>
      <c r="B290" s="19" t="str">
        <v>シート8　（シート9～10には記入しない）</v>
      </c>
      <c r="C290" s="15" t="str">
        <v>病弱</v>
      </c>
      <c r="D290" s="15" t="str">
        <v>なし</v>
      </c>
      <c r="G290" s="28" t="s">
        <v>1538</v>
      </c>
      <c r="H290" s="15" t="s">
        <v>3513</v>
      </c>
      <c r="I290" s="39" t="s">
        <v>3461</v>
      </c>
      <c r="J290" s="19" t="s">
        <v>1451</v>
      </c>
      <c r="K290" s="997">
        <v>1</v>
      </c>
    </row>
    <row r="291" spans="1:11" ht="15" customHeight="1" x14ac:dyDescent="0.15">
      <c r="A291" s="19" t="str">
        <v>肺動脈弁欠損</v>
      </c>
      <c r="B291" s="19" t="str">
        <v>シート8　（シート9～10には記入しない）</v>
      </c>
      <c r="C291" s="15" t="str">
        <v>病弱</v>
      </c>
      <c r="D291" s="15" t="str">
        <v>なし</v>
      </c>
      <c r="G291" s="28" t="s">
        <v>1539</v>
      </c>
      <c r="H291" s="15" t="s">
        <v>3513</v>
      </c>
      <c r="I291" s="39" t="s">
        <v>3461</v>
      </c>
      <c r="J291" s="19" t="s">
        <v>1451</v>
      </c>
      <c r="K291" s="997">
        <v>1</v>
      </c>
    </row>
    <row r="292" spans="1:11" ht="15" customHeight="1" x14ac:dyDescent="0.15">
      <c r="A292" s="19" t="str">
        <v>肺動脈上行大動脈起始症</v>
      </c>
      <c r="B292" s="19" t="str">
        <v>シート8　（シート9～10には記入しない）</v>
      </c>
      <c r="C292" s="15" t="str">
        <v>病弱</v>
      </c>
      <c r="D292" s="15" t="str">
        <v>なし</v>
      </c>
      <c r="G292" s="28" t="s">
        <v>1540</v>
      </c>
      <c r="H292" s="15" t="s">
        <v>3513</v>
      </c>
      <c r="I292" s="39" t="s">
        <v>3461</v>
      </c>
      <c r="J292" s="19" t="s">
        <v>1451</v>
      </c>
      <c r="K292" s="997">
        <v>1</v>
      </c>
    </row>
    <row r="293" spans="1:11" ht="15" customHeight="1" x14ac:dyDescent="0.15">
      <c r="A293" s="19" t="str">
        <v>一側肺動脈欠損</v>
      </c>
      <c r="B293" s="19" t="str">
        <v>シート8　（シート9～10には記入しない）</v>
      </c>
      <c r="C293" s="15" t="str">
        <v>病弱</v>
      </c>
      <c r="D293" s="15" t="str">
        <v>なし</v>
      </c>
      <c r="G293" s="28" t="s">
        <v>1541</v>
      </c>
      <c r="H293" s="15" t="s">
        <v>3513</v>
      </c>
      <c r="I293" s="39" t="s">
        <v>3461</v>
      </c>
      <c r="J293" s="19" t="s">
        <v>1451</v>
      </c>
      <c r="K293" s="997">
        <v>1</v>
      </c>
    </row>
    <row r="294" spans="1:11" ht="15" customHeight="1" x14ac:dyDescent="0.15">
      <c r="A294" s="19" t="str">
        <v>大動脈縮窄症</v>
      </c>
      <c r="B294" s="19" t="str">
        <v>シート8　（シート9～10には記入しない）</v>
      </c>
      <c r="C294" s="15" t="str">
        <v>病弱</v>
      </c>
      <c r="D294" s="15" t="str">
        <v>なし</v>
      </c>
      <c r="G294" s="28" t="s">
        <v>1542</v>
      </c>
      <c r="H294" s="28" t="s">
        <v>3513</v>
      </c>
      <c r="I294" s="39" t="s">
        <v>3461</v>
      </c>
      <c r="J294" s="19" t="s">
        <v>1451</v>
      </c>
      <c r="K294" s="997">
        <v>1</v>
      </c>
    </row>
    <row r="295" spans="1:11" ht="15" customHeight="1" x14ac:dyDescent="0.15">
      <c r="A295" s="19" t="str">
        <v>大動脈縮窄複合</v>
      </c>
      <c r="B295" s="19" t="str">
        <v>シート8　（シート9～10には記入しない）</v>
      </c>
      <c r="C295" s="15" t="str">
        <v>病弱</v>
      </c>
      <c r="D295" s="15" t="str">
        <v>なし</v>
      </c>
      <c r="G295" s="28" t="s">
        <v>1543</v>
      </c>
      <c r="H295" s="15" t="s">
        <v>3513</v>
      </c>
      <c r="I295" s="39" t="s">
        <v>3461</v>
      </c>
      <c r="J295" s="19" t="s">
        <v>1451</v>
      </c>
      <c r="K295" s="997">
        <v>1</v>
      </c>
    </row>
    <row r="296" spans="1:11" ht="15" customHeight="1" x14ac:dyDescent="0.15">
      <c r="A296" s="19" t="str">
        <v>大動脈弁上狭窄症</v>
      </c>
      <c r="B296" s="19" t="str">
        <v>シート8　（シート9～10には記入しない）</v>
      </c>
      <c r="C296" s="15" t="str">
        <v>病弱</v>
      </c>
      <c r="D296" s="15" t="str">
        <v>なし</v>
      </c>
      <c r="G296" s="28" t="s">
        <v>1544</v>
      </c>
      <c r="H296" s="15" t="s">
        <v>3513</v>
      </c>
      <c r="I296" s="39" t="s">
        <v>3461</v>
      </c>
      <c r="J296" s="19" t="s">
        <v>1451</v>
      </c>
      <c r="K296" s="997">
        <v>1</v>
      </c>
    </row>
    <row r="297" spans="1:11" ht="15" customHeight="1" x14ac:dyDescent="0.15">
      <c r="A297" s="19" t="str">
        <v>ウィリアムズ症候群</v>
      </c>
      <c r="B297" s="19" t="str">
        <v>シート8　（シート9～10には記入しない）</v>
      </c>
      <c r="C297" s="15" t="str">
        <v>病弱</v>
      </c>
      <c r="D297" s="15" t="str">
        <v>なし</v>
      </c>
      <c r="G297" s="28" t="s">
        <v>1545</v>
      </c>
      <c r="H297" s="15" t="s">
        <v>3513</v>
      </c>
      <c r="I297" s="39" t="s">
        <v>3461</v>
      </c>
      <c r="J297" s="19" t="s">
        <v>1451</v>
      </c>
      <c r="K297" s="997">
        <v>1</v>
      </c>
    </row>
    <row r="298" spans="1:11" ht="15" customHeight="1" x14ac:dyDescent="0.15">
      <c r="A298" s="19" t="str">
        <v>大動脈狭窄症</v>
      </c>
      <c r="B298" s="19" t="str">
        <v>シート8　（シート9～10には記入しない）</v>
      </c>
      <c r="C298" s="15" t="str">
        <v>病弱</v>
      </c>
      <c r="D298" s="15" t="str">
        <v>なし</v>
      </c>
      <c r="G298" s="28" t="s">
        <v>1546</v>
      </c>
      <c r="H298" s="15" t="s">
        <v>3513</v>
      </c>
      <c r="I298" s="39" t="s">
        <v>3461</v>
      </c>
      <c r="J298" s="19" t="s">
        <v>1451</v>
      </c>
      <c r="K298" s="997">
        <v>1</v>
      </c>
    </row>
    <row r="299" spans="1:11" ht="15" customHeight="1" x14ac:dyDescent="0.15">
      <c r="A299" s="19" t="str">
        <v>大動脈弓離断複合</v>
      </c>
      <c r="B299" s="19" t="str">
        <v>シート8　（シート9～10には記入しない）</v>
      </c>
      <c r="C299" s="15" t="str">
        <v>病弱</v>
      </c>
      <c r="D299" s="15" t="str">
        <v>なし</v>
      </c>
      <c r="G299" s="28" t="s">
        <v>1547</v>
      </c>
      <c r="H299" s="15" t="s">
        <v>3513</v>
      </c>
      <c r="I299" s="39" t="s">
        <v>3461</v>
      </c>
      <c r="J299" s="19" t="s">
        <v>1451</v>
      </c>
      <c r="K299" s="997">
        <v>1</v>
      </c>
    </row>
    <row r="300" spans="1:11" ht="15" customHeight="1" x14ac:dyDescent="0.15">
      <c r="A300" s="19" t="str">
        <v>大動脈弓閉塞症</v>
      </c>
      <c r="B300" s="19" t="str">
        <v>シート8　（シート9～10には記入しない）</v>
      </c>
      <c r="C300" s="15" t="str">
        <v>病弱</v>
      </c>
      <c r="D300" s="15" t="str">
        <v>なし</v>
      </c>
      <c r="G300" s="28" t="s">
        <v>1548</v>
      </c>
      <c r="H300" s="15" t="s">
        <v>3513</v>
      </c>
      <c r="I300" s="39" t="s">
        <v>3461</v>
      </c>
      <c r="J300" s="19" t="s">
        <v>1451</v>
      </c>
      <c r="K300" s="997">
        <v>1</v>
      </c>
    </row>
    <row r="301" spans="1:11" ht="15" customHeight="1" x14ac:dyDescent="0.15">
      <c r="A301" s="19" t="str">
        <v>重複大動脈弓症</v>
      </c>
      <c r="B301" s="19" t="str">
        <v>シート8　（シート9～10には記入しない）</v>
      </c>
      <c r="C301" s="15" t="str">
        <v>病弱</v>
      </c>
      <c r="D301" s="15" t="str">
        <v>なし</v>
      </c>
      <c r="G301" s="28" t="s">
        <v>1549</v>
      </c>
      <c r="H301" s="15" t="s">
        <v>3513</v>
      </c>
      <c r="I301" s="39" t="s">
        <v>3461</v>
      </c>
      <c r="J301" s="19" t="s">
        <v>1451</v>
      </c>
      <c r="K301" s="997">
        <v>1</v>
      </c>
    </row>
    <row r="302" spans="1:11" ht="15" customHeight="1" x14ac:dyDescent="0.15">
      <c r="A302" s="19" t="str">
        <v>左肺動脈右肺動脈起始症</v>
      </c>
      <c r="B302" s="19" t="str">
        <v>シート8　（シート9～10には記入しない）</v>
      </c>
      <c r="C302" s="15" t="str">
        <v>病弱</v>
      </c>
      <c r="D302" s="15" t="str">
        <v>なし</v>
      </c>
      <c r="G302" s="28" t="s">
        <v>1550</v>
      </c>
      <c r="H302" s="15" t="s">
        <v>3513</v>
      </c>
      <c r="I302" s="39" t="s">
        <v>3461</v>
      </c>
      <c r="J302" s="19" t="s">
        <v>1451</v>
      </c>
      <c r="K302" s="997">
        <v>1</v>
      </c>
    </row>
    <row r="303" spans="1:11" ht="15" customHeight="1" x14ac:dyDescent="0.15">
      <c r="A303" s="19" t="str">
        <v>血管輪</v>
      </c>
      <c r="B303" s="19" t="str">
        <v>シート8　（シート9～10には記入しない）</v>
      </c>
      <c r="C303" s="15" t="str">
        <v>病弱</v>
      </c>
      <c r="D303" s="15" t="str">
        <v>なし</v>
      </c>
      <c r="G303" s="28" t="s">
        <v>1551</v>
      </c>
      <c r="H303" s="15" t="s">
        <v>3513</v>
      </c>
      <c r="I303" s="39" t="s">
        <v>3461</v>
      </c>
      <c r="J303" s="19" t="s">
        <v>1451</v>
      </c>
      <c r="K303" s="997">
        <v>1</v>
      </c>
    </row>
    <row r="304" spans="1:11" ht="15" customHeight="1" x14ac:dyDescent="0.15">
      <c r="A304" s="19" t="str">
        <v>バルサルバ洞動脈瘤</v>
      </c>
      <c r="B304" s="19" t="str">
        <v>シート8　（シート9～10には記入しない）</v>
      </c>
      <c r="C304" s="15" t="str">
        <v>病弱</v>
      </c>
      <c r="D304" s="15" t="str">
        <v>なし</v>
      </c>
      <c r="G304" s="28" t="s">
        <v>1552</v>
      </c>
      <c r="H304" s="15" t="s">
        <v>3513</v>
      </c>
      <c r="I304" s="39" t="s">
        <v>3461</v>
      </c>
      <c r="J304" s="19" t="s">
        <v>1451</v>
      </c>
      <c r="K304" s="997">
        <v>1</v>
      </c>
    </row>
    <row r="305" spans="1:11" ht="15" customHeight="1" x14ac:dyDescent="0.15">
      <c r="A305" s="19" t="str">
        <v>大動脈瘤</v>
      </c>
      <c r="B305" s="19" t="str">
        <v>シート8　（シート9～10には記入しない）</v>
      </c>
      <c r="C305" s="15" t="str">
        <v>病弱</v>
      </c>
      <c r="D305" s="15" t="str">
        <v>なし</v>
      </c>
      <c r="G305" s="28" t="s">
        <v>1553</v>
      </c>
      <c r="H305" s="15" t="s">
        <v>3513</v>
      </c>
      <c r="I305" s="39" t="s">
        <v>3461</v>
      </c>
      <c r="J305" s="19" t="s">
        <v>1451</v>
      </c>
      <c r="K305" s="997">
        <v>1</v>
      </c>
    </row>
    <row r="306" spans="1:11" ht="15" customHeight="1" x14ac:dyDescent="0.15">
      <c r="A306" s="19" t="str">
        <v>肺動静脈瘻</v>
      </c>
      <c r="B306" s="19" t="str">
        <v>シート8　（シート9～10には記入しない）</v>
      </c>
      <c r="C306" s="15" t="str">
        <v>病弱</v>
      </c>
      <c r="D306" s="15" t="str">
        <v>なし</v>
      </c>
      <c r="G306" s="28" t="s">
        <v>1554</v>
      </c>
      <c r="H306" s="15" t="s">
        <v>3513</v>
      </c>
      <c r="I306" s="39" t="s">
        <v>3461</v>
      </c>
      <c r="J306" s="19" t="s">
        <v>1451</v>
      </c>
      <c r="K306" s="997">
        <v>1</v>
      </c>
    </row>
    <row r="307" spans="1:11" ht="15" customHeight="1" x14ac:dyDescent="0.15">
      <c r="A307" s="19" t="str">
        <v>肺動脈瘻</v>
      </c>
      <c r="B307" s="19" t="str">
        <v>シート8　（シート9～10には記入しない）</v>
      </c>
      <c r="C307" s="15" t="str">
        <v>病弱</v>
      </c>
      <c r="D307" s="15" t="str">
        <v>なし</v>
      </c>
      <c r="G307" s="28" t="s">
        <v>1555</v>
      </c>
      <c r="H307" s="15" t="s">
        <v>3513</v>
      </c>
      <c r="I307" s="39" t="s">
        <v>3461</v>
      </c>
      <c r="J307" s="19" t="s">
        <v>1451</v>
      </c>
      <c r="K307" s="997">
        <v>1</v>
      </c>
    </row>
    <row r="308" spans="1:11" ht="15" customHeight="1" x14ac:dyDescent="0.15">
      <c r="A308" s="19" t="str">
        <v>肺静脈瘻</v>
      </c>
      <c r="B308" s="19" t="str">
        <v>シート8　（シート9～10には記入しない）</v>
      </c>
      <c r="C308" s="15" t="str">
        <v>病弱</v>
      </c>
      <c r="D308" s="15" t="str">
        <v>なし</v>
      </c>
      <c r="G308" s="28" t="s">
        <v>1556</v>
      </c>
      <c r="H308" s="15" t="s">
        <v>3513</v>
      </c>
      <c r="I308" s="39" t="s">
        <v>3461</v>
      </c>
      <c r="J308" s="19" t="s">
        <v>1451</v>
      </c>
      <c r="K308" s="997">
        <v>1</v>
      </c>
    </row>
    <row r="309" spans="1:11" ht="15" customHeight="1" x14ac:dyDescent="0.15">
      <c r="A309" s="19" t="str">
        <v>冠動脈瘻</v>
      </c>
      <c r="B309" s="19" t="str">
        <v>シート8　（シート9～10には記入しない）</v>
      </c>
      <c r="C309" s="15" t="str">
        <v>病弱</v>
      </c>
      <c r="D309" s="15" t="str">
        <v>なし</v>
      </c>
      <c r="G309" s="28" t="s">
        <v>1557</v>
      </c>
      <c r="H309" s="15" t="s">
        <v>3513</v>
      </c>
      <c r="I309" s="39" t="s">
        <v>3461</v>
      </c>
      <c r="J309" s="19" t="s">
        <v>1451</v>
      </c>
      <c r="K309" s="997">
        <v>1</v>
      </c>
    </row>
    <row r="310" spans="1:11" ht="15" customHeight="1" x14ac:dyDescent="0.15">
      <c r="A310" s="19" t="str">
        <v>動静脈瘻</v>
      </c>
      <c r="B310" s="19" t="str">
        <v>シート8　（シート9～10には記入しない）</v>
      </c>
      <c r="C310" s="15" t="str">
        <v>病弱</v>
      </c>
      <c r="D310" s="15" t="str">
        <v>なし</v>
      </c>
      <c r="G310" s="28" t="s">
        <v>1558</v>
      </c>
      <c r="H310" s="15" t="s">
        <v>3513</v>
      </c>
      <c r="I310" s="39" t="s">
        <v>3461</v>
      </c>
      <c r="J310" s="19" t="s">
        <v>1451</v>
      </c>
      <c r="K310" s="997">
        <v>1</v>
      </c>
    </row>
    <row r="311" spans="1:11" ht="15" customHeight="1" x14ac:dyDescent="0.15">
      <c r="A311" s="19" t="str">
        <v>動脈瘻</v>
      </c>
      <c r="B311" s="19" t="str">
        <v>シート8　（シート9～10には記入しない）</v>
      </c>
      <c r="C311" s="15" t="str">
        <v>病弱</v>
      </c>
      <c r="D311" s="15" t="str">
        <v>なし</v>
      </c>
      <c r="G311" s="28" t="s">
        <v>1559</v>
      </c>
      <c r="H311" s="15" t="s">
        <v>3513</v>
      </c>
      <c r="I311" s="39" t="s">
        <v>3461</v>
      </c>
      <c r="J311" s="19" t="s">
        <v>1451</v>
      </c>
      <c r="K311" s="997">
        <v>1</v>
      </c>
    </row>
    <row r="312" spans="1:11" ht="15" customHeight="1" x14ac:dyDescent="0.15">
      <c r="A312" s="19" t="str">
        <v>静脈瘻</v>
      </c>
      <c r="B312" s="19" t="str">
        <v>シート8　（シート9～10には記入しない）</v>
      </c>
      <c r="C312" s="15" t="str">
        <v>病弱</v>
      </c>
      <c r="D312" s="15" t="str">
        <v>なし</v>
      </c>
      <c r="G312" s="28" t="s">
        <v>1560</v>
      </c>
      <c r="H312" s="15" t="s">
        <v>3513</v>
      </c>
      <c r="I312" s="39" t="s">
        <v>3461</v>
      </c>
      <c r="J312" s="19" t="s">
        <v>1451</v>
      </c>
      <c r="K312" s="997">
        <v>1</v>
      </c>
    </row>
    <row r="313" spans="1:11" ht="15" customHeight="1" x14ac:dyDescent="0.15">
      <c r="A313" s="19" t="str">
        <v>肺動脈性肺高血圧症</v>
      </c>
      <c r="B313" s="19" t="str">
        <v>シート8　（シート9～10には記入しない）</v>
      </c>
      <c r="C313" s="15" t="str">
        <v>病弱</v>
      </c>
      <c r="D313" s="15" t="str">
        <v>なし</v>
      </c>
      <c r="G313" s="28" t="s">
        <v>1561</v>
      </c>
      <c r="H313" s="15" t="s">
        <v>3513</v>
      </c>
      <c r="I313" s="39" t="s">
        <v>3461</v>
      </c>
      <c r="J313" s="19" t="s">
        <v>1451</v>
      </c>
      <c r="K313" s="997">
        <v>1</v>
      </c>
    </row>
    <row r="314" spans="1:11" ht="15" customHeight="1" x14ac:dyDescent="0.15">
      <c r="A314" s="19" t="str">
        <v>慢性肺性心</v>
      </c>
      <c r="B314" s="19" t="str">
        <v>シート8　（シート9～10には記入しない）</v>
      </c>
      <c r="C314" s="15" t="str">
        <v>病弱</v>
      </c>
      <c r="D314" s="15" t="str">
        <v>なし</v>
      </c>
      <c r="G314" s="28" t="s">
        <v>1562</v>
      </c>
      <c r="H314" s="15" t="s">
        <v>3513</v>
      </c>
      <c r="I314" s="39" t="s">
        <v>3461</v>
      </c>
      <c r="J314" s="19" t="s">
        <v>1451</v>
      </c>
      <c r="K314" s="997">
        <v>1</v>
      </c>
    </row>
    <row r="315" spans="1:11" ht="15" customHeight="1" x14ac:dyDescent="0.15">
      <c r="A315" s="19" t="str">
        <v>三尖弁狭窄症</v>
      </c>
      <c r="B315" s="19" t="str">
        <v>シート8　（シート9～10には記入しない）</v>
      </c>
      <c r="C315" s="15" t="str">
        <v>病弱</v>
      </c>
      <c r="D315" s="15" t="str">
        <v>なし</v>
      </c>
      <c r="G315" s="28" t="s">
        <v>1563</v>
      </c>
      <c r="H315" s="15" t="s">
        <v>3513</v>
      </c>
      <c r="I315" s="39" t="s">
        <v>3461</v>
      </c>
      <c r="J315" s="19" t="s">
        <v>1451</v>
      </c>
      <c r="K315" s="997">
        <v>1</v>
      </c>
    </row>
    <row r="316" spans="1:11" ht="15" customHeight="1" x14ac:dyDescent="0.15">
      <c r="A316" s="19" t="str">
        <v>三尖弁閉鎖不全症</v>
      </c>
      <c r="B316" s="19" t="str">
        <v>シート8　（シート9～10には記入しない）</v>
      </c>
      <c r="C316" s="15" t="str">
        <v>病弱</v>
      </c>
      <c r="D316" s="15" t="str">
        <v>なし</v>
      </c>
      <c r="G316" s="28" t="s">
        <v>1564</v>
      </c>
      <c r="H316" s="15" t="s">
        <v>3513</v>
      </c>
      <c r="I316" s="39" t="s">
        <v>3461</v>
      </c>
      <c r="J316" s="19" t="s">
        <v>1451</v>
      </c>
      <c r="K316" s="997">
        <v>1</v>
      </c>
    </row>
    <row r="317" spans="1:11" ht="15" customHeight="1" x14ac:dyDescent="0.15">
      <c r="A317" s="19" t="str">
        <v>僧帽弁狭窄症</v>
      </c>
      <c r="B317" s="19" t="str">
        <v>シート8　（シート9～10には記入しない）</v>
      </c>
      <c r="C317" s="15" t="str">
        <v>病弱</v>
      </c>
      <c r="D317" s="15" t="str">
        <v>なし</v>
      </c>
      <c r="G317" s="28" t="s">
        <v>1565</v>
      </c>
      <c r="H317" s="15" t="s">
        <v>3513</v>
      </c>
      <c r="I317" s="39" t="s">
        <v>3461</v>
      </c>
      <c r="J317" s="19" t="s">
        <v>1451</v>
      </c>
      <c r="K317" s="997">
        <v>1</v>
      </c>
    </row>
    <row r="318" spans="1:11" ht="15" customHeight="1" x14ac:dyDescent="0.15">
      <c r="A318" s="19" t="str">
        <v>僧帽弁閉鎖不全症</v>
      </c>
      <c r="B318" s="19" t="str">
        <v>シート8　（シート9～10には記入しない）</v>
      </c>
      <c r="C318" s="15" t="str">
        <v>病弱</v>
      </c>
      <c r="D318" s="15" t="str">
        <v>なし</v>
      </c>
      <c r="G318" s="28" t="s">
        <v>1566</v>
      </c>
      <c r="H318" s="15" t="s">
        <v>3513</v>
      </c>
      <c r="I318" s="39" t="s">
        <v>3461</v>
      </c>
      <c r="J318" s="19" t="s">
        <v>1451</v>
      </c>
      <c r="K318" s="997">
        <v>1</v>
      </c>
    </row>
    <row r="319" spans="1:11" ht="15" customHeight="1" x14ac:dyDescent="0.15">
      <c r="A319" s="19" t="str">
        <v>肺動脈弁狭窄症</v>
      </c>
      <c r="B319" s="19" t="str">
        <v>シート8　（シート9～10には記入しない）</v>
      </c>
      <c r="C319" s="15" t="str">
        <v>病弱</v>
      </c>
      <c r="D319" s="15" t="str">
        <v>なし</v>
      </c>
      <c r="G319" s="28" t="s">
        <v>1567</v>
      </c>
      <c r="H319" s="15" t="s">
        <v>3513</v>
      </c>
      <c r="I319" s="39" t="s">
        <v>3461</v>
      </c>
      <c r="J319" s="19" t="s">
        <v>1451</v>
      </c>
      <c r="K319" s="997">
        <v>1</v>
      </c>
    </row>
    <row r="320" spans="1:11" ht="15" customHeight="1" x14ac:dyDescent="0.15">
      <c r="A320" s="19" t="str">
        <v>肺動脈弁閉鎖不全症</v>
      </c>
      <c r="B320" s="19" t="str">
        <v>シート8　（シート9～10には記入しない）</v>
      </c>
      <c r="C320" s="15" t="str">
        <v>病弱</v>
      </c>
      <c r="D320" s="15" t="str">
        <v>なし</v>
      </c>
      <c r="G320" s="28" t="s">
        <v>1568</v>
      </c>
      <c r="H320" s="15" t="s">
        <v>3513</v>
      </c>
      <c r="I320" s="39" t="s">
        <v>3461</v>
      </c>
      <c r="J320" s="19" t="s">
        <v>1451</v>
      </c>
      <c r="K320" s="997">
        <v>1</v>
      </c>
    </row>
    <row r="321" spans="1:11" ht="15" customHeight="1" x14ac:dyDescent="0.15">
      <c r="A321" s="19" t="str">
        <v>大動脈弁狭窄症</v>
      </c>
      <c r="B321" s="19" t="str">
        <v>シート8　（シート9～10には記入しない）</v>
      </c>
      <c r="C321" s="15" t="str">
        <v>病弱</v>
      </c>
      <c r="D321" s="15" t="str">
        <v>なし</v>
      </c>
      <c r="G321" s="28" t="s">
        <v>1569</v>
      </c>
      <c r="H321" s="15" t="s">
        <v>3513</v>
      </c>
      <c r="I321" s="39" t="s">
        <v>3461</v>
      </c>
      <c r="J321" s="19" t="s">
        <v>1451</v>
      </c>
      <c r="K321" s="997">
        <v>1</v>
      </c>
    </row>
    <row r="322" spans="1:11" ht="15" customHeight="1" x14ac:dyDescent="0.15">
      <c r="A322" s="19" t="str">
        <v>大動脈弁閉鎖不全症</v>
      </c>
      <c r="B322" s="19" t="str">
        <v>シート8　（シート9～10には記入しない）</v>
      </c>
      <c r="C322" s="15" t="str">
        <v>病弱</v>
      </c>
      <c r="D322" s="15" t="str">
        <v>なし</v>
      </c>
      <c r="G322" s="28" t="s">
        <v>1570</v>
      </c>
      <c r="H322" s="15" t="s">
        <v>3513</v>
      </c>
      <c r="I322" s="39" t="s">
        <v>3461</v>
      </c>
      <c r="J322" s="19" t="s">
        <v>1451</v>
      </c>
      <c r="K322" s="997">
        <v>1</v>
      </c>
    </row>
    <row r="323" spans="1:11" ht="15" customHeight="1" x14ac:dyDescent="0.15">
      <c r="A323" s="19" t="str">
        <v>僧帽弁弁上輪</v>
      </c>
      <c r="B323" s="19" t="str">
        <v>シート8　（シート9～10には記入しない）</v>
      </c>
      <c r="C323" s="15" t="str">
        <v>病弱</v>
      </c>
      <c r="D323" s="15" t="str">
        <v>なし</v>
      </c>
      <c r="G323" s="28" t="s">
        <v>1571</v>
      </c>
      <c r="H323" s="15" t="s">
        <v>3513</v>
      </c>
      <c r="I323" s="39" t="s">
        <v>3461</v>
      </c>
      <c r="J323" s="19" t="s">
        <v>1451</v>
      </c>
      <c r="K323" s="997">
        <v>1</v>
      </c>
    </row>
    <row r="324" spans="1:11" ht="15" customHeight="1" x14ac:dyDescent="0.15">
      <c r="A324" s="19" t="str">
        <v>無脾症候群</v>
      </c>
      <c r="B324" s="19" t="str">
        <v>シート8　（シート9～10には記入しない）</v>
      </c>
      <c r="C324" s="15" t="str">
        <v>病弱</v>
      </c>
      <c r="D324" s="15" t="str">
        <v>なし</v>
      </c>
      <c r="G324" s="28" t="s">
        <v>1572</v>
      </c>
      <c r="H324" s="15" t="s">
        <v>3513</v>
      </c>
      <c r="I324" s="39" t="s">
        <v>3461</v>
      </c>
      <c r="J324" s="19" t="s">
        <v>1451</v>
      </c>
      <c r="K324" s="997">
        <v>1</v>
      </c>
    </row>
    <row r="325" spans="1:11" ht="15" customHeight="1" x14ac:dyDescent="0.15">
      <c r="A325" s="19" t="str">
        <v>多脾症候群</v>
      </c>
      <c r="B325" s="19" t="str">
        <v>シート8　（シート9～10には記入しない）</v>
      </c>
      <c r="C325" s="15" t="str">
        <v>病弱</v>
      </c>
      <c r="D325" s="15" t="str">
        <v>なし</v>
      </c>
      <c r="G325" s="28" t="s">
        <v>1573</v>
      </c>
      <c r="H325" s="15" t="s">
        <v>3513</v>
      </c>
      <c r="I325" s="39" t="s">
        <v>3461</v>
      </c>
      <c r="J325" s="19" t="s">
        <v>1451</v>
      </c>
      <c r="K325" s="997">
        <v>1</v>
      </c>
    </row>
    <row r="326" spans="1:11" ht="15" customHeight="1" x14ac:dyDescent="0.15">
      <c r="A326" s="19" t="str">
        <v>フォンタン術後症候群</v>
      </c>
      <c r="B326" s="19" t="str">
        <v>シート8　（シート9～10には記入しない）</v>
      </c>
      <c r="C326" s="15" t="str">
        <v>病弱</v>
      </c>
      <c r="D326" s="15" t="str">
        <v>なし</v>
      </c>
      <c r="G326" s="28" t="s">
        <v>1574</v>
      </c>
      <c r="H326" s="15" t="s">
        <v>3513</v>
      </c>
      <c r="I326" s="39" t="s">
        <v>3461</v>
      </c>
      <c r="J326" s="19" t="s">
        <v>1451</v>
      </c>
      <c r="K326" s="997">
        <v>1</v>
      </c>
    </row>
    <row r="327" spans="1:11" ht="15" customHeight="1" x14ac:dyDescent="0.15">
      <c r="A327" s="19" t="str">
        <v>ホルト・オーラム症候群</v>
      </c>
      <c r="B327" s="19" t="str">
        <v>シート8　（シート9～10には記入しない）</v>
      </c>
      <c r="C327" s="15" t="str">
        <v>病弱</v>
      </c>
      <c r="D327" s="15" t="str">
        <v>なし</v>
      </c>
      <c r="G327" s="15" t="s">
        <v>1575</v>
      </c>
      <c r="H327" s="15" t="s">
        <v>3513</v>
      </c>
      <c r="I327" s="39" t="s">
        <v>3461</v>
      </c>
      <c r="J327" s="19" t="s">
        <v>1451</v>
      </c>
      <c r="K327" s="997">
        <v>1</v>
      </c>
    </row>
    <row r="328" spans="1:11" ht="15" customHeight="1" x14ac:dyDescent="0.15">
      <c r="A328" s="19" t="str">
        <v>先天性下垂体機能低下症</v>
      </c>
      <c r="B328" s="19" t="str">
        <v>シート8　（シート9～10には記入しない）</v>
      </c>
      <c r="C328" s="15" t="str">
        <v>病弱</v>
      </c>
      <c r="D328" s="15" t="str">
        <v>なし</v>
      </c>
      <c r="G328" s="15" t="s">
        <v>1576</v>
      </c>
      <c r="H328" s="15" t="s">
        <v>3513</v>
      </c>
      <c r="I328" s="39" t="s">
        <v>3461</v>
      </c>
      <c r="J328" s="19" t="s">
        <v>1451</v>
      </c>
      <c r="K328" s="997">
        <v>1</v>
      </c>
    </row>
    <row r="329" spans="1:11" ht="15" customHeight="1" x14ac:dyDescent="0.15">
      <c r="A329" s="19" t="str">
        <v>後天性下垂体機能低下症</v>
      </c>
      <c r="B329" s="19" t="str">
        <v>シート8　（シート9～10には記入しない）</v>
      </c>
      <c r="C329" s="15" t="str">
        <v>病弱</v>
      </c>
      <c r="D329" s="15" t="str">
        <v>なし</v>
      </c>
      <c r="G329" s="28" t="s">
        <v>1577</v>
      </c>
      <c r="H329" s="15" t="s">
        <v>3513</v>
      </c>
      <c r="I329" s="39" t="s">
        <v>3461</v>
      </c>
      <c r="J329" s="19" t="s">
        <v>1451</v>
      </c>
      <c r="K329" s="997">
        <v>1</v>
      </c>
    </row>
    <row r="330" spans="1:11" ht="15" customHeight="1" x14ac:dyDescent="0.15">
      <c r="A330" s="19" t="str">
        <v>下垂体性巨人症</v>
      </c>
      <c r="B330" s="19" t="str">
        <v>シート8　（シート9～10には記入しない）</v>
      </c>
      <c r="C330" s="15" t="str">
        <v>病弱</v>
      </c>
      <c r="D330" s="15" t="str">
        <v>なし</v>
      </c>
      <c r="G330" s="28" t="s">
        <v>1578</v>
      </c>
      <c r="H330" s="15" t="s">
        <v>3513</v>
      </c>
      <c r="I330" s="39" t="s">
        <v>3461</v>
      </c>
      <c r="J330" s="19" t="s">
        <v>1451</v>
      </c>
      <c r="K330" s="997">
        <v>1</v>
      </c>
    </row>
    <row r="331" spans="1:11" ht="15" customHeight="1" x14ac:dyDescent="0.15">
      <c r="A331" s="19" t="str">
        <v>先端巨大症</v>
      </c>
      <c r="B331" s="19" t="str">
        <v>シート8　（シート9～10には記入しない）</v>
      </c>
      <c r="C331" s="15" t="str">
        <v>病弱</v>
      </c>
      <c r="D331" s="15" t="str">
        <v>なし</v>
      </c>
      <c r="G331" s="28" t="s">
        <v>1579</v>
      </c>
      <c r="H331" s="15" t="s">
        <v>3513</v>
      </c>
      <c r="I331" s="39" t="s">
        <v>3461</v>
      </c>
      <c r="J331" s="19" t="s">
        <v>1451</v>
      </c>
      <c r="K331" s="997">
        <v>1</v>
      </c>
    </row>
    <row r="332" spans="1:11" ht="15" customHeight="1" x14ac:dyDescent="0.15">
      <c r="A332" s="19" t="str">
        <v>成長ホルモン分泌不全性低身長症</v>
      </c>
      <c r="B332" s="19" t="str">
        <v>シート8　（シート9～10には記入しない）</v>
      </c>
      <c r="C332" s="15" t="str">
        <v>病弱</v>
      </c>
      <c r="D332" s="15" t="str">
        <v>なし</v>
      </c>
      <c r="G332" s="28" t="s">
        <v>1580</v>
      </c>
      <c r="H332" s="15" t="s">
        <v>3513</v>
      </c>
      <c r="I332" s="28" t="s">
        <v>3461</v>
      </c>
      <c r="J332" s="19" t="s">
        <v>1451</v>
      </c>
      <c r="K332" s="997">
        <v>1</v>
      </c>
    </row>
    <row r="333" spans="1:11" ht="15" customHeight="1" x14ac:dyDescent="0.15">
      <c r="A333" s="19" t="str">
        <v>GH分泌不全性低身長症</v>
      </c>
      <c r="B333" s="19" t="str">
        <v>シート8　（シート9～10には記入しない）</v>
      </c>
      <c r="C333" s="15" t="str">
        <v>病弱</v>
      </c>
      <c r="D333" s="15" t="str">
        <v>なし</v>
      </c>
      <c r="G333" s="28" t="s">
        <v>1581</v>
      </c>
      <c r="H333" s="15" t="s">
        <v>3513</v>
      </c>
      <c r="I333" s="39" t="s">
        <v>3461</v>
      </c>
      <c r="J333" s="19" t="s">
        <v>1451</v>
      </c>
      <c r="K333" s="997">
        <v>1</v>
      </c>
    </row>
    <row r="334" spans="1:11" ht="15" customHeight="1" x14ac:dyDescent="0.15">
      <c r="A334" s="19" t="str">
        <v>インスリン様成長因子1不応症</v>
      </c>
      <c r="B334" s="19" t="str">
        <v>シート8　（シート9～10には記入しない）</v>
      </c>
      <c r="C334" s="15" t="str">
        <v>病弱</v>
      </c>
      <c r="D334" s="15" t="str">
        <v>なし</v>
      </c>
      <c r="G334" s="28" t="s">
        <v>1582</v>
      </c>
      <c r="H334" s="15" t="s">
        <v>3513</v>
      </c>
      <c r="I334" s="39" t="s">
        <v>3461</v>
      </c>
      <c r="J334" s="19" t="s">
        <v>1451</v>
      </c>
      <c r="K334" s="997">
        <v>1</v>
      </c>
    </row>
    <row r="335" spans="1:11" ht="15" customHeight="1" x14ac:dyDescent="0.15">
      <c r="A335" s="19" t="str">
        <v>IGF-1不応症</v>
      </c>
      <c r="B335" s="19" t="str">
        <v>シート8　（シート9～10には記入しない）</v>
      </c>
      <c r="C335" s="15" t="str">
        <v>病弱</v>
      </c>
      <c r="D335" s="15" t="str">
        <v>なし</v>
      </c>
      <c r="G335" s="28" t="s">
        <v>1583</v>
      </c>
      <c r="H335" s="15" t="s">
        <v>3513</v>
      </c>
      <c r="I335" s="39" t="s">
        <v>3461</v>
      </c>
      <c r="J335" s="19" t="s">
        <v>1451</v>
      </c>
      <c r="K335" s="997">
        <v>1</v>
      </c>
    </row>
    <row r="336" spans="1:11" ht="15" customHeight="1" x14ac:dyDescent="0.15">
      <c r="A336" s="19" t="str">
        <v>成長ホルモン不応性症候群</v>
      </c>
      <c r="B336" s="19" t="str">
        <v>シート8　（シート9～10には記入しない）</v>
      </c>
      <c r="C336" s="15" t="str">
        <v>病弱</v>
      </c>
      <c r="D336" s="15" t="str">
        <v>なし</v>
      </c>
      <c r="G336" s="28" t="s">
        <v>1584</v>
      </c>
      <c r="H336" s="15" t="s">
        <v>3513</v>
      </c>
      <c r="I336" s="39" t="s">
        <v>3461</v>
      </c>
      <c r="J336" s="19" t="s">
        <v>1451</v>
      </c>
      <c r="K336" s="997">
        <v>1</v>
      </c>
    </row>
    <row r="337" spans="1:11" ht="15" customHeight="1" x14ac:dyDescent="0.15">
      <c r="A337" s="19" t="str">
        <v>高プロラクチン血症</v>
      </c>
      <c r="B337" s="19" t="str">
        <v>シート8　（シート9～10には記入しない）</v>
      </c>
      <c r="C337" s="15" t="str">
        <v>病弱</v>
      </c>
      <c r="D337" s="15" t="str">
        <v>なし</v>
      </c>
      <c r="G337" s="28" t="s">
        <v>1585</v>
      </c>
      <c r="H337" s="15" t="s">
        <v>3513</v>
      </c>
      <c r="I337" s="39" t="s">
        <v>3461</v>
      </c>
      <c r="J337" s="19" t="s">
        <v>1451</v>
      </c>
      <c r="K337" s="997">
        <v>1</v>
      </c>
    </row>
    <row r="338" spans="1:11" ht="15" customHeight="1" x14ac:dyDescent="0.15">
      <c r="A338" s="19" t="str">
        <v>抗利尿ホルモン不適切分泌症候群</v>
      </c>
      <c r="B338" s="19" t="str">
        <v>シート8　（シート9～10には記入しない）</v>
      </c>
      <c r="C338" s="15" t="str">
        <v>病弱</v>
      </c>
      <c r="D338" s="15" t="str">
        <v>なし</v>
      </c>
      <c r="G338" s="28" t="s">
        <v>1586</v>
      </c>
      <c r="H338" s="15" t="s">
        <v>3513</v>
      </c>
      <c r="I338" s="39" t="s">
        <v>3461</v>
      </c>
      <c r="J338" s="19" t="s">
        <v>1451</v>
      </c>
      <c r="K338" s="997">
        <v>1</v>
      </c>
    </row>
    <row r="339" spans="1:11" ht="15" customHeight="1" x14ac:dyDescent="0.15">
      <c r="A339" s="19" t="str">
        <v>ADH不適切分泌症候群</v>
      </c>
      <c r="B339" s="19" t="str">
        <v>シート8　（シート9～10には記入しない）</v>
      </c>
      <c r="C339" s="15" t="str">
        <v>病弱</v>
      </c>
      <c r="D339" s="15" t="str">
        <v>なし</v>
      </c>
      <c r="G339" s="28" t="s">
        <v>1587</v>
      </c>
      <c r="H339" s="15" t="s">
        <v>3513</v>
      </c>
      <c r="I339" s="39" t="s">
        <v>3461</v>
      </c>
      <c r="J339" s="19" t="s">
        <v>1451</v>
      </c>
      <c r="K339" s="997">
        <v>1</v>
      </c>
    </row>
    <row r="340" spans="1:11" ht="15" customHeight="1" x14ac:dyDescent="0.15">
      <c r="A340" s="19" t="str">
        <v>中枢性尿崩症</v>
      </c>
      <c r="B340" s="19" t="str">
        <v>シート8　（シート9～10には記入しない）</v>
      </c>
      <c r="C340" s="15" t="str">
        <v>病弱</v>
      </c>
      <c r="D340" s="15" t="str">
        <v>なし</v>
      </c>
      <c r="G340" s="28" t="s">
        <v>1588</v>
      </c>
      <c r="H340" s="15" t="s">
        <v>3513</v>
      </c>
      <c r="I340" s="39" t="s">
        <v>3461</v>
      </c>
      <c r="J340" s="19" t="s">
        <v>1451</v>
      </c>
      <c r="K340" s="997">
        <v>1</v>
      </c>
    </row>
    <row r="341" spans="1:11" ht="15" customHeight="1" x14ac:dyDescent="0.15">
      <c r="A341" s="19" t="str">
        <v>口渇中枢障害を伴う高ナトリウム血症</v>
      </c>
      <c r="B341" s="19" t="str">
        <v>シート8　（シート9～10には記入しない）</v>
      </c>
      <c r="C341" s="15" t="str">
        <v>病弱</v>
      </c>
      <c r="D341" s="15" t="str">
        <v>なし</v>
      </c>
      <c r="G341" s="28" t="s">
        <v>1589</v>
      </c>
      <c r="H341" s="15" t="s">
        <v>3513</v>
      </c>
      <c r="I341" s="39" t="s">
        <v>3461</v>
      </c>
      <c r="J341" s="19" t="s">
        <v>1451</v>
      </c>
      <c r="K341" s="997">
        <v>1</v>
      </c>
    </row>
    <row r="342" spans="1:11" ht="15" customHeight="1" x14ac:dyDescent="0.15">
      <c r="A342" s="19" t="str">
        <v>本態性高ナトリウム血症</v>
      </c>
      <c r="B342" s="19" t="str">
        <v>シート8　（シート9～10には記入しない）</v>
      </c>
      <c r="C342" s="15" t="str">
        <v>病弱</v>
      </c>
      <c r="D342" s="15" t="str">
        <v>なし</v>
      </c>
      <c r="G342" s="28" t="s">
        <v>1590</v>
      </c>
      <c r="H342" s="15" t="s">
        <v>3513</v>
      </c>
      <c r="I342" s="39" t="s">
        <v>3461</v>
      </c>
      <c r="J342" s="19" t="s">
        <v>1451</v>
      </c>
      <c r="K342" s="997">
        <v>1</v>
      </c>
    </row>
    <row r="343" spans="1:11" ht="15" customHeight="1" x14ac:dyDescent="0.15">
      <c r="A343" s="19" t="str">
        <v>腎性尿崩症</v>
      </c>
      <c r="B343" s="19" t="str">
        <v>シート8　（シート9～10には記入しない）</v>
      </c>
      <c r="C343" s="15" t="str">
        <v>病弱</v>
      </c>
      <c r="D343" s="15" t="str">
        <v>なし</v>
      </c>
      <c r="G343" s="28" t="s">
        <v>1591</v>
      </c>
      <c r="H343" s="15" t="s">
        <v>3513</v>
      </c>
      <c r="I343" s="39" t="s">
        <v>3461</v>
      </c>
      <c r="J343" s="19" t="s">
        <v>1451</v>
      </c>
      <c r="K343" s="997">
        <v>1</v>
      </c>
    </row>
    <row r="344" spans="1:11" ht="15" customHeight="1" x14ac:dyDescent="0.15">
      <c r="A344" s="19" t="str">
        <v>中枢性塩喪失症候群</v>
      </c>
      <c r="B344" s="19" t="str">
        <v>シート8　（シート9～10には記入しない）</v>
      </c>
      <c r="C344" s="15" t="str">
        <v>病弱</v>
      </c>
      <c r="D344" s="15" t="str">
        <v>なし</v>
      </c>
      <c r="G344" s="28" t="s">
        <v>1592</v>
      </c>
      <c r="H344" s="15" t="s">
        <v>3513</v>
      </c>
      <c r="I344" s="39" t="s">
        <v>3461</v>
      </c>
      <c r="J344" s="19" t="s">
        <v>1451</v>
      </c>
      <c r="K344" s="997">
        <v>1</v>
      </c>
    </row>
    <row r="345" spans="1:11" ht="15" customHeight="1" x14ac:dyDescent="0.15">
      <c r="A345" s="19" t="str">
        <v>バセドウ病</v>
      </c>
      <c r="B345" s="19" t="str">
        <v>シート8　（シート9～10には記入しない）</v>
      </c>
      <c r="C345" s="15" t="str">
        <v>病弱</v>
      </c>
      <c r="D345" s="15" t="str">
        <v>なし</v>
      </c>
      <c r="G345" s="15" t="s">
        <v>1593</v>
      </c>
      <c r="H345" s="15" t="s">
        <v>3513</v>
      </c>
      <c r="I345" s="28" t="s">
        <v>3461</v>
      </c>
      <c r="J345" s="19" t="s">
        <v>1451</v>
      </c>
      <c r="K345" s="997">
        <v>1</v>
      </c>
    </row>
    <row r="346" spans="1:11" ht="15" customHeight="1" x14ac:dyDescent="0.15">
      <c r="A346" s="19" t="str">
        <v>甲状腺機能亢進症</v>
      </c>
      <c r="B346" s="19" t="str">
        <v>シート8　（シート9～10には記入しない）</v>
      </c>
      <c r="C346" s="15" t="str">
        <v>病弱</v>
      </c>
      <c r="D346" s="15" t="str">
        <v>なし</v>
      </c>
      <c r="G346" s="28" t="s">
        <v>1594</v>
      </c>
      <c r="H346" s="15" t="s">
        <v>3513</v>
      </c>
      <c r="I346" s="39" t="s">
        <v>3461</v>
      </c>
      <c r="J346" s="19" t="s">
        <v>1451</v>
      </c>
      <c r="K346" s="997">
        <v>1</v>
      </c>
    </row>
    <row r="347" spans="1:11" ht="15" customHeight="1" x14ac:dyDescent="0.15">
      <c r="A347" s="19" t="str">
        <v>異所性甲状腺</v>
      </c>
      <c r="B347" s="19" t="str">
        <v>シート8　（シート9～10には記入しない）</v>
      </c>
      <c r="C347" s="15" t="str">
        <v>病弱</v>
      </c>
      <c r="D347" s="15" t="str">
        <v>なし</v>
      </c>
      <c r="G347" s="28" t="s">
        <v>1595</v>
      </c>
      <c r="H347" s="15" t="s">
        <v>3513</v>
      </c>
      <c r="I347" s="39" t="s">
        <v>3461</v>
      </c>
      <c r="J347" s="19" t="s">
        <v>1451</v>
      </c>
      <c r="K347" s="997">
        <v>1</v>
      </c>
    </row>
    <row r="348" spans="1:11" ht="15" customHeight="1" x14ac:dyDescent="0.15">
      <c r="A348" s="19" t="str">
        <v>無甲状腺症</v>
      </c>
      <c r="B348" s="19" t="str">
        <v>シート8　（シート9～10には記入しない）</v>
      </c>
      <c r="C348" s="15" t="str">
        <v>病弱</v>
      </c>
      <c r="D348" s="15" t="str">
        <v>なし</v>
      </c>
      <c r="G348" s="28" t="s">
        <v>1596</v>
      </c>
      <c r="H348" s="15" t="s">
        <v>3513</v>
      </c>
      <c r="I348" s="39" t="s">
        <v>3461</v>
      </c>
      <c r="J348" s="19" t="s">
        <v>1451</v>
      </c>
      <c r="K348" s="997">
        <v>1</v>
      </c>
    </row>
    <row r="349" spans="1:11" ht="15" customHeight="1" x14ac:dyDescent="0.15">
      <c r="A349" s="19" t="str">
        <v>先天性甲状腺刺激ホルモン分泌低下症</v>
      </c>
      <c r="B349" s="19" t="str">
        <v>シート8　（シート9～10には記入しない）</v>
      </c>
      <c r="C349" s="15" t="str">
        <v>病弱</v>
      </c>
      <c r="D349" s="15" t="str">
        <v>なし</v>
      </c>
      <c r="G349" s="28" t="s">
        <v>1597</v>
      </c>
      <c r="H349" s="15" t="s">
        <v>3513</v>
      </c>
      <c r="I349" s="39" t="s">
        <v>3461</v>
      </c>
      <c r="J349" s="19" t="s">
        <v>1451</v>
      </c>
      <c r="K349" s="997">
        <v>1</v>
      </c>
    </row>
    <row r="350" spans="1:11" ht="15" customHeight="1" x14ac:dyDescent="0.15">
      <c r="A350" s="19" t="str">
        <v>先天性TSH分泌低下症</v>
      </c>
      <c r="B350" s="19" t="str">
        <v>シート8　（シート9～10には記入しない）</v>
      </c>
      <c r="C350" s="15" t="str">
        <v>病弱</v>
      </c>
      <c r="D350" s="15" t="str">
        <v>なし</v>
      </c>
      <c r="G350" s="28" t="s">
        <v>1598</v>
      </c>
      <c r="H350" s="15" t="s">
        <v>3513</v>
      </c>
      <c r="I350" s="39" t="s">
        <v>3461</v>
      </c>
      <c r="J350" s="19" t="s">
        <v>1451</v>
      </c>
      <c r="K350" s="997">
        <v>1</v>
      </c>
    </row>
    <row r="351" spans="1:11" ht="15" customHeight="1" x14ac:dyDescent="0.15">
      <c r="A351" s="19" t="str">
        <v>先天性甲状腺機能低下症</v>
      </c>
      <c r="B351" s="19" t="str">
        <v>シート8　（シート9～10には記入しない）</v>
      </c>
      <c r="C351" s="15" t="str">
        <v>病弱</v>
      </c>
      <c r="D351" s="15" t="str">
        <v>なし</v>
      </c>
      <c r="G351" s="28" t="s">
        <v>1599</v>
      </c>
      <c r="H351" s="15" t="s">
        <v>3513</v>
      </c>
      <c r="I351" s="39" t="s">
        <v>3461</v>
      </c>
      <c r="J351" s="19" t="s">
        <v>1451</v>
      </c>
      <c r="K351" s="997">
        <v>1</v>
      </c>
    </row>
    <row r="352" spans="1:11" ht="15" customHeight="1" x14ac:dyDescent="0.15">
      <c r="A352" s="19" t="str">
        <v>橋本病</v>
      </c>
      <c r="B352" s="19" t="str">
        <v>シート8　（シート9～10には記入しない）</v>
      </c>
      <c r="C352" s="15" t="str">
        <v>病弱</v>
      </c>
      <c r="D352" s="15" t="str">
        <v>なし</v>
      </c>
      <c r="G352" s="28" t="s">
        <v>1600</v>
      </c>
      <c r="H352" s="15" t="s">
        <v>3513</v>
      </c>
      <c r="I352" s="39" t="s">
        <v>3461</v>
      </c>
      <c r="J352" s="19" t="s">
        <v>1451</v>
      </c>
      <c r="K352" s="997">
        <v>1</v>
      </c>
    </row>
    <row r="353" spans="1:11" ht="15" customHeight="1" x14ac:dyDescent="0.15">
      <c r="A353" s="19" t="str">
        <v>萎縮性甲状腺炎</v>
      </c>
      <c r="B353" s="19" t="str">
        <v>シート8　（シート9～10には記入しない）</v>
      </c>
      <c r="C353" s="15" t="str">
        <v>病弱</v>
      </c>
      <c r="D353" s="15" t="str">
        <v>なし</v>
      </c>
      <c r="G353" s="28" t="s">
        <v>1601</v>
      </c>
      <c r="H353" s="15" t="s">
        <v>3513</v>
      </c>
      <c r="I353" s="39" t="s">
        <v>3461</v>
      </c>
      <c r="J353" s="19" t="s">
        <v>1451</v>
      </c>
      <c r="K353" s="997">
        <v>1</v>
      </c>
    </row>
    <row r="354" spans="1:11" ht="15" customHeight="1" x14ac:dyDescent="0.15">
      <c r="A354" s="19" t="str">
        <v>後天性甲状腺機能低下症</v>
      </c>
      <c r="B354" s="19" t="str">
        <v>シート8　（シート9～10には記入しない）</v>
      </c>
      <c r="C354" s="15" t="str">
        <v>病弱</v>
      </c>
      <c r="D354" s="15" t="str">
        <v>なし</v>
      </c>
      <c r="G354" s="28" t="s">
        <v>1602</v>
      </c>
      <c r="H354" s="15" t="s">
        <v>3513</v>
      </c>
      <c r="I354" s="39" t="s">
        <v>3461</v>
      </c>
      <c r="J354" s="19" t="s">
        <v>1451</v>
      </c>
      <c r="K354" s="997">
        <v>1</v>
      </c>
    </row>
    <row r="355" spans="1:11" ht="15" customHeight="1" x14ac:dyDescent="0.15">
      <c r="A355" s="19" t="str">
        <v>甲状腺ホルモン不応症</v>
      </c>
      <c r="B355" s="19" t="str">
        <v>シート8　（シート9～10には記入しない）</v>
      </c>
      <c r="C355" s="15" t="str">
        <v>病弱</v>
      </c>
      <c r="D355" s="15" t="str">
        <v>なし</v>
      </c>
      <c r="G355" s="28" t="s">
        <v>1603</v>
      </c>
      <c r="H355" s="15" t="s">
        <v>3513</v>
      </c>
      <c r="I355" s="39" t="s">
        <v>3461</v>
      </c>
      <c r="J355" s="19" t="s">
        <v>1451</v>
      </c>
      <c r="K355" s="997">
        <v>1</v>
      </c>
    </row>
    <row r="356" spans="1:11" ht="15" customHeight="1" x14ac:dyDescent="0.15">
      <c r="A356" s="19" t="str">
        <v>腺腫様甲状腺腫</v>
      </c>
      <c r="B356" s="19" t="str">
        <v>シート8　（シート9～10には記入しない）</v>
      </c>
      <c r="C356" s="15" t="str">
        <v>病弱</v>
      </c>
      <c r="D356" s="15" t="str">
        <v>なし</v>
      </c>
      <c r="G356" s="28" t="s">
        <v>1604</v>
      </c>
      <c r="H356" s="15" t="s">
        <v>3513</v>
      </c>
      <c r="I356" s="39" t="s">
        <v>3461</v>
      </c>
      <c r="J356" s="19" t="s">
        <v>1451</v>
      </c>
      <c r="K356" s="997">
        <v>1</v>
      </c>
    </row>
    <row r="357" spans="1:11" ht="15" customHeight="1" x14ac:dyDescent="0.15">
      <c r="A357" s="19" t="str">
        <v>副甲状腺機能亢進症</v>
      </c>
      <c r="B357" s="19" t="str">
        <v>シート8　（シート9～10には記入しない）</v>
      </c>
      <c r="C357" s="15" t="str">
        <v>病弱</v>
      </c>
      <c r="D357" s="15" t="str">
        <v>なし</v>
      </c>
      <c r="G357" s="28" t="s">
        <v>1605</v>
      </c>
      <c r="H357" s="15" t="s">
        <v>3513</v>
      </c>
      <c r="I357" s="39" t="s">
        <v>3461</v>
      </c>
      <c r="J357" s="19" t="s">
        <v>1451</v>
      </c>
      <c r="K357" s="997">
        <v>1</v>
      </c>
    </row>
    <row r="358" spans="1:11" ht="15" customHeight="1" x14ac:dyDescent="0.15">
      <c r="A358" s="19" t="str">
        <v>副甲状腺欠損症</v>
      </c>
      <c r="B358" s="19" t="str">
        <v>シート8　（シート9～10には記入しない）</v>
      </c>
      <c r="C358" s="15" t="str">
        <v>病弱</v>
      </c>
      <c r="D358" s="15" t="str">
        <v>なし</v>
      </c>
      <c r="G358" s="28" t="s">
        <v>1606</v>
      </c>
      <c r="H358" s="15" t="s">
        <v>3513</v>
      </c>
      <c r="I358" s="39" t="s">
        <v>3461</v>
      </c>
      <c r="J358" s="19" t="s">
        <v>1451</v>
      </c>
      <c r="K358" s="997">
        <v>1</v>
      </c>
    </row>
    <row r="359" spans="1:11" ht="15" customHeight="1" x14ac:dyDescent="0.15">
      <c r="A359" s="19" t="str">
        <v>副甲状腺機能低下症</v>
      </c>
      <c r="B359" s="19" t="str">
        <v>シート8　（シート9～10には記入しない）</v>
      </c>
      <c r="C359" s="15" t="str">
        <v>病弱</v>
      </c>
      <c r="D359" s="15" t="str">
        <v>なし</v>
      </c>
      <c r="G359" s="28" t="s">
        <v>1607</v>
      </c>
      <c r="H359" s="15" t="s">
        <v>3513</v>
      </c>
      <c r="I359" s="39" t="s">
        <v>3461</v>
      </c>
      <c r="J359" s="19" t="s">
        <v>1451</v>
      </c>
      <c r="K359" s="997">
        <v>1</v>
      </c>
    </row>
    <row r="360" spans="1:11" ht="15" customHeight="1" x14ac:dyDescent="0.15">
      <c r="A360" s="19" t="str">
        <v>自己免疫性多内分泌腺症候群1型</v>
      </c>
      <c r="B360" s="19" t="str">
        <v>シート8　（シート9～10には記入しない）</v>
      </c>
      <c r="C360" s="15" t="str">
        <v>病弱</v>
      </c>
      <c r="D360" s="15" t="str">
        <v>なし</v>
      </c>
      <c r="G360" s="28" t="s">
        <v>1608</v>
      </c>
      <c r="H360" s="15" t="s">
        <v>3513</v>
      </c>
      <c r="I360" s="28" t="s">
        <v>3461</v>
      </c>
      <c r="J360" s="19" t="s">
        <v>1451</v>
      </c>
      <c r="K360" s="997">
        <v>1</v>
      </c>
    </row>
    <row r="361" spans="1:11" ht="15" customHeight="1" x14ac:dyDescent="0.15">
      <c r="A361" s="19" t="str">
        <v>自己免疫性多内分泌腺症候群2型</v>
      </c>
      <c r="B361" s="19" t="str">
        <v>シート8　（シート9～10には記入しない）</v>
      </c>
      <c r="C361" s="15" t="str">
        <v>病弱</v>
      </c>
      <c r="D361" s="15" t="str">
        <v>なし</v>
      </c>
      <c r="G361" s="28" t="s">
        <v>1609</v>
      </c>
      <c r="H361" s="15" t="s">
        <v>3513</v>
      </c>
      <c r="I361" s="39" t="s">
        <v>3461</v>
      </c>
      <c r="J361" s="19" t="s">
        <v>1451</v>
      </c>
      <c r="K361" s="997">
        <v>1</v>
      </c>
    </row>
    <row r="362" spans="1:11" ht="15" customHeight="1" x14ac:dyDescent="0.15">
      <c r="A362" s="19" t="str">
        <v>偽性副甲状腺機能低下症</v>
      </c>
      <c r="B362" s="19" t="str">
        <v>シート8　（シート9～10には記入しない）</v>
      </c>
      <c r="C362" s="15" t="str">
        <v>病弱</v>
      </c>
      <c r="D362" s="15" t="str">
        <v>なし</v>
      </c>
      <c r="G362" s="28" t="s">
        <v>1610</v>
      </c>
      <c r="H362" s="15" t="s">
        <v>3513</v>
      </c>
      <c r="I362" s="28" t="s">
        <v>3461</v>
      </c>
      <c r="J362" s="19" t="s">
        <v>1451</v>
      </c>
      <c r="K362" s="997">
        <v>1</v>
      </c>
    </row>
    <row r="363" spans="1:11" ht="15" customHeight="1" x14ac:dyDescent="0.15">
      <c r="A363" s="19" t="str">
        <v>クッシング病</v>
      </c>
      <c r="B363" s="19" t="str">
        <v>シート8　（シート9～10には記入しない）</v>
      </c>
      <c r="C363" s="15" t="str">
        <v>病弱</v>
      </c>
      <c r="D363" s="15" t="str">
        <v>なし</v>
      </c>
      <c r="G363" s="28" t="s">
        <v>1611</v>
      </c>
      <c r="H363" s="15" t="s">
        <v>3513</v>
      </c>
      <c r="I363" s="39" t="s">
        <v>3461</v>
      </c>
      <c r="J363" s="19" t="s">
        <v>1451</v>
      </c>
      <c r="K363" s="997">
        <v>1</v>
      </c>
    </row>
    <row r="364" spans="1:11" ht="15" customHeight="1" x14ac:dyDescent="0.15">
      <c r="A364" s="19" t="str">
        <v>異所性副腎皮質刺激ホルモン産生症候群</v>
      </c>
      <c r="B364" s="19" t="str">
        <v>シート8　（シート9～10には記入しない）</v>
      </c>
      <c r="C364" s="15" t="str">
        <v>病弱</v>
      </c>
      <c r="D364" s="15" t="str">
        <v>なし</v>
      </c>
      <c r="G364" s="28" t="s">
        <v>1612</v>
      </c>
      <c r="H364" s="15" t="s">
        <v>3513</v>
      </c>
      <c r="I364" s="28" t="s">
        <v>3461</v>
      </c>
      <c r="J364" s="19" t="s">
        <v>1451</v>
      </c>
      <c r="K364" s="997">
        <v>1</v>
      </c>
    </row>
    <row r="365" spans="1:11" ht="15" customHeight="1" x14ac:dyDescent="0.15">
      <c r="A365" s="19" t="str">
        <v>異所性ACTH産生症候群</v>
      </c>
      <c r="B365" s="19" t="str">
        <v>シート8　（シート9～10には記入しない）</v>
      </c>
      <c r="C365" s="15" t="str">
        <v>病弱</v>
      </c>
      <c r="D365" s="15" t="str">
        <v>なし</v>
      </c>
      <c r="G365" s="28" t="s">
        <v>1613</v>
      </c>
      <c r="H365" s="15" t="s">
        <v>3513</v>
      </c>
      <c r="I365" s="28" t="s">
        <v>3461</v>
      </c>
      <c r="J365" s="19" t="s">
        <v>1451</v>
      </c>
      <c r="K365" s="997">
        <v>1</v>
      </c>
    </row>
    <row r="366" spans="1:11" ht="15" customHeight="1" x14ac:dyDescent="0.15">
      <c r="A366" s="19" t="str">
        <v>副腎腺腫</v>
      </c>
      <c r="B366" s="19" t="str">
        <v>シート8　（シート9～10には記入しない）</v>
      </c>
      <c r="C366" s="15" t="str">
        <v>病弱</v>
      </c>
      <c r="D366" s="15" t="str">
        <v>なし</v>
      </c>
      <c r="G366" s="28" t="s">
        <v>1614</v>
      </c>
      <c r="H366" s="15" t="s">
        <v>3513</v>
      </c>
      <c r="I366" s="39" t="s">
        <v>3461</v>
      </c>
      <c r="J366" s="19" t="s">
        <v>1451</v>
      </c>
      <c r="K366" s="997">
        <v>1</v>
      </c>
    </row>
    <row r="367" spans="1:11" ht="15" customHeight="1" x14ac:dyDescent="0.15">
      <c r="A367" s="19" t="str">
        <v>副腎皮質結節性過形成</v>
      </c>
      <c r="B367" s="19" t="str">
        <v>シート8　（シート9～10には記入しない）</v>
      </c>
      <c r="C367" s="15" t="str">
        <v>病弱</v>
      </c>
      <c r="D367" s="15" t="str">
        <v>なし</v>
      </c>
      <c r="G367" s="28" t="s">
        <v>1615</v>
      </c>
      <c r="H367" s="15" t="s">
        <v>3513</v>
      </c>
      <c r="I367" s="39" t="s">
        <v>3461</v>
      </c>
      <c r="J367" s="19" t="s">
        <v>1451</v>
      </c>
      <c r="K367" s="997">
        <v>1</v>
      </c>
    </row>
    <row r="368" spans="1:11" ht="15" customHeight="1" x14ac:dyDescent="0.15">
      <c r="A368" s="19" t="str">
        <v>クッシング症候群</v>
      </c>
      <c r="B368" s="19" t="str">
        <v>シート8　（シート9～10には記入しない）</v>
      </c>
      <c r="C368" s="15" t="str">
        <v>病弱</v>
      </c>
      <c r="D368" s="15" t="str">
        <v>なし</v>
      </c>
      <c r="G368" s="28" t="s">
        <v>1616</v>
      </c>
      <c r="H368" s="15" t="s">
        <v>3513</v>
      </c>
      <c r="I368" s="39" t="s">
        <v>3461</v>
      </c>
      <c r="J368" s="19" t="s">
        <v>1451</v>
      </c>
      <c r="K368" s="997">
        <v>1</v>
      </c>
    </row>
    <row r="369" spans="1:11" ht="15" customHeight="1" x14ac:dyDescent="0.15">
      <c r="A369" s="19" t="str">
        <v>副腎皮質刺激ホルモン単独欠損症</v>
      </c>
      <c r="B369" s="19" t="str">
        <v>シート8　（シート9～10には記入しない）</v>
      </c>
      <c r="C369" s="15" t="str">
        <v>病弱</v>
      </c>
      <c r="D369" s="15" t="str">
        <v>なし</v>
      </c>
      <c r="G369" s="28" t="s">
        <v>1617</v>
      </c>
      <c r="H369" s="15" t="s">
        <v>3513</v>
      </c>
      <c r="I369" s="39" t="s">
        <v>3461</v>
      </c>
      <c r="J369" s="19" t="s">
        <v>1451</v>
      </c>
      <c r="K369" s="997">
        <v>1</v>
      </c>
    </row>
    <row r="370" spans="1:11" ht="15" customHeight="1" x14ac:dyDescent="0.15">
      <c r="A370" s="19" t="str">
        <v>ACTH単独欠損症</v>
      </c>
      <c r="B370" s="19" t="str">
        <v>シート8　（シート9～10には記入しない）</v>
      </c>
      <c r="C370" s="15" t="str">
        <v>病弱</v>
      </c>
      <c r="D370" s="15" t="str">
        <v>なし</v>
      </c>
      <c r="G370" s="28" t="s">
        <v>1618</v>
      </c>
      <c r="H370" s="15" t="s">
        <v>3513</v>
      </c>
      <c r="I370" s="28" t="s">
        <v>3461</v>
      </c>
      <c r="J370" s="19" t="s">
        <v>1451</v>
      </c>
      <c r="K370" s="997">
        <v>1</v>
      </c>
    </row>
    <row r="371" spans="1:11" ht="15" customHeight="1" x14ac:dyDescent="0.15">
      <c r="A371" s="19" t="str">
        <v>副腎皮質刺激ホルモン不応症</v>
      </c>
      <c r="B371" s="19" t="str">
        <v>シート8　（シート9～10には記入しない）</v>
      </c>
      <c r="C371" s="15" t="str">
        <v>病弱</v>
      </c>
      <c r="D371" s="15" t="str">
        <v>なし</v>
      </c>
      <c r="G371" s="28" t="s">
        <v>1619</v>
      </c>
      <c r="H371" s="15" t="s">
        <v>3513</v>
      </c>
      <c r="I371" s="39" t="s">
        <v>3461</v>
      </c>
      <c r="J371" s="19" t="s">
        <v>1451</v>
      </c>
      <c r="K371" s="997">
        <v>1</v>
      </c>
    </row>
    <row r="372" spans="1:11" ht="15" customHeight="1" x14ac:dyDescent="0.15">
      <c r="A372" s="19" t="str">
        <v>ACTH不応症</v>
      </c>
      <c r="B372" s="19" t="str">
        <v>シート8　（シート9～10には記入しない）</v>
      </c>
      <c r="C372" s="15" t="str">
        <v>病弱</v>
      </c>
      <c r="D372" s="15" t="str">
        <v>なし</v>
      </c>
      <c r="G372" s="28" t="s">
        <v>1620</v>
      </c>
      <c r="H372" s="15" t="s">
        <v>3513</v>
      </c>
      <c r="I372" s="39" t="s">
        <v>3461</v>
      </c>
      <c r="J372" s="19" t="s">
        <v>1451</v>
      </c>
      <c r="K372" s="997">
        <v>1</v>
      </c>
    </row>
    <row r="373" spans="1:11" ht="15" customHeight="1" x14ac:dyDescent="0.15">
      <c r="A373" s="19" t="str">
        <v>先天性副腎低形成症</v>
      </c>
      <c r="B373" s="19" t="str">
        <v>シート8　（シート9～10には記入しない）</v>
      </c>
      <c r="C373" s="15" t="str">
        <v>病弱</v>
      </c>
      <c r="D373" s="15" t="str">
        <v>なし</v>
      </c>
      <c r="G373" s="28" t="s">
        <v>1621</v>
      </c>
      <c r="H373" s="15" t="s">
        <v>3513</v>
      </c>
      <c r="I373" s="39" t="s">
        <v>3461</v>
      </c>
      <c r="J373" s="19" t="s">
        <v>1451</v>
      </c>
      <c r="K373" s="997">
        <v>1</v>
      </c>
    </row>
    <row r="374" spans="1:11" ht="15" customHeight="1" x14ac:dyDescent="0.15">
      <c r="A374" s="19" t="str">
        <v>グルココルチコイド抵抗症</v>
      </c>
      <c r="B374" s="19" t="str">
        <v>シート8　（シート9～10には記入しない）</v>
      </c>
      <c r="C374" s="15" t="str">
        <v>病弱</v>
      </c>
      <c r="D374" s="15" t="str">
        <v>なし</v>
      </c>
      <c r="G374" s="28" t="s">
        <v>1622</v>
      </c>
      <c r="H374" s="15" t="s">
        <v>3513</v>
      </c>
      <c r="I374" s="39" t="s">
        <v>3461</v>
      </c>
      <c r="J374" s="19" t="s">
        <v>1451</v>
      </c>
      <c r="K374" s="997">
        <v>1</v>
      </c>
    </row>
    <row r="375" spans="1:11" ht="15" customHeight="1" x14ac:dyDescent="0.15">
      <c r="A375" s="19" t="str">
        <v>慢性副腎皮質機能低下症</v>
      </c>
      <c r="B375" s="19" t="str">
        <v>シート8　（シート9～10には記入しない）</v>
      </c>
      <c r="C375" s="15" t="str">
        <v>病弱</v>
      </c>
      <c r="D375" s="15" t="str">
        <v>なし</v>
      </c>
      <c r="G375" s="28" t="s">
        <v>1623</v>
      </c>
      <c r="H375" s="15" t="s">
        <v>3513</v>
      </c>
      <c r="I375" s="39" t="s">
        <v>3461</v>
      </c>
      <c r="J375" s="19" t="s">
        <v>1451</v>
      </c>
      <c r="K375" s="997">
        <v>1</v>
      </c>
    </row>
    <row r="376" spans="1:11" ht="15" customHeight="1" x14ac:dyDescent="0.15">
      <c r="A376" s="19" t="str">
        <v>アジソン病</v>
      </c>
      <c r="B376" s="19" t="str">
        <v>シート8　（シート9～10には記入しない）</v>
      </c>
      <c r="C376" s="15" t="str">
        <v>病弱</v>
      </c>
      <c r="D376" s="15" t="str">
        <v>なし</v>
      </c>
      <c r="G376" s="28" t="s">
        <v>1624</v>
      </c>
      <c r="H376" s="15" t="s">
        <v>3513</v>
      </c>
      <c r="I376" s="39" t="s">
        <v>3461</v>
      </c>
      <c r="J376" s="19" t="s">
        <v>1451</v>
      </c>
      <c r="K376" s="997">
        <v>1</v>
      </c>
    </row>
    <row r="377" spans="1:11" ht="15" customHeight="1" x14ac:dyDescent="0.15">
      <c r="A377" s="19" t="str">
        <v>アルドステロン症</v>
      </c>
      <c r="B377" s="19" t="str">
        <v>シート8　（シート9～10には記入しない）</v>
      </c>
      <c r="C377" s="15" t="str">
        <v>病弱</v>
      </c>
      <c r="D377" s="15" t="str">
        <v>なし</v>
      </c>
      <c r="G377" s="28" t="s">
        <v>1625</v>
      </c>
      <c r="H377" s="15" t="s">
        <v>3513</v>
      </c>
      <c r="I377" s="39" t="s">
        <v>3461</v>
      </c>
      <c r="J377" s="19" t="s">
        <v>1451</v>
      </c>
      <c r="K377" s="997">
        <v>1</v>
      </c>
    </row>
    <row r="378" spans="1:11" ht="15" customHeight="1" x14ac:dyDescent="0.15">
      <c r="A378" s="19" t="str">
        <v>鉱質コルチコイド過剰症候群</v>
      </c>
      <c r="B378" s="19" t="str">
        <v>シート8　（シート9～10には記入しない）</v>
      </c>
      <c r="C378" s="15" t="str">
        <v>病弱</v>
      </c>
      <c r="D378" s="15" t="str">
        <v>なし</v>
      </c>
      <c r="G378" s="28" t="s">
        <v>1626</v>
      </c>
      <c r="H378" s="15" t="s">
        <v>3513</v>
      </c>
      <c r="I378" s="39" t="s">
        <v>3461</v>
      </c>
      <c r="J378" s="19" t="s">
        <v>1451</v>
      </c>
      <c r="K378" s="997">
        <v>1</v>
      </c>
    </row>
    <row r="379" spans="1:11" ht="15" customHeight="1" x14ac:dyDescent="0.15">
      <c r="A379" s="19" t="str">
        <v>リドル症候群</v>
      </c>
      <c r="B379" s="19" t="str">
        <v>シート8　（シート9～10には記入しない）</v>
      </c>
      <c r="C379" s="15" t="str">
        <v>病弱</v>
      </c>
      <c r="D379" s="15" t="str">
        <v>なし</v>
      </c>
      <c r="G379" s="28" t="s">
        <v>1627</v>
      </c>
      <c r="H379" s="15" t="s">
        <v>3513</v>
      </c>
      <c r="I379" s="39" t="s">
        <v>3461</v>
      </c>
      <c r="J379" s="19" t="s">
        <v>1451</v>
      </c>
      <c r="K379" s="997">
        <v>1</v>
      </c>
    </row>
    <row r="380" spans="1:11" ht="15" customHeight="1" x14ac:dyDescent="0.15">
      <c r="A380" s="19" t="str">
        <v>低レニン性低アルドステロン症</v>
      </c>
      <c r="B380" s="19" t="str">
        <v>シート8　（シート9～10には記入しない）</v>
      </c>
      <c r="C380" s="15" t="str">
        <v>病弱</v>
      </c>
      <c r="D380" s="15" t="str">
        <v>なし</v>
      </c>
      <c r="G380" s="28" t="s">
        <v>1628</v>
      </c>
      <c r="H380" s="15" t="s">
        <v>3513</v>
      </c>
      <c r="I380" s="39" t="s">
        <v>3461</v>
      </c>
      <c r="J380" s="19" t="s">
        <v>1451</v>
      </c>
      <c r="K380" s="997">
        <v>1</v>
      </c>
    </row>
    <row r="381" spans="1:11" ht="15" customHeight="1" x14ac:dyDescent="0.15">
      <c r="A381" s="19" t="str">
        <v>アルドステロン合成酵素欠損症</v>
      </c>
      <c r="B381" s="19" t="str">
        <v>シート8　（シート9～10には記入しない）</v>
      </c>
      <c r="C381" s="15" t="str">
        <v>病弱</v>
      </c>
      <c r="D381" s="15" t="str">
        <v>なし</v>
      </c>
      <c r="G381" s="28" t="s">
        <v>1629</v>
      </c>
      <c r="H381" s="15" t="s">
        <v>3513</v>
      </c>
      <c r="I381" s="39" t="s">
        <v>3461</v>
      </c>
      <c r="J381" s="19" t="s">
        <v>1451</v>
      </c>
      <c r="K381" s="997">
        <v>1</v>
      </c>
    </row>
    <row r="382" spans="1:11" ht="15" customHeight="1" x14ac:dyDescent="0.15">
      <c r="A382" s="19" t="str">
        <v>低アルドステロン症</v>
      </c>
      <c r="B382" s="19" t="str">
        <v>シート8　（シート9～10には記入しない）</v>
      </c>
      <c r="C382" s="15" t="str">
        <v>病弱</v>
      </c>
      <c r="D382" s="15" t="str">
        <v>なし</v>
      </c>
      <c r="G382" s="28" t="s">
        <v>1630</v>
      </c>
      <c r="H382" s="15" t="s">
        <v>3513</v>
      </c>
      <c r="I382" s="39" t="s">
        <v>3461</v>
      </c>
      <c r="J382" s="19" t="s">
        <v>1451</v>
      </c>
      <c r="K382" s="997">
        <v>1</v>
      </c>
    </row>
    <row r="383" spans="1:11" ht="15" customHeight="1" x14ac:dyDescent="0.15">
      <c r="A383" s="19" t="str">
        <v>偽性低アルドステロン症</v>
      </c>
      <c r="B383" s="19" t="str">
        <v>シート8　（シート9～10には記入しない）</v>
      </c>
      <c r="C383" s="15" t="str">
        <v>病弱</v>
      </c>
      <c r="D383" s="15" t="str">
        <v>なし</v>
      </c>
      <c r="G383" s="28" t="s">
        <v>1631</v>
      </c>
      <c r="H383" s="15" t="s">
        <v>3513</v>
      </c>
      <c r="I383" s="39" t="s">
        <v>3461</v>
      </c>
      <c r="J383" s="19" t="s">
        <v>1451</v>
      </c>
      <c r="K383" s="997">
        <v>1</v>
      </c>
    </row>
    <row r="384" spans="1:11" ht="15" customHeight="1" x14ac:dyDescent="0.15">
      <c r="A384" s="19" t="str">
        <v>リポイド副腎過形成症</v>
      </c>
      <c r="B384" s="19" t="str">
        <v>シート8　（シート9～10には記入しない）</v>
      </c>
      <c r="C384" s="15" t="str">
        <v>病弱</v>
      </c>
      <c r="D384" s="15" t="str">
        <v>なし</v>
      </c>
      <c r="G384" s="28" t="s">
        <v>1632</v>
      </c>
      <c r="H384" s="15" t="s">
        <v>3513</v>
      </c>
      <c r="I384" s="39" t="s">
        <v>3461</v>
      </c>
      <c r="J384" s="19" t="s">
        <v>1451</v>
      </c>
      <c r="K384" s="997">
        <v>1</v>
      </c>
    </row>
    <row r="385" spans="1:11" ht="15" customHeight="1" x14ac:dyDescent="0.15">
      <c r="A385" s="19" t="str">
        <v>3β-ヒドロキシステロイド脱水素酵素欠損症</v>
      </c>
      <c r="B385" s="19" t="str">
        <v>シート8　（シート9～10には記入しない）</v>
      </c>
      <c r="C385" s="15" t="str">
        <v>病弱</v>
      </c>
      <c r="D385" s="15" t="str">
        <v>なし</v>
      </c>
      <c r="G385" s="28" t="s">
        <v>1633</v>
      </c>
      <c r="H385" s="15" t="s">
        <v>3513</v>
      </c>
      <c r="I385" s="39" t="s">
        <v>3461</v>
      </c>
      <c r="J385" s="19" t="s">
        <v>1451</v>
      </c>
      <c r="K385" s="997">
        <v>1</v>
      </c>
    </row>
    <row r="386" spans="1:11" ht="15" customHeight="1" x14ac:dyDescent="0.15">
      <c r="A386" s="19" t="str">
        <v>11β-水酸化酵素欠損症</v>
      </c>
      <c r="B386" s="19" t="str">
        <v>シート8　（シート9～10には記入しない）</v>
      </c>
      <c r="C386" s="15" t="str">
        <v>病弱</v>
      </c>
      <c r="D386" s="15" t="str">
        <v>なし</v>
      </c>
      <c r="G386" s="28" t="s">
        <v>1634</v>
      </c>
      <c r="H386" s="15" t="s">
        <v>3513</v>
      </c>
      <c r="I386" s="39" t="s">
        <v>3461</v>
      </c>
      <c r="J386" s="19" t="s">
        <v>1451</v>
      </c>
      <c r="K386" s="997">
        <v>1</v>
      </c>
    </row>
    <row r="387" spans="1:11" ht="15" customHeight="1" x14ac:dyDescent="0.15">
      <c r="A387" s="19" t="str">
        <v>17α-水酸化酵素欠損症</v>
      </c>
      <c r="B387" s="19" t="str">
        <v>シート8　（シート9～10には記入しない）</v>
      </c>
      <c r="C387" s="15" t="str">
        <v>病弱</v>
      </c>
      <c r="D387" s="15" t="str">
        <v>なし</v>
      </c>
      <c r="G387" s="28" t="s">
        <v>1635</v>
      </c>
      <c r="H387" s="15" t="s">
        <v>3513</v>
      </c>
      <c r="I387" s="39" t="s">
        <v>3461</v>
      </c>
      <c r="J387" s="19" t="s">
        <v>1451</v>
      </c>
      <c r="K387" s="997">
        <v>1</v>
      </c>
    </row>
    <row r="388" spans="1:11" ht="15" customHeight="1" x14ac:dyDescent="0.15">
      <c r="A388" s="19" t="str">
        <v>21-水酸化酵素欠損症</v>
      </c>
      <c r="B388" s="19" t="str">
        <v>シート8　（シート9～10には記入しない）</v>
      </c>
      <c r="C388" s="15" t="str">
        <v>病弱</v>
      </c>
      <c r="D388" s="15" t="str">
        <v>なし</v>
      </c>
      <c r="G388" s="28" t="s">
        <v>1636</v>
      </c>
      <c r="H388" s="15" t="s">
        <v>3513</v>
      </c>
      <c r="I388" s="39" t="s">
        <v>3461</v>
      </c>
      <c r="J388" s="19" t="s">
        <v>1451</v>
      </c>
      <c r="K388" s="997">
        <v>1</v>
      </c>
    </row>
    <row r="389" spans="1:11" ht="15" customHeight="1" x14ac:dyDescent="0.15">
      <c r="A389" s="19" t="str">
        <v>P450酸化還元酵素欠損症</v>
      </c>
      <c r="B389" s="19" t="str">
        <v>シート8　（シート9～10には記入しない）</v>
      </c>
      <c r="C389" s="15" t="str">
        <v>病弱</v>
      </c>
      <c r="D389" s="15" t="str">
        <v>なし</v>
      </c>
      <c r="G389" s="28" t="s">
        <v>1637</v>
      </c>
      <c r="H389" s="15" t="s">
        <v>3513</v>
      </c>
      <c r="I389" s="39" t="s">
        <v>3461</v>
      </c>
      <c r="J389" s="19" t="s">
        <v>1451</v>
      </c>
      <c r="K389" s="997">
        <v>1</v>
      </c>
    </row>
    <row r="390" spans="1:11" ht="15" customHeight="1" x14ac:dyDescent="0.15">
      <c r="A390" s="19" t="str">
        <v>先天性副腎過形成症</v>
      </c>
      <c r="B390" s="19" t="str">
        <v>シート8　（シート9～10には記入しない）</v>
      </c>
      <c r="C390" s="15" t="str">
        <v>病弱</v>
      </c>
      <c r="D390" s="15" t="str">
        <v>なし</v>
      </c>
      <c r="G390" s="28" t="s">
        <v>1638</v>
      </c>
      <c r="H390" s="15" t="s">
        <v>3513</v>
      </c>
      <c r="I390" s="39" t="s">
        <v>3461</v>
      </c>
      <c r="J390" s="19" t="s">
        <v>1451</v>
      </c>
      <c r="K390" s="997">
        <v>1</v>
      </c>
    </row>
    <row r="391" spans="1:11" ht="15" customHeight="1" x14ac:dyDescent="0.15">
      <c r="A391" s="19" t="str">
        <v>ゴナドトロピン依存性思春期早発症</v>
      </c>
      <c r="B391" s="19" t="str">
        <v>シート8　（シート9～10には記入しない）</v>
      </c>
      <c r="C391" s="15" t="str">
        <v>病弱</v>
      </c>
      <c r="D391" s="15" t="str">
        <v>なし</v>
      </c>
      <c r="G391" s="28" t="s">
        <v>1639</v>
      </c>
      <c r="H391" s="15" t="s">
        <v>3513</v>
      </c>
      <c r="I391" s="39" t="s">
        <v>3461</v>
      </c>
      <c r="J391" s="19" t="s">
        <v>1451</v>
      </c>
      <c r="K391" s="997">
        <v>1</v>
      </c>
    </row>
    <row r="392" spans="1:11" ht="15" customHeight="1" x14ac:dyDescent="0.15">
      <c r="A392" s="19" t="str">
        <v>ゴナドトロピン非依存性思春期早発症</v>
      </c>
      <c r="B392" s="19" t="str">
        <v>シート8　（シート9～10には記入しない）</v>
      </c>
      <c r="C392" s="15" t="str">
        <v>病弱</v>
      </c>
      <c r="D392" s="15" t="str">
        <v>なし</v>
      </c>
      <c r="G392" s="28" t="s">
        <v>1640</v>
      </c>
      <c r="H392" s="15" t="s">
        <v>3513</v>
      </c>
      <c r="I392" s="39" t="s">
        <v>3461</v>
      </c>
      <c r="J392" s="19" t="s">
        <v>1451</v>
      </c>
      <c r="K392" s="997">
        <v>1</v>
      </c>
    </row>
    <row r="393" spans="1:11" ht="15" customHeight="1" x14ac:dyDescent="0.15">
      <c r="A393" s="19" t="str">
        <v>エストロゲン過剰症</v>
      </c>
      <c r="B393" s="19" t="str">
        <v>シート8　（シート9～10には記入しない）</v>
      </c>
      <c r="C393" s="15" t="str">
        <v>病弱</v>
      </c>
      <c r="D393" s="15" t="str">
        <v>なし</v>
      </c>
      <c r="G393" s="28" t="s">
        <v>1641</v>
      </c>
      <c r="H393" s="15" t="s">
        <v>3513</v>
      </c>
      <c r="I393" s="39" t="s">
        <v>3461</v>
      </c>
      <c r="J393" s="19" t="s">
        <v>1451</v>
      </c>
      <c r="K393" s="997">
        <v>1</v>
      </c>
    </row>
    <row r="394" spans="1:11" ht="15" customHeight="1" x14ac:dyDescent="0.15">
      <c r="A394" s="19" t="str">
        <v>アンドロゲン過剰症</v>
      </c>
      <c r="B394" s="19" t="str">
        <v>シート8　（シート9～10には記入しない）</v>
      </c>
      <c r="C394" s="15" t="str">
        <v>病弱</v>
      </c>
      <c r="D394" s="15" t="str">
        <v>なし</v>
      </c>
      <c r="G394" s="28" t="s">
        <v>1642</v>
      </c>
      <c r="H394" s="15" t="s">
        <v>3513</v>
      </c>
      <c r="I394" s="39" t="s">
        <v>3461</v>
      </c>
      <c r="J394" s="19" t="s">
        <v>1451</v>
      </c>
      <c r="K394" s="997">
        <v>1</v>
      </c>
    </row>
    <row r="395" spans="1:11" ht="15" customHeight="1" x14ac:dyDescent="0.15">
      <c r="A395" s="19" t="str">
        <v>カルマン症候群</v>
      </c>
      <c r="B395" s="19" t="str">
        <v>シート8　（シート9～10には記入しない）</v>
      </c>
      <c r="C395" s="15" t="str">
        <v>病弱</v>
      </c>
      <c r="D395" s="15" t="str">
        <v>なし</v>
      </c>
      <c r="G395" s="28" t="s">
        <v>1643</v>
      </c>
      <c r="H395" s="15" t="s">
        <v>3513</v>
      </c>
      <c r="I395" s="39" t="s">
        <v>3461</v>
      </c>
      <c r="J395" s="19" t="s">
        <v>1451</v>
      </c>
      <c r="K395" s="997">
        <v>1</v>
      </c>
    </row>
    <row r="396" spans="1:11" ht="15" customHeight="1" x14ac:dyDescent="0.15">
      <c r="A396" s="19" t="str">
        <v>低ゴナドトロピン性性腺機能低下症</v>
      </c>
      <c r="B396" s="19" t="str">
        <v>シート8　（シート9～10には記入しない）</v>
      </c>
      <c r="C396" s="15" t="str">
        <v>病弱</v>
      </c>
      <c r="D396" s="15" t="str">
        <v>なし</v>
      </c>
      <c r="G396" s="28" t="s">
        <v>1644</v>
      </c>
      <c r="H396" s="15" t="s">
        <v>3513</v>
      </c>
      <c r="I396" s="39" t="s">
        <v>3461</v>
      </c>
      <c r="J396" s="19" t="s">
        <v>1451</v>
      </c>
      <c r="K396" s="997">
        <v>1</v>
      </c>
    </row>
    <row r="397" spans="1:11" ht="15" customHeight="1" x14ac:dyDescent="0.15">
      <c r="A397" s="19" t="str">
        <v>精巣形成不全</v>
      </c>
      <c r="B397" s="19" t="str">
        <v>シート8　（シート9～10には記入しない）</v>
      </c>
      <c r="C397" s="15" t="str">
        <v>病弱</v>
      </c>
      <c r="D397" s="15" t="str">
        <v>なし</v>
      </c>
      <c r="G397" s="28" t="s">
        <v>1645</v>
      </c>
      <c r="H397" s="15" t="s">
        <v>3513</v>
      </c>
      <c r="I397" s="39" t="s">
        <v>3461</v>
      </c>
      <c r="J397" s="19" t="s">
        <v>1451</v>
      </c>
      <c r="K397" s="997">
        <v>1</v>
      </c>
    </row>
    <row r="398" spans="1:11" ht="15" customHeight="1" x14ac:dyDescent="0.15">
      <c r="A398" s="19" t="str">
        <v>卵巣形成不全</v>
      </c>
      <c r="B398" s="19" t="str">
        <v>シート8　（シート9～10には記入しない）</v>
      </c>
      <c r="C398" s="15" t="str">
        <v>病弱</v>
      </c>
      <c r="D398" s="15" t="str">
        <v>なし</v>
      </c>
      <c r="G398" s="28" t="s">
        <v>1646</v>
      </c>
      <c r="H398" s="15" t="s">
        <v>3513</v>
      </c>
      <c r="I398" s="39" t="s">
        <v>3461</v>
      </c>
      <c r="J398" s="19" t="s">
        <v>1451</v>
      </c>
      <c r="K398" s="997">
        <v>1</v>
      </c>
    </row>
    <row r="399" spans="1:11" ht="15" customHeight="1" x14ac:dyDescent="0.15">
      <c r="A399" s="19" t="str">
        <v>高ゴナドトロピン性性腺機能低下症</v>
      </c>
      <c r="B399" s="19" t="str">
        <v>シート8　（シート9～10には記入しない）</v>
      </c>
      <c r="C399" s="15" t="str">
        <v>病弱</v>
      </c>
      <c r="D399" s="15" t="str">
        <v>なし</v>
      </c>
      <c r="G399" s="28" t="s">
        <v>1647</v>
      </c>
      <c r="H399" s="15" t="s">
        <v>3513</v>
      </c>
      <c r="I399" s="39" t="s">
        <v>3461</v>
      </c>
      <c r="J399" s="19" t="s">
        <v>1451</v>
      </c>
      <c r="K399" s="997">
        <v>1</v>
      </c>
    </row>
    <row r="400" spans="1:11" ht="15" customHeight="1" x14ac:dyDescent="0.15">
      <c r="A400" s="19" t="str">
        <v>卵精巣性性分化疾患</v>
      </c>
      <c r="B400" s="19" t="str">
        <v>シート8　（シート9～10には記入しない）</v>
      </c>
      <c r="C400" s="15" t="str">
        <v>病弱</v>
      </c>
      <c r="D400" s="15" t="str">
        <v>なし</v>
      </c>
      <c r="G400" s="28" t="s">
        <v>1648</v>
      </c>
      <c r="H400" s="15" t="s">
        <v>3513</v>
      </c>
      <c r="I400" s="39" t="s">
        <v>3461</v>
      </c>
      <c r="J400" s="19" t="s">
        <v>1451</v>
      </c>
      <c r="K400" s="997">
        <v>1</v>
      </c>
    </row>
    <row r="401" spans="1:11" ht="15" customHeight="1" x14ac:dyDescent="0.15">
      <c r="A401" s="19" t="str">
        <v>混合性性腺異形成症</v>
      </c>
      <c r="B401" s="19" t="str">
        <v>シート8　（シート9～10には記入しない）</v>
      </c>
      <c r="C401" s="15" t="str">
        <v>病弱</v>
      </c>
      <c r="D401" s="15" t="str">
        <v>なし</v>
      </c>
      <c r="G401" s="28" t="s">
        <v>1649</v>
      </c>
      <c r="H401" s="15" t="s">
        <v>3513</v>
      </c>
      <c r="I401" s="39" t="s">
        <v>3461</v>
      </c>
      <c r="J401" s="19" t="s">
        <v>1451</v>
      </c>
      <c r="K401" s="997">
        <v>1</v>
      </c>
    </row>
    <row r="402" spans="1:11" ht="15" customHeight="1" x14ac:dyDescent="0.15">
      <c r="A402" s="19" t="str">
        <v>5α-還元酵素欠損症</v>
      </c>
      <c r="B402" s="19" t="str">
        <v>シート8　（シート9～10には記入しない）</v>
      </c>
      <c r="C402" s="15" t="str">
        <v>病弱</v>
      </c>
      <c r="D402" s="15" t="str">
        <v>なし</v>
      </c>
      <c r="G402" s="28" t="s">
        <v>1650</v>
      </c>
      <c r="H402" s="15" t="s">
        <v>3513</v>
      </c>
      <c r="I402" s="39" t="s">
        <v>3461</v>
      </c>
      <c r="J402" s="19" t="s">
        <v>1451</v>
      </c>
      <c r="K402" s="997">
        <v>1</v>
      </c>
    </row>
    <row r="403" spans="1:11" ht="15" customHeight="1" x14ac:dyDescent="0.15">
      <c r="A403" s="19" t="str">
        <v>17β-ヒドロキシステロイド脱水素酵素欠損症</v>
      </c>
      <c r="B403" s="19" t="str">
        <v>シート8　（シート9～10には記入しない）</v>
      </c>
      <c r="C403" s="15" t="str">
        <v>病弱</v>
      </c>
      <c r="D403" s="15" t="str">
        <v>なし</v>
      </c>
      <c r="G403" s="28" t="s">
        <v>1651</v>
      </c>
      <c r="H403" s="15" t="s">
        <v>3513</v>
      </c>
      <c r="I403" s="39" t="s">
        <v>3461</v>
      </c>
      <c r="J403" s="19" t="s">
        <v>1451</v>
      </c>
      <c r="K403" s="997">
        <v>1</v>
      </c>
    </row>
    <row r="404" spans="1:11" ht="15" customHeight="1" x14ac:dyDescent="0.15">
      <c r="A404" s="19" t="str">
        <v>アンドロゲン不応症</v>
      </c>
      <c r="B404" s="19" t="str">
        <v>シート8　（シート9～10には記入しない）</v>
      </c>
      <c r="C404" s="15" t="str">
        <v>病弱</v>
      </c>
      <c r="D404" s="15" t="str">
        <v>なし</v>
      </c>
      <c r="G404" s="28" t="s">
        <v>1652</v>
      </c>
      <c r="H404" s="15" t="s">
        <v>3513</v>
      </c>
      <c r="I404" s="39" t="s">
        <v>3461</v>
      </c>
      <c r="J404" s="19" t="s">
        <v>1451</v>
      </c>
      <c r="K404" s="997">
        <v>1</v>
      </c>
    </row>
    <row r="405" spans="1:11" ht="15" customHeight="1" x14ac:dyDescent="0.15">
      <c r="A405" s="19" t="str">
        <v>46,XY性分化疾患</v>
      </c>
      <c r="B405" s="19" t="str">
        <v>シート8　（シート9～10には記入しない）</v>
      </c>
      <c r="C405" s="15" t="str">
        <v>病弱</v>
      </c>
      <c r="D405" s="15" t="str">
        <v>なし</v>
      </c>
      <c r="G405" s="28" t="s">
        <v>1653</v>
      </c>
      <c r="H405" s="15" t="s">
        <v>3513</v>
      </c>
      <c r="I405" s="39" t="s">
        <v>3461</v>
      </c>
      <c r="J405" s="19" t="s">
        <v>1451</v>
      </c>
      <c r="K405" s="997">
        <v>1</v>
      </c>
    </row>
    <row r="406" spans="1:11" ht="15" customHeight="1" x14ac:dyDescent="0.15">
      <c r="A406" s="19" t="str">
        <v>46,XX性分化疾患</v>
      </c>
      <c r="B406" s="19" t="str">
        <v>シート8　（シート9～10には記入しない）</v>
      </c>
      <c r="C406" s="15" t="str">
        <v>病弱</v>
      </c>
      <c r="D406" s="15" t="str">
        <v>なし</v>
      </c>
      <c r="G406" s="28" t="s">
        <v>1654</v>
      </c>
      <c r="H406" s="15" t="s">
        <v>3513</v>
      </c>
      <c r="I406" s="39" t="s">
        <v>3461</v>
      </c>
      <c r="J406" s="19" t="s">
        <v>1451</v>
      </c>
      <c r="K406" s="997">
        <v>1</v>
      </c>
    </row>
    <row r="407" spans="1:11" ht="15" customHeight="1" x14ac:dyDescent="0.15">
      <c r="A407" s="19" t="str">
        <v>VIP産生腫瘍</v>
      </c>
      <c r="B407" s="19" t="str">
        <v>シート8　（シート9～10には記入しない）</v>
      </c>
      <c r="C407" s="15" t="str">
        <v>病弱</v>
      </c>
      <c r="D407" s="15" t="str">
        <v>なし</v>
      </c>
      <c r="G407" s="28" t="s">
        <v>1655</v>
      </c>
      <c r="H407" s="15" t="s">
        <v>3513</v>
      </c>
      <c r="I407" s="39" t="s">
        <v>3461</v>
      </c>
      <c r="J407" s="19" t="s">
        <v>1451</v>
      </c>
      <c r="K407" s="997">
        <v>1</v>
      </c>
    </row>
    <row r="408" spans="1:11" ht="15" customHeight="1" x14ac:dyDescent="0.15">
      <c r="A408" s="19" t="str">
        <v>ガストリノーマ</v>
      </c>
      <c r="B408" s="19" t="str">
        <v>シート8　（シート9～10には記入しない）</v>
      </c>
      <c r="C408" s="15" t="str">
        <v>病弱</v>
      </c>
      <c r="D408" s="15" t="str">
        <v>なし</v>
      </c>
      <c r="G408" s="28" t="s">
        <v>1656</v>
      </c>
      <c r="H408" s="15" t="s">
        <v>3513</v>
      </c>
      <c r="I408" s="39" t="s">
        <v>3461</v>
      </c>
      <c r="J408" s="19" t="s">
        <v>1451</v>
      </c>
      <c r="K408" s="997">
        <v>1</v>
      </c>
    </row>
    <row r="409" spans="1:11" ht="15" customHeight="1" x14ac:dyDescent="0.15">
      <c r="A409" s="19" t="str">
        <v>カルチノイド症候群</v>
      </c>
      <c r="B409" s="19" t="str">
        <v>シート8　（シート9～10には記入しない）</v>
      </c>
      <c r="C409" s="15" t="str">
        <v>病弱</v>
      </c>
      <c r="D409" s="15" t="str">
        <v>なし</v>
      </c>
      <c r="G409" s="28" t="s">
        <v>1657</v>
      </c>
      <c r="H409" s="15" t="s">
        <v>3513</v>
      </c>
      <c r="I409" s="39" t="s">
        <v>3461</v>
      </c>
      <c r="J409" s="19" t="s">
        <v>1451</v>
      </c>
      <c r="K409" s="997">
        <v>1</v>
      </c>
    </row>
    <row r="410" spans="1:11" ht="15" customHeight="1" x14ac:dyDescent="0.15">
      <c r="A410" s="19" t="str">
        <v>グルカゴノーマ</v>
      </c>
      <c r="B410" s="19" t="str">
        <v>シート8　（シート9～10には記入しない）</v>
      </c>
      <c r="C410" s="15" t="str">
        <v>病弱</v>
      </c>
      <c r="D410" s="15" t="str">
        <v>なし</v>
      </c>
      <c r="G410" s="28" t="s">
        <v>1658</v>
      </c>
      <c r="H410" s="15" t="s">
        <v>3513</v>
      </c>
      <c r="I410" s="39" t="s">
        <v>3461</v>
      </c>
      <c r="J410" s="19" t="s">
        <v>1451</v>
      </c>
      <c r="K410" s="997">
        <v>1</v>
      </c>
    </row>
    <row r="411" spans="1:11" ht="15" customHeight="1" x14ac:dyDescent="0.15">
      <c r="A411" s="19" t="str">
        <v>インスリノーマ</v>
      </c>
      <c r="B411" s="19" t="str">
        <v>シート8　（シート9～10には記入しない）</v>
      </c>
      <c r="C411" s="15" t="str">
        <v>病弱</v>
      </c>
      <c r="D411" s="15" t="str">
        <v>なし</v>
      </c>
      <c r="G411" s="28" t="s">
        <v>1659</v>
      </c>
      <c r="H411" s="15" t="s">
        <v>3513</v>
      </c>
      <c r="I411" s="39" t="s">
        <v>3461</v>
      </c>
      <c r="J411" s="19" t="s">
        <v>1451</v>
      </c>
      <c r="K411" s="997">
        <v>1</v>
      </c>
    </row>
    <row r="412" spans="1:11" ht="15" customHeight="1" x14ac:dyDescent="0.15">
      <c r="A412" s="19" t="str">
        <v>先天性高インスリン血症</v>
      </c>
      <c r="B412" s="19" t="str">
        <v>シート8　（シート9～10には記入しない）</v>
      </c>
      <c r="C412" s="15" t="str">
        <v>病弱</v>
      </c>
      <c r="D412" s="15" t="str">
        <v>なし</v>
      </c>
      <c r="G412" s="28" t="s">
        <v>1660</v>
      </c>
      <c r="H412" s="15" t="s">
        <v>3513</v>
      </c>
      <c r="I412" s="39" t="s">
        <v>3461</v>
      </c>
      <c r="J412" s="19" t="s">
        <v>1451</v>
      </c>
      <c r="K412" s="997">
        <v>1</v>
      </c>
    </row>
    <row r="413" spans="1:11" ht="15" customHeight="1" x14ac:dyDescent="0.15">
      <c r="A413" s="19" t="str">
        <v>高インスリン血性低血糖症</v>
      </c>
      <c r="B413" s="19" t="str">
        <v>シート8　（シート9～10には記入しない）</v>
      </c>
      <c r="C413" s="15" t="str">
        <v>病弱</v>
      </c>
      <c r="D413" s="15" t="str">
        <v>なし</v>
      </c>
      <c r="G413" s="28" t="s">
        <v>1661</v>
      </c>
      <c r="H413" s="15" t="s">
        <v>3513</v>
      </c>
      <c r="I413" s="39" t="s">
        <v>3461</v>
      </c>
      <c r="J413" s="19" t="s">
        <v>1451</v>
      </c>
      <c r="K413" s="997">
        <v>1</v>
      </c>
    </row>
    <row r="414" spans="1:11" ht="15" customHeight="1" x14ac:dyDescent="0.15">
      <c r="A414" s="19" t="str">
        <v>ビタミンD依存性くる病</v>
      </c>
      <c r="B414" s="19" t="str">
        <v>シート8　（シート9～10には記入しない）</v>
      </c>
      <c r="C414" s="15" t="str">
        <v>病弱</v>
      </c>
      <c r="D414" s="15" t="str">
        <v>なし</v>
      </c>
      <c r="G414" s="28" t="s">
        <v>1662</v>
      </c>
      <c r="H414" s="15" t="s">
        <v>3513</v>
      </c>
      <c r="I414" s="39" t="s">
        <v>3461</v>
      </c>
      <c r="J414" s="19" t="s">
        <v>1451</v>
      </c>
      <c r="K414" s="997">
        <v>1</v>
      </c>
    </row>
    <row r="415" spans="1:11" ht="15" customHeight="1" x14ac:dyDescent="0.15">
      <c r="A415" s="19" t="str">
        <v>ビタミンD抵抗性骨軟化症</v>
      </c>
      <c r="B415" s="19" t="str">
        <v>シート8　（シート9～10には記入しない）</v>
      </c>
      <c r="C415" s="15" t="str">
        <v>病弱</v>
      </c>
      <c r="D415" s="15" t="str">
        <v>なし</v>
      </c>
      <c r="G415" s="28" t="s">
        <v>1663</v>
      </c>
      <c r="H415" s="15" t="s">
        <v>3513</v>
      </c>
      <c r="I415" s="39" t="s">
        <v>3461</v>
      </c>
      <c r="J415" s="19" t="s">
        <v>1451</v>
      </c>
      <c r="K415" s="997">
        <v>1</v>
      </c>
    </row>
    <row r="416" spans="1:11" ht="15" customHeight="1" x14ac:dyDescent="0.15">
      <c r="A416" s="19" t="str">
        <v>原発性低リン血症性くる病</v>
      </c>
      <c r="B416" s="19" t="str">
        <v>シート8　（シート9～10には記入しない）</v>
      </c>
      <c r="C416" s="15" t="str">
        <v>病弱</v>
      </c>
      <c r="D416" s="15" t="str">
        <v>なし</v>
      </c>
      <c r="G416" s="28" t="s">
        <v>1664</v>
      </c>
      <c r="H416" s="15" t="s">
        <v>3513</v>
      </c>
      <c r="I416" s="39" t="s">
        <v>3461</v>
      </c>
      <c r="J416" s="19" t="s">
        <v>1451</v>
      </c>
      <c r="K416" s="997">
        <v>1</v>
      </c>
    </row>
    <row r="417" spans="1:11" ht="15" customHeight="1" x14ac:dyDescent="0.15">
      <c r="A417" s="19" t="str">
        <v>脂肪異栄養症</v>
      </c>
      <c r="B417" s="19" t="str">
        <v>シート8　（シート9～10には記入しない）</v>
      </c>
      <c r="C417" s="15" t="str">
        <v>病弱</v>
      </c>
      <c r="D417" s="15" t="str">
        <v>なし</v>
      </c>
      <c r="G417" s="28" t="s">
        <v>1665</v>
      </c>
      <c r="H417" s="15" t="s">
        <v>3513</v>
      </c>
      <c r="I417" s="39" t="s">
        <v>3461</v>
      </c>
      <c r="J417" s="19" t="s">
        <v>1451</v>
      </c>
      <c r="K417" s="997">
        <v>1</v>
      </c>
    </row>
    <row r="418" spans="1:11" ht="15" customHeight="1" x14ac:dyDescent="0.15">
      <c r="A418" s="19" t="str">
        <v>脂肪萎縮症</v>
      </c>
      <c r="B418" s="19" t="str">
        <v>シート8　（シート9～10には記入しない）</v>
      </c>
      <c r="C418" s="15" t="str">
        <v>病弱</v>
      </c>
      <c r="D418" s="15" t="str">
        <v>なし</v>
      </c>
      <c r="G418" s="28" t="s">
        <v>1666</v>
      </c>
      <c r="H418" s="15" t="s">
        <v>3513</v>
      </c>
      <c r="I418" s="39" t="s">
        <v>3461</v>
      </c>
      <c r="J418" s="19" t="s">
        <v>1451</v>
      </c>
      <c r="K418" s="997">
        <v>1</v>
      </c>
    </row>
    <row r="419" spans="1:11" ht="15" customHeight="1" x14ac:dyDescent="0.15">
      <c r="A419" s="19" t="str">
        <v>多発性内分泌腫瘍1型</v>
      </c>
      <c r="B419" s="19" t="str">
        <v>シート8　（シート9～10には記入しない）</v>
      </c>
      <c r="C419" s="15" t="str">
        <v>病弱</v>
      </c>
      <c r="D419" s="15" t="str">
        <v>なし</v>
      </c>
      <c r="G419" s="28" t="s">
        <v>1667</v>
      </c>
      <c r="H419" s="15" t="s">
        <v>3513</v>
      </c>
      <c r="I419" s="28" t="s">
        <v>3461</v>
      </c>
      <c r="J419" s="19" t="s">
        <v>1451</v>
      </c>
      <c r="K419" s="997">
        <v>1</v>
      </c>
    </row>
    <row r="420" spans="1:11" ht="15" customHeight="1" x14ac:dyDescent="0.15">
      <c r="A420" s="19" t="str">
        <v>ウェルマー症候群</v>
      </c>
      <c r="B420" s="19" t="str">
        <v>シート8　（シート9～10には記入しない）</v>
      </c>
      <c r="C420" s="15" t="str">
        <v>病弱</v>
      </c>
      <c r="D420" s="15" t="str">
        <v>なし</v>
      </c>
      <c r="G420" s="28" t="s">
        <v>1668</v>
      </c>
      <c r="H420" s="15" t="s">
        <v>3513</v>
      </c>
      <c r="I420" s="39" t="s">
        <v>3461</v>
      </c>
      <c r="J420" s="19" t="s">
        <v>1451</v>
      </c>
      <c r="K420" s="997">
        <v>1</v>
      </c>
    </row>
    <row r="421" spans="1:11" ht="15" customHeight="1" x14ac:dyDescent="0.15">
      <c r="A421" s="19" t="str">
        <v>多発性内分泌腫瘍2型</v>
      </c>
      <c r="B421" s="19" t="str">
        <v>シート8　（シート9～10には記入しない）</v>
      </c>
      <c r="C421" s="15" t="str">
        <v>病弱</v>
      </c>
      <c r="D421" s="15" t="str">
        <v>なし</v>
      </c>
      <c r="G421" s="28" t="s">
        <v>1669</v>
      </c>
      <c r="H421" s="15" t="s">
        <v>3513</v>
      </c>
      <c r="I421" s="39" t="s">
        <v>3461</v>
      </c>
      <c r="J421" s="19" t="s">
        <v>1451</v>
      </c>
      <c r="K421" s="997">
        <v>1</v>
      </c>
    </row>
    <row r="422" spans="1:11" ht="15" customHeight="1" x14ac:dyDescent="0.15">
      <c r="A422" s="19" t="str">
        <v>シップル症候群</v>
      </c>
      <c r="B422" s="19" t="str">
        <v>シート8　（シート9～10には記入しない）</v>
      </c>
      <c r="C422" s="15" t="str">
        <v>病弱</v>
      </c>
      <c r="D422" s="15" t="str">
        <v>なし</v>
      </c>
      <c r="G422" s="28" t="s">
        <v>1670</v>
      </c>
      <c r="H422" s="15" t="s">
        <v>3513</v>
      </c>
      <c r="I422" s="39" t="s">
        <v>3461</v>
      </c>
      <c r="J422" s="19" t="s">
        <v>1451</v>
      </c>
      <c r="K422" s="997">
        <v>1</v>
      </c>
    </row>
    <row r="423" spans="1:11" ht="15" customHeight="1" x14ac:dyDescent="0.15">
      <c r="A423" s="19" t="str">
        <v>多発性内分泌腫瘍</v>
      </c>
      <c r="B423" s="19" t="str">
        <v>シート8　（シート9～10には記入しない）</v>
      </c>
      <c r="C423" s="15" t="str">
        <v>病弱</v>
      </c>
      <c r="D423" s="15" t="str">
        <v>なし</v>
      </c>
      <c r="G423" s="28" t="s">
        <v>1671</v>
      </c>
      <c r="H423" s="15" t="s">
        <v>3513</v>
      </c>
      <c r="I423" s="39" t="s">
        <v>3461</v>
      </c>
      <c r="J423" s="19" t="s">
        <v>1451</v>
      </c>
      <c r="K423" s="997">
        <v>1</v>
      </c>
    </row>
    <row r="424" spans="1:11" ht="15" customHeight="1" x14ac:dyDescent="0.15">
      <c r="A424" s="19" t="str">
        <v>多嚢胞性卵巣症候群</v>
      </c>
      <c r="B424" s="19" t="str">
        <v>シート8　（シート9～10には記入しない）</v>
      </c>
      <c r="C424" s="15" t="str">
        <v>病弱</v>
      </c>
      <c r="D424" s="15" t="str">
        <v>なし</v>
      </c>
      <c r="G424" s="28" t="s">
        <v>1672</v>
      </c>
      <c r="H424" s="15" t="s">
        <v>3513</v>
      </c>
      <c r="I424" s="39" t="s">
        <v>3461</v>
      </c>
      <c r="J424" s="19" t="s">
        <v>1451</v>
      </c>
      <c r="K424" s="997">
        <v>1</v>
      </c>
    </row>
    <row r="425" spans="1:11" ht="15" customHeight="1" x14ac:dyDescent="0.15">
      <c r="A425" s="19" t="str">
        <v>ターナー症候群</v>
      </c>
      <c r="B425" s="19" t="str">
        <v>シート8　（シート9～10には記入しない）</v>
      </c>
      <c r="C425" s="15" t="str">
        <v>病弱</v>
      </c>
      <c r="D425" s="15" t="str">
        <v>なし</v>
      </c>
      <c r="G425" s="28" t="s">
        <v>1673</v>
      </c>
      <c r="H425" s="15" t="s">
        <v>3513</v>
      </c>
      <c r="I425" s="39" t="s">
        <v>3461</v>
      </c>
      <c r="J425" s="19" t="s">
        <v>1451</v>
      </c>
      <c r="K425" s="997">
        <v>1</v>
      </c>
    </row>
    <row r="426" spans="1:11" ht="15" customHeight="1" x14ac:dyDescent="0.15">
      <c r="A426" s="19" t="str">
        <v>プラダー・ウィリ症候群</v>
      </c>
      <c r="B426" s="19" t="str">
        <v>シート8　（シート9～10には記入しない）</v>
      </c>
      <c r="C426" s="15" t="str">
        <v>病弱</v>
      </c>
      <c r="D426" s="15" t="str">
        <v>なし</v>
      </c>
      <c r="G426" s="28" t="s">
        <v>1674</v>
      </c>
      <c r="H426" s="15" t="s">
        <v>3513</v>
      </c>
      <c r="I426" s="39" t="s">
        <v>3461</v>
      </c>
      <c r="J426" s="19" t="s">
        <v>1451</v>
      </c>
      <c r="K426" s="997">
        <v>1</v>
      </c>
    </row>
    <row r="427" spans="1:11" ht="15" customHeight="1" x14ac:dyDescent="0.15">
      <c r="A427" s="19" t="str">
        <v>マッキューン・オルブライト症候群</v>
      </c>
      <c r="B427" s="19" t="str">
        <v>シート8　（シート9～10には記入しない）</v>
      </c>
      <c r="C427" s="15" t="str">
        <v>病弱</v>
      </c>
      <c r="D427" s="15" t="str">
        <v>なし</v>
      </c>
      <c r="G427" s="28" t="s">
        <v>1675</v>
      </c>
      <c r="H427" s="15" t="s">
        <v>3513</v>
      </c>
      <c r="I427" s="39" t="s">
        <v>3461</v>
      </c>
      <c r="J427" s="19" t="s">
        <v>1451</v>
      </c>
      <c r="K427" s="997">
        <v>1</v>
      </c>
    </row>
    <row r="428" spans="1:11" ht="15" customHeight="1" x14ac:dyDescent="0.15">
      <c r="A428" s="19" t="str">
        <v>ヌーナン症候群</v>
      </c>
      <c r="B428" s="19" t="str">
        <v>シート8　（シート9～10には記入しない）</v>
      </c>
      <c r="C428" s="15" t="str">
        <v>病弱</v>
      </c>
      <c r="D428" s="15" t="str">
        <v>なし</v>
      </c>
      <c r="G428" s="28" t="s">
        <v>1676</v>
      </c>
      <c r="H428" s="15" t="s">
        <v>3513</v>
      </c>
      <c r="I428" s="39" t="s">
        <v>3461</v>
      </c>
      <c r="J428" s="19" t="s">
        <v>1451</v>
      </c>
      <c r="K428" s="997">
        <v>1</v>
      </c>
    </row>
    <row r="429" spans="1:11" ht="15" customHeight="1" x14ac:dyDescent="0.15">
      <c r="A429" s="19" t="str">
        <v>バルデー・ビードル症候群</v>
      </c>
      <c r="B429" s="19" t="str">
        <v>シート8　（シート9～10には記入しない）</v>
      </c>
      <c r="C429" s="15" t="str">
        <v>病弱</v>
      </c>
      <c r="D429" s="15" t="str">
        <v>なし</v>
      </c>
      <c r="G429" s="28" t="s">
        <v>1677</v>
      </c>
      <c r="H429" s="15" t="s">
        <v>3513</v>
      </c>
      <c r="I429" s="39" t="s">
        <v>3461</v>
      </c>
      <c r="J429" s="19" t="s">
        <v>1451</v>
      </c>
      <c r="K429" s="997">
        <v>1</v>
      </c>
    </row>
    <row r="430" spans="1:11" ht="15" customHeight="1" x14ac:dyDescent="0.15">
      <c r="A430" s="19" t="str">
        <v>若年性特発性関節炎</v>
      </c>
      <c r="B430" s="19" t="str">
        <v>シート8　（シート9～10には記入しない）</v>
      </c>
      <c r="C430" s="15" t="str">
        <v>病弱</v>
      </c>
      <c r="D430" s="15" t="str">
        <v>なし</v>
      </c>
      <c r="G430" s="28" t="s">
        <v>1678</v>
      </c>
      <c r="H430" s="15" t="s">
        <v>3513</v>
      </c>
      <c r="I430" s="39" t="s">
        <v>3461</v>
      </c>
      <c r="J430" s="19" t="s">
        <v>1451</v>
      </c>
      <c r="K430" s="997">
        <v>1</v>
      </c>
    </row>
    <row r="431" spans="1:11" ht="15" customHeight="1" x14ac:dyDescent="0.15">
      <c r="A431" s="19" t="str">
        <v>全身性エリテマトーデス</v>
      </c>
      <c r="B431" s="19" t="str">
        <v>シート8　（シート9～10には記入しない）</v>
      </c>
      <c r="C431" s="15" t="str">
        <v>病弱</v>
      </c>
      <c r="D431" s="15" t="str">
        <v>なし</v>
      </c>
      <c r="G431" s="28" t="s">
        <v>1679</v>
      </c>
      <c r="H431" s="15" t="s">
        <v>3513</v>
      </c>
      <c r="I431" s="39" t="s">
        <v>3461</v>
      </c>
      <c r="J431" s="19" t="s">
        <v>1451</v>
      </c>
      <c r="K431" s="997">
        <v>1</v>
      </c>
    </row>
    <row r="432" spans="1:11" ht="15" customHeight="1" x14ac:dyDescent="0.15">
      <c r="A432" s="19" t="str">
        <v>皮膚筋炎</v>
      </c>
      <c r="B432" s="19" t="str">
        <v>シート8　（シート9～10には記入しない）</v>
      </c>
      <c r="C432" s="15" t="str">
        <v>病弱</v>
      </c>
      <c r="D432" s="15" t="str">
        <v>なし</v>
      </c>
      <c r="G432" s="28" t="s">
        <v>1680</v>
      </c>
      <c r="H432" s="15" t="s">
        <v>3513</v>
      </c>
      <c r="I432" s="39" t="s">
        <v>3461</v>
      </c>
      <c r="J432" s="19" t="s">
        <v>1451</v>
      </c>
      <c r="K432" s="997">
        <v>1</v>
      </c>
    </row>
    <row r="433" spans="1:11" ht="15" customHeight="1" x14ac:dyDescent="0.15">
      <c r="A433" s="19" t="str">
        <v>多発性筋炎</v>
      </c>
      <c r="B433" s="19" t="str">
        <v>シート8　（シート9～10には記入しない）</v>
      </c>
      <c r="C433" s="15" t="str">
        <v>病弱</v>
      </c>
      <c r="D433" s="15" t="str">
        <v>なし</v>
      </c>
      <c r="G433" s="28" t="s">
        <v>1681</v>
      </c>
      <c r="H433" s="15" t="s">
        <v>3513</v>
      </c>
      <c r="I433" s="39" t="s">
        <v>3461</v>
      </c>
      <c r="J433" s="19" t="s">
        <v>1451</v>
      </c>
      <c r="K433" s="997">
        <v>1</v>
      </c>
    </row>
    <row r="434" spans="1:11" ht="15" customHeight="1" x14ac:dyDescent="0.15">
      <c r="A434" s="19" t="str">
        <v>シェーグレン症候群</v>
      </c>
      <c r="B434" s="19" t="str">
        <v>シート8　（シート9～10には記入しない）</v>
      </c>
      <c r="C434" s="15" t="str">
        <v>病弱</v>
      </c>
      <c r="D434" s="15" t="str">
        <v>なし</v>
      </c>
      <c r="G434" s="28" t="s">
        <v>1682</v>
      </c>
      <c r="H434" s="15" t="s">
        <v>3513</v>
      </c>
      <c r="I434" s="28" t="s">
        <v>3461</v>
      </c>
      <c r="J434" s="19" t="s">
        <v>1451</v>
      </c>
      <c r="K434" s="997">
        <v>1</v>
      </c>
    </row>
    <row r="435" spans="1:11" ht="15" customHeight="1" x14ac:dyDescent="0.15">
      <c r="A435" s="19" t="str">
        <v>抗リン脂質抗体症候群</v>
      </c>
      <c r="B435" s="19" t="str">
        <v>シート8　（シート9～10には記入しない）</v>
      </c>
      <c r="C435" s="15" t="str">
        <v>病弱</v>
      </c>
      <c r="D435" s="15" t="str">
        <v>なし</v>
      </c>
      <c r="G435" s="28" t="s">
        <v>1683</v>
      </c>
      <c r="H435" s="15" t="s">
        <v>3513</v>
      </c>
      <c r="I435" s="39" t="s">
        <v>3461</v>
      </c>
      <c r="J435" s="19" t="s">
        <v>1451</v>
      </c>
      <c r="K435" s="997">
        <v>1</v>
      </c>
    </row>
    <row r="436" spans="1:11" ht="15" customHeight="1" x14ac:dyDescent="0.15">
      <c r="A436" s="19" t="str">
        <v>ベーチェット病</v>
      </c>
      <c r="B436" s="19" t="str">
        <v>シート8　（シート9～10には記入しない）</v>
      </c>
      <c r="C436" s="15" t="str">
        <v>病弱</v>
      </c>
      <c r="D436" s="15" t="str">
        <v>なし</v>
      </c>
      <c r="G436" s="28" t="s">
        <v>1684</v>
      </c>
      <c r="H436" s="15" t="s">
        <v>3513</v>
      </c>
      <c r="I436" s="28" t="s">
        <v>3461</v>
      </c>
      <c r="J436" s="19" t="s">
        <v>1451</v>
      </c>
      <c r="K436" s="997">
        <v>1</v>
      </c>
    </row>
    <row r="437" spans="1:11" ht="15" customHeight="1" x14ac:dyDescent="0.15">
      <c r="A437" s="19" t="str">
        <v>高安動脈炎</v>
      </c>
      <c r="B437" s="19" t="str">
        <v>シート8　（シート9～10には記入しない）</v>
      </c>
      <c r="C437" s="15" t="str">
        <v>病弱</v>
      </c>
      <c r="D437" s="15" t="str">
        <v>なし</v>
      </c>
      <c r="G437" s="28" t="s">
        <v>1685</v>
      </c>
      <c r="H437" s="15" t="s">
        <v>3513</v>
      </c>
      <c r="I437" s="39" t="s">
        <v>3461</v>
      </c>
      <c r="J437" s="19" t="s">
        <v>1451</v>
      </c>
      <c r="K437" s="997">
        <v>1</v>
      </c>
    </row>
    <row r="438" spans="1:11" ht="15" customHeight="1" x14ac:dyDescent="0.15">
      <c r="A438" s="19" t="str">
        <v>結節性多発動脈炎</v>
      </c>
      <c r="B438" s="19" t="str">
        <v>シート8　（シート9～10には記入しない）</v>
      </c>
      <c r="C438" s="15" t="str">
        <v>病弱</v>
      </c>
      <c r="D438" s="15" t="str">
        <v>なし</v>
      </c>
      <c r="G438" s="28" t="s">
        <v>1686</v>
      </c>
      <c r="H438" s="15" t="s">
        <v>3513</v>
      </c>
      <c r="I438" s="39" t="s">
        <v>3461</v>
      </c>
      <c r="J438" s="19" t="s">
        <v>1451</v>
      </c>
      <c r="K438" s="997">
        <v>1</v>
      </c>
    </row>
    <row r="439" spans="1:11" ht="15" customHeight="1" x14ac:dyDescent="0.15">
      <c r="A439" s="19" t="str">
        <v>好酸球性多発血管炎性肉芽腫症</v>
      </c>
      <c r="B439" s="19" t="str">
        <v>シート8　（シート9～10には記入しない）</v>
      </c>
      <c r="C439" s="15" t="str">
        <v>病弱</v>
      </c>
      <c r="D439" s="15" t="str">
        <v>なし</v>
      </c>
      <c r="G439" s="28" t="s">
        <v>1687</v>
      </c>
      <c r="H439" s="15" t="s">
        <v>3513</v>
      </c>
      <c r="I439" s="39" t="s">
        <v>3461</v>
      </c>
      <c r="J439" s="19" t="s">
        <v>1451</v>
      </c>
      <c r="K439" s="997">
        <v>1</v>
      </c>
    </row>
    <row r="440" spans="1:11" ht="15" customHeight="1" x14ac:dyDescent="0.15">
      <c r="A440" s="19" t="str">
        <v>再発性多発軟骨炎</v>
      </c>
      <c r="B440" s="19" t="str">
        <v>シート8　（シート9～10には記入しない）</v>
      </c>
      <c r="C440" s="15" t="str">
        <v>病弱</v>
      </c>
      <c r="D440" s="15" t="str">
        <v>なし</v>
      </c>
      <c r="G440" s="28" t="s">
        <v>1688</v>
      </c>
      <c r="H440" s="15" t="s">
        <v>3513</v>
      </c>
      <c r="I440" s="39" t="s">
        <v>3461</v>
      </c>
      <c r="J440" s="19" t="s">
        <v>1451</v>
      </c>
      <c r="K440" s="997">
        <v>1</v>
      </c>
    </row>
    <row r="441" spans="1:11" ht="15" customHeight="1" x14ac:dyDescent="0.15">
      <c r="A441" s="19" t="str">
        <v>全身性強皮症</v>
      </c>
      <c r="B441" s="19" t="str">
        <v>シート8　（シート9～10には記入しない）</v>
      </c>
      <c r="C441" s="15" t="str">
        <v>病弱</v>
      </c>
      <c r="D441" s="15" t="str">
        <v>なし</v>
      </c>
      <c r="G441" s="28" t="s">
        <v>1689</v>
      </c>
      <c r="H441" s="15" t="s">
        <v>3513</v>
      </c>
      <c r="I441" s="39" t="s">
        <v>3461</v>
      </c>
      <c r="J441" s="19" t="s">
        <v>1451</v>
      </c>
      <c r="K441" s="997">
        <v>1</v>
      </c>
    </row>
    <row r="442" spans="1:11" ht="15" customHeight="1" x14ac:dyDescent="0.15">
      <c r="A442" s="19" t="str">
        <v>混合性結合組織病</v>
      </c>
      <c r="B442" s="19" t="str">
        <v>シート8　（シート9～10には記入しない）</v>
      </c>
      <c r="C442" s="15" t="str">
        <v>病弱</v>
      </c>
      <c r="D442" s="15" t="str">
        <v>なし</v>
      </c>
      <c r="G442" s="28" t="s">
        <v>1690</v>
      </c>
      <c r="H442" s="15" t="s">
        <v>3513</v>
      </c>
      <c r="I442" s="39" t="s">
        <v>3461</v>
      </c>
      <c r="J442" s="19" t="s">
        <v>1451</v>
      </c>
      <c r="K442" s="997">
        <v>1</v>
      </c>
    </row>
    <row r="443" spans="1:11" ht="15" customHeight="1" x14ac:dyDescent="0.15">
      <c r="A443" s="19" t="str">
        <v>家族性地中海熱</v>
      </c>
      <c r="B443" s="19" t="str">
        <v>シート8　（シート9～10には記入しない）</v>
      </c>
      <c r="C443" s="15" t="str">
        <v>病弱</v>
      </c>
      <c r="D443" s="15" t="str">
        <v>なし</v>
      </c>
      <c r="G443" s="28" t="s">
        <v>1691</v>
      </c>
      <c r="H443" s="15" t="s">
        <v>3513</v>
      </c>
      <c r="I443" s="39" t="s">
        <v>3461</v>
      </c>
      <c r="J443" s="19" t="s">
        <v>1451</v>
      </c>
      <c r="K443" s="997">
        <v>1</v>
      </c>
    </row>
    <row r="444" spans="1:11" ht="15" customHeight="1" x14ac:dyDescent="0.15">
      <c r="A444" s="19" t="str">
        <v>クリオピリン関連周期熱症候群</v>
      </c>
      <c r="B444" s="19" t="str">
        <v>シート8　（シート9～10には記入しない）</v>
      </c>
      <c r="C444" s="15" t="str">
        <v>病弱</v>
      </c>
      <c r="D444" s="15" t="str">
        <v>なし</v>
      </c>
      <c r="G444" s="28" t="s">
        <v>1692</v>
      </c>
      <c r="H444" s="15" t="s">
        <v>3513</v>
      </c>
      <c r="I444" s="39" t="s">
        <v>3461</v>
      </c>
      <c r="J444" s="19" t="s">
        <v>1451</v>
      </c>
      <c r="K444" s="997">
        <v>1</v>
      </c>
    </row>
    <row r="445" spans="1:11" ht="15" customHeight="1" x14ac:dyDescent="0.15">
      <c r="A445" s="19" t="str">
        <v>TNF受容体関連周期性症候群</v>
      </c>
      <c r="B445" s="19" t="str">
        <v>シート8　（シート9～10には記入しない）</v>
      </c>
      <c r="C445" s="15" t="str">
        <v>病弱</v>
      </c>
      <c r="D445" s="15" t="str">
        <v>なし</v>
      </c>
      <c r="G445" s="28" t="s">
        <v>1693</v>
      </c>
      <c r="H445" s="15" t="s">
        <v>3513</v>
      </c>
      <c r="I445" s="39" t="s">
        <v>3461</v>
      </c>
      <c r="J445" s="19" t="s">
        <v>1451</v>
      </c>
      <c r="K445" s="997">
        <v>1</v>
      </c>
    </row>
    <row r="446" spans="1:11" ht="15" customHeight="1" x14ac:dyDescent="0.15">
      <c r="A446" s="19" t="str">
        <v>ブラウ症候群</v>
      </c>
      <c r="B446" s="19" t="str">
        <v>シート8　（シート9～10には記入しない）</v>
      </c>
      <c r="C446" s="15" t="str">
        <v>病弱</v>
      </c>
      <c r="D446" s="15" t="str">
        <v>なし</v>
      </c>
      <c r="G446" s="28" t="s">
        <v>1694</v>
      </c>
      <c r="H446" s="15" t="s">
        <v>3513</v>
      </c>
      <c r="I446" s="39" t="s">
        <v>3461</v>
      </c>
      <c r="J446" s="19" t="s">
        <v>1451</v>
      </c>
      <c r="K446" s="997">
        <v>1</v>
      </c>
    </row>
    <row r="447" spans="1:11" ht="15" customHeight="1" x14ac:dyDescent="0.15">
      <c r="A447" s="19" t="str">
        <v>若年発症サルコイドーシス</v>
      </c>
      <c r="B447" s="19" t="str">
        <v>シート8　（シート9～10には記入しない）</v>
      </c>
      <c r="C447" s="15" t="str">
        <v>病弱</v>
      </c>
      <c r="D447" s="15" t="str">
        <v>なし</v>
      </c>
      <c r="G447" s="28" t="s">
        <v>1695</v>
      </c>
      <c r="H447" s="15" t="s">
        <v>3513</v>
      </c>
      <c r="I447" s="39" t="s">
        <v>3461</v>
      </c>
      <c r="J447" s="19" t="s">
        <v>1451</v>
      </c>
      <c r="K447" s="997">
        <v>1</v>
      </c>
    </row>
    <row r="448" spans="1:11" ht="15" customHeight="1" x14ac:dyDescent="0.15">
      <c r="A448" s="19" t="str">
        <v>中條・西村症候群</v>
      </c>
      <c r="B448" s="19" t="str">
        <v>シート8　（シート9～10には記入しない）</v>
      </c>
      <c r="C448" s="15" t="str">
        <v>病弱</v>
      </c>
      <c r="D448" s="15" t="str">
        <v>なし</v>
      </c>
      <c r="G448" s="28" t="s">
        <v>1696</v>
      </c>
      <c r="H448" s="15" t="s">
        <v>3513</v>
      </c>
      <c r="I448" s="39" t="s">
        <v>3461</v>
      </c>
      <c r="J448" s="19" t="s">
        <v>1451</v>
      </c>
      <c r="K448" s="997">
        <v>1</v>
      </c>
    </row>
    <row r="449" spans="1:11" ht="15" customHeight="1" x14ac:dyDescent="0.15">
      <c r="A449" s="19" t="str">
        <v>高IgD症候群</v>
      </c>
      <c r="B449" s="19" t="str">
        <v>シート8　（シート9～10には記入しない）</v>
      </c>
      <c r="C449" s="15" t="str">
        <v>病弱</v>
      </c>
      <c r="D449" s="15" t="str">
        <v>なし</v>
      </c>
      <c r="G449" s="28" t="s">
        <v>1697</v>
      </c>
      <c r="H449" s="15" t="s">
        <v>3513</v>
      </c>
      <c r="I449" s="39" t="s">
        <v>3461</v>
      </c>
      <c r="J449" s="19" t="s">
        <v>1451</v>
      </c>
      <c r="K449" s="997">
        <v>1</v>
      </c>
    </row>
    <row r="450" spans="1:11" ht="15" customHeight="1" x14ac:dyDescent="0.15">
      <c r="A450" s="19" t="str">
        <v>メバロン酸キナーゼ欠損症</v>
      </c>
      <c r="B450" s="19" t="str">
        <v>シート8　（シート9～10には記入しない）</v>
      </c>
      <c r="C450" s="15" t="str">
        <v>病弱</v>
      </c>
      <c r="D450" s="15" t="str">
        <v>なし</v>
      </c>
      <c r="G450" s="28" t="s">
        <v>1698</v>
      </c>
      <c r="H450" s="15" t="s">
        <v>3513</v>
      </c>
      <c r="I450" s="39" t="s">
        <v>3461</v>
      </c>
      <c r="J450" s="19" t="s">
        <v>1451</v>
      </c>
      <c r="K450" s="997">
        <v>1</v>
      </c>
    </row>
    <row r="451" spans="1:11" ht="15" customHeight="1" x14ac:dyDescent="0.15">
      <c r="A451" s="19" t="str">
        <v>化膿性無菌性関節炎</v>
      </c>
      <c r="B451" s="19" t="str">
        <v>シート8　（シート9～10には記入しない）</v>
      </c>
      <c r="C451" s="15" t="str">
        <v>病弱</v>
      </c>
      <c r="D451" s="15" t="str">
        <v>なし</v>
      </c>
      <c r="G451" s="28" t="s">
        <v>1699</v>
      </c>
      <c r="H451" s="15" t="s">
        <v>3513</v>
      </c>
      <c r="I451" s="39" t="s">
        <v>3461</v>
      </c>
      <c r="J451" s="19" t="s">
        <v>1451</v>
      </c>
      <c r="K451" s="997">
        <v>1</v>
      </c>
    </row>
    <row r="452" spans="1:11" ht="15" customHeight="1" x14ac:dyDescent="0.15">
      <c r="A452" s="19" t="str">
        <v>壊疽性膿皮症</v>
      </c>
      <c r="B452" s="19" t="str">
        <v>シート8　（シート9～10には記入しない）</v>
      </c>
      <c r="C452" s="15" t="str">
        <v>病弱</v>
      </c>
      <c r="D452" s="15" t="str">
        <v>なし</v>
      </c>
      <c r="G452" s="28" t="s">
        <v>1700</v>
      </c>
      <c r="H452" s="15" t="s">
        <v>3513</v>
      </c>
      <c r="I452" s="39" t="s">
        <v>3461</v>
      </c>
      <c r="J452" s="19" t="s">
        <v>1451</v>
      </c>
      <c r="K452" s="997">
        <v>1</v>
      </c>
    </row>
    <row r="453" spans="1:11" ht="15" customHeight="1" x14ac:dyDescent="0.15">
      <c r="A453" s="19" t="str">
        <v>アクネ症候群</v>
      </c>
      <c r="B453" s="19" t="str">
        <v>シート8　（シート9～10には記入しない）</v>
      </c>
      <c r="C453" s="15" t="str">
        <v>病弱</v>
      </c>
      <c r="D453" s="15" t="str">
        <v>なし</v>
      </c>
      <c r="G453" s="28" t="s">
        <v>1701</v>
      </c>
      <c r="H453" s="15" t="s">
        <v>3513</v>
      </c>
      <c r="I453" s="39" t="s">
        <v>3461</v>
      </c>
      <c r="J453" s="19" t="s">
        <v>1451</v>
      </c>
      <c r="K453" s="997">
        <v>1</v>
      </c>
    </row>
    <row r="454" spans="1:11" ht="15" customHeight="1" x14ac:dyDescent="0.15">
      <c r="A454" s="19" t="str">
        <v>慢性再発性多発性骨髄炎</v>
      </c>
      <c r="B454" s="19" t="str">
        <v>シート8　（シート9～10には記入しない）</v>
      </c>
      <c r="C454" s="15" t="str">
        <v>病弱</v>
      </c>
      <c r="D454" s="15" t="str">
        <v>なし</v>
      </c>
      <c r="G454" s="28" t="s">
        <v>1702</v>
      </c>
      <c r="H454" s="15" t="s">
        <v>3513</v>
      </c>
      <c r="I454" s="39" t="s">
        <v>3461</v>
      </c>
      <c r="J454" s="19" t="s">
        <v>1451</v>
      </c>
      <c r="K454" s="997">
        <v>1</v>
      </c>
    </row>
    <row r="455" spans="1:11" ht="15" customHeight="1" x14ac:dyDescent="0.15">
      <c r="A455" s="19" t="str">
        <v>インターロイキンⅠ受容体拮抗分子欠損症</v>
      </c>
      <c r="B455" s="19" t="str">
        <v>シート8　（シート9～10には記入しない）</v>
      </c>
      <c r="C455" s="15" t="str">
        <v>病弱</v>
      </c>
      <c r="D455" s="15" t="str">
        <v>なし</v>
      </c>
      <c r="G455" s="28" t="s">
        <v>1703</v>
      </c>
      <c r="H455" s="15" t="s">
        <v>3513</v>
      </c>
      <c r="I455" s="39" t="s">
        <v>3461</v>
      </c>
      <c r="J455" s="19" t="s">
        <v>1451</v>
      </c>
      <c r="K455" s="997">
        <v>1</v>
      </c>
    </row>
    <row r="456" spans="1:11" ht="15" customHeight="1" x14ac:dyDescent="0.15">
      <c r="A456" s="19" t="str">
        <v>自己炎症性疾患</v>
      </c>
      <c r="B456" s="19" t="str">
        <v>シート8　（シート9～10には記入しない）</v>
      </c>
      <c r="C456" s="15" t="str">
        <v>病弱</v>
      </c>
      <c r="D456" s="15" t="str">
        <v>なし</v>
      </c>
      <c r="G456" s="28" t="s">
        <v>1704</v>
      </c>
      <c r="H456" s="15" t="s">
        <v>3513</v>
      </c>
      <c r="I456" s="39" t="s">
        <v>3461</v>
      </c>
      <c r="J456" s="19" t="s">
        <v>1451</v>
      </c>
      <c r="K456" s="997">
        <v>1</v>
      </c>
    </row>
    <row r="457" spans="1:11" ht="15" customHeight="1" x14ac:dyDescent="0.15">
      <c r="A457" s="19" t="str">
        <v>フェニルケトン尿症</v>
      </c>
      <c r="B457" s="19" t="str">
        <v>シート8　（シート9～10には記入しない）</v>
      </c>
      <c r="C457" s="15" t="str">
        <v>病弱</v>
      </c>
      <c r="D457" s="15" t="str">
        <v>なし</v>
      </c>
      <c r="G457" s="28" t="s">
        <v>1705</v>
      </c>
      <c r="H457" s="15" t="s">
        <v>3513</v>
      </c>
      <c r="I457" s="39" t="s">
        <v>3461</v>
      </c>
      <c r="J457" s="19" t="s">
        <v>1451</v>
      </c>
      <c r="K457" s="997">
        <v>1</v>
      </c>
    </row>
    <row r="458" spans="1:11" ht="15" customHeight="1" x14ac:dyDescent="0.15">
      <c r="A458" s="19" t="str">
        <v>高フェニルアラニン血症</v>
      </c>
      <c r="B458" s="19" t="str">
        <v>シート8　（シート9～10には記入しない）</v>
      </c>
      <c r="C458" s="15" t="str">
        <v>病弱</v>
      </c>
      <c r="D458" s="15" t="str">
        <v>なし</v>
      </c>
      <c r="G458" s="28" t="s">
        <v>1706</v>
      </c>
      <c r="H458" s="15" t="s">
        <v>3513</v>
      </c>
      <c r="I458" s="39" t="s">
        <v>3461</v>
      </c>
      <c r="J458" s="19" t="s">
        <v>1451</v>
      </c>
      <c r="K458" s="997">
        <v>1</v>
      </c>
    </row>
    <row r="459" spans="1:11" ht="15" customHeight="1" x14ac:dyDescent="0.15">
      <c r="A459" s="19" t="str">
        <v>高チロシン血症１型</v>
      </c>
      <c r="B459" s="19" t="str">
        <v>シート8　（シート9～10には記入しない）</v>
      </c>
      <c r="C459" s="15" t="str">
        <v>病弱</v>
      </c>
      <c r="D459" s="15" t="str">
        <v>なし</v>
      </c>
      <c r="G459" s="28" t="s">
        <v>1707</v>
      </c>
      <c r="H459" s="15" t="s">
        <v>3513</v>
      </c>
      <c r="I459" s="39" t="s">
        <v>3461</v>
      </c>
      <c r="J459" s="19" t="s">
        <v>1451</v>
      </c>
      <c r="K459" s="997">
        <v>1</v>
      </c>
    </row>
    <row r="460" spans="1:11" ht="15" customHeight="1" x14ac:dyDescent="0.15">
      <c r="A460" s="19" t="str">
        <v>高チロシン血症２型</v>
      </c>
      <c r="B460" s="19" t="str">
        <v>シート8　（シート9～10には記入しない）</v>
      </c>
      <c r="C460" s="15" t="str">
        <v>病弱</v>
      </c>
      <c r="D460" s="15" t="str">
        <v>なし</v>
      </c>
      <c r="G460" s="28" t="s">
        <v>1708</v>
      </c>
      <c r="H460" s="15" t="s">
        <v>3513</v>
      </c>
      <c r="I460" s="39" t="s">
        <v>3461</v>
      </c>
      <c r="J460" s="19" t="s">
        <v>1451</v>
      </c>
      <c r="K460" s="997">
        <v>1</v>
      </c>
    </row>
    <row r="461" spans="1:11" ht="15" customHeight="1" x14ac:dyDescent="0.15">
      <c r="A461" s="19" t="str">
        <v>高チロシン血症３型</v>
      </c>
      <c r="B461" s="19" t="str">
        <v>シート8　（シート9～10には記入しない）</v>
      </c>
      <c r="C461" s="15" t="str">
        <v>病弱</v>
      </c>
      <c r="D461" s="15" t="str">
        <v>なし</v>
      </c>
      <c r="G461" s="28" t="s">
        <v>1709</v>
      </c>
      <c r="H461" s="15" t="s">
        <v>3513</v>
      </c>
      <c r="I461" s="39" t="s">
        <v>3461</v>
      </c>
      <c r="J461" s="19" t="s">
        <v>1451</v>
      </c>
      <c r="K461" s="997">
        <v>1</v>
      </c>
    </row>
    <row r="462" spans="1:11" ht="15" customHeight="1" x14ac:dyDescent="0.15">
      <c r="A462" s="19" t="str">
        <v>高プロリン血症</v>
      </c>
      <c r="B462" s="19" t="str">
        <v>シート8　（シート9～10には記入しない）</v>
      </c>
      <c r="C462" s="15" t="str">
        <v>病弱</v>
      </c>
      <c r="D462" s="15" t="str">
        <v>なし</v>
      </c>
      <c r="G462" s="28" t="s">
        <v>1710</v>
      </c>
      <c r="H462" s="15" t="s">
        <v>3513</v>
      </c>
      <c r="I462" s="39" t="s">
        <v>3461</v>
      </c>
      <c r="J462" s="19" t="s">
        <v>1451</v>
      </c>
      <c r="K462" s="997">
        <v>1</v>
      </c>
    </row>
    <row r="463" spans="1:11" ht="15" customHeight="1" x14ac:dyDescent="0.15">
      <c r="A463" s="19" t="str">
        <v>プロリダーゼ欠損症</v>
      </c>
      <c r="B463" s="19" t="str">
        <v>シート8　（シート9～10には記入しない）</v>
      </c>
      <c r="C463" s="15" t="str">
        <v>病弱</v>
      </c>
      <c r="D463" s="15" t="str">
        <v>なし</v>
      </c>
      <c r="G463" s="28" t="s">
        <v>1711</v>
      </c>
      <c r="H463" s="15" t="s">
        <v>3513</v>
      </c>
      <c r="I463" s="39" t="s">
        <v>3461</v>
      </c>
      <c r="J463" s="19" t="s">
        <v>1451</v>
      </c>
      <c r="K463" s="997">
        <v>1</v>
      </c>
    </row>
    <row r="464" spans="1:11" ht="15" customHeight="1" x14ac:dyDescent="0.15">
      <c r="A464" s="19" t="str">
        <v>メープルシロップ尿症</v>
      </c>
      <c r="B464" s="19" t="str">
        <v>シート8　（シート9～10には記入しない）</v>
      </c>
      <c r="C464" s="15" t="str">
        <v>病弱</v>
      </c>
      <c r="D464" s="15" t="str">
        <v>なし</v>
      </c>
      <c r="G464" s="28" t="s">
        <v>1712</v>
      </c>
      <c r="H464" s="15" t="s">
        <v>3513</v>
      </c>
      <c r="I464" s="39" t="s">
        <v>3461</v>
      </c>
      <c r="J464" s="19" t="s">
        <v>1451</v>
      </c>
      <c r="K464" s="997">
        <v>1</v>
      </c>
    </row>
    <row r="465" spans="1:11" ht="15" customHeight="1" x14ac:dyDescent="0.15">
      <c r="A465" s="19" t="str">
        <v>ホモシスチン尿症</v>
      </c>
      <c r="B465" s="19" t="str">
        <v>シート8　（シート9～10には記入しない）</v>
      </c>
      <c r="C465" s="15" t="str">
        <v>病弱</v>
      </c>
      <c r="D465" s="15" t="str">
        <v>なし</v>
      </c>
      <c r="G465" s="28" t="s">
        <v>1713</v>
      </c>
      <c r="H465" s="15" t="s">
        <v>3513</v>
      </c>
      <c r="I465" s="39" t="s">
        <v>3461</v>
      </c>
      <c r="J465" s="19" t="s">
        <v>1451</v>
      </c>
      <c r="K465" s="997">
        <v>1</v>
      </c>
    </row>
    <row r="466" spans="1:11" ht="15" customHeight="1" x14ac:dyDescent="0.15">
      <c r="A466" s="19" t="str">
        <v>高メチオニン血症</v>
      </c>
      <c r="B466" s="19" t="str">
        <v>シート8　（シート9～10には記入しない）</v>
      </c>
      <c r="C466" s="15" t="str">
        <v>病弱</v>
      </c>
      <c r="D466" s="15" t="str">
        <v>なし</v>
      </c>
      <c r="G466" s="28" t="s">
        <v>1714</v>
      </c>
      <c r="H466" s="15" t="s">
        <v>3513</v>
      </c>
      <c r="I466" s="39" t="s">
        <v>3461</v>
      </c>
      <c r="J466" s="19" t="s">
        <v>1451</v>
      </c>
      <c r="K466" s="997">
        <v>1</v>
      </c>
    </row>
    <row r="467" spans="1:11" ht="15" customHeight="1" x14ac:dyDescent="0.15">
      <c r="A467" s="19" t="str">
        <v>非ケトーシス型高グリシン血症</v>
      </c>
      <c r="B467" s="19" t="str">
        <v>シート8　（シート9～10には記入しない）</v>
      </c>
      <c r="C467" s="15" t="str">
        <v>病弱</v>
      </c>
      <c r="D467" s="15" t="str">
        <v>なし</v>
      </c>
      <c r="G467" s="28" t="s">
        <v>1715</v>
      </c>
      <c r="H467" s="15" t="s">
        <v>3513</v>
      </c>
      <c r="I467" s="39" t="s">
        <v>3461</v>
      </c>
      <c r="J467" s="19" t="s">
        <v>1451</v>
      </c>
      <c r="K467" s="997">
        <v>1</v>
      </c>
    </row>
    <row r="468" spans="1:11" ht="15" customHeight="1" x14ac:dyDescent="0.15">
      <c r="A468" s="19" t="str">
        <v>カルバミルリン酸合成酵素欠損症</v>
      </c>
      <c r="B468" s="19" t="str">
        <v>シート8　（シート9～10には記入しない）</v>
      </c>
      <c r="C468" s="15" t="str">
        <v>病弱</v>
      </c>
      <c r="D468" s="15" t="str">
        <v>なし</v>
      </c>
      <c r="G468" s="28" t="s">
        <v>1716</v>
      </c>
      <c r="H468" s="15" t="s">
        <v>3513</v>
      </c>
      <c r="I468" s="39" t="s">
        <v>3461</v>
      </c>
      <c r="J468" s="19" t="s">
        <v>1451</v>
      </c>
      <c r="K468" s="997">
        <v>1</v>
      </c>
    </row>
    <row r="469" spans="1:11" ht="15" customHeight="1" x14ac:dyDescent="0.15">
      <c r="A469" s="19" t="str">
        <v>オルニチントランスカルバミラーゼ欠
損症</v>
      </c>
      <c r="B469" s="19" t="str">
        <v>シート8　（シート9～10には記入しない）</v>
      </c>
      <c r="C469" s="15" t="str">
        <v>病弱</v>
      </c>
      <c r="D469" s="15" t="str">
        <v>なし</v>
      </c>
      <c r="G469" s="28" t="s">
        <v>1717</v>
      </c>
      <c r="H469" s="15" t="s">
        <v>3513</v>
      </c>
      <c r="I469" s="39" t="s">
        <v>3461</v>
      </c>
      <c r="J469" s="19" t="s">
        <v>1451</v>
      </c>
      <c r="K469" s="997">
        <v>1</v>
      </c>
    </row>
    <row r="470" spans="1:11" ht="15" customHeight="1" x14ac:dyDescent="0.15">
      <c r="A470" s="19" t="str">
        <v>アルギニノコハク酸合成酵素欠損症</v>
      </c>
      <c r="B470" s="19" t="str">
        <v>シート8　（シート9～10には記入しない）</v>
      </c>
      <c r="C470" s="15" t="str">
        <v>病弱</v>
      </c>
      <c r="D470" s="15" t="str">
        <v>なし</v>
      </c>
      <c r="G470" s="28" t="s">
        <v>1718</v>
      </c>
      <c r="H470" s="15" t="s">
        <v>3513</v>
      </c>
      <c r="I470" s="39" t="s">
        <v>3461</v>
      </c>
      <c r="J470" s="19" t="s">
        <v>1451</v>
      </c>
      <c r="K470" s="997">
        <v>1</v>
      </c>
    </row>
    <row r="471" spans="1:11" ht="15" customHeight="1" x14ac:dyDescent="0.15">
      <c r="A471" s="19" t="str">
        <v>シトルリン血症</v>
      </c>
      <c r="B471" s="19" t="str">
        <v>シート8　（シート9～10には記入しない）</v>
      </c>
      <c r="C471" s="15" t="str">
        <v>病弱</v>
      </c>
      <c r="D471" s="15" t="str">
        <v>なし</v>
      </c>
      <c r="G471" s="28" t="s">
        <v>1719</v>
      </c>
      <c r="H471" s="15" t="s">
        <v>3513</v>
      </c>
      <c r="I471" s="39" t="s">
        <v>3461</v>
      </c>
      <c r="J471" s="19" t="s">
        <v>1451</v>
      </c>
      <c r="K471" s="997">
        <v>1</v>
      </c>
    </row>
    <row r="472" spans="1:11" ht="15" customHeight="1" x14ac:dyDescent="0.15">
      <c r="A472" s="19" t="str">
        <v>アルギニノコハク酸尿症</v>
      </c>
      <c r="B472" s="19" t="str">
        <v>シート8　（シート9～10には記入しない）</v>
      </c>
      <c r="C472" s="15" t="str">
        <v>病弱</v>
      </c>
      <c r="D472" s="15" t="str">
        <v>なし</v>
      </c>
      <c r="G472" s="28" t="s">
        <v>1720</v>
      </c>
      <c r="H472" s="15" t="s">
        <v>3513</v>
      </c>
      <c r="I472" s="39" t="s">
        <v>3461</v>
      </c>
      <c r="J472" s="19" t="s">
        <v>1451</v>
      </c>
      <c r="K472" s="997">
        <v>1</v>
      </c>
    </row>
    <row r="473" spans="1:11" ht="15" customHeight="1" x14ac:dyDescent="0.15">
      <c r="A473" s="19" t="str">
        <v>高アルギニン血症</v>
      </c>
      <c r="B473" s="19" t="str">
        <v>シート8　（シート9～10には記入しない）</v>
      </c>
      <c r="C473" s="15" t="str">
        <v>病弱</v>
      </c>
      <c r="D473" s="15" t="str">
        <v>なし</v>
      </c>
      <c r="G473" s="28" t="s">
        <v>1721</v>
      </c>
      <c r="H473" s="15" t="s">
        <v>3513</v>
      </c>
      <c r="I473" s="39" t="s">
        <v>3461</v>
      </c>
      <c r="J473" s="19" t="s">
        <v>1451</v>
      </c>
      <c r="K473" s="997">
        <v>1</v>
      </c>
    </row>
    <row r="474" spans="1:11" ht="15" customHeight="1" x14ac:dyDescent="0.15">
      <c r="A474" s="19" t="str">
        <v>シトリン欠損症</v>
      </c>
      <c r="B474" s="19" t="str">
        <v>シート8　（シート9～10には記入しない）</v>
      </c>
      <c r="C474" s="15" t="str">
        <v>病弱</v>
      </c>
      <c r="D474" s="15" t="str">
        <v>なし</v>
      </c>
      <c r="G474" s="28" t="s">
        <v>1722</v>
      </c>
      <c r="H474" s="15" t="s">
        <v>3513</v>
      </c>
      <c r="I474" s="39" t="s">
        <v>3461</v>
      </c>
      <c r="J474" s="19" t="s">
        <v>1451</v>
      </c>
      <c r="K474" s="997">
        <v>1</v>
      </c>
    </row>
    <row r="475" spans="1:11" ht="15" customHeight="1" x14ac:dyDescent="0.15">
      <c r="A475" s="19" t="str">
        <v>高オルニチン血症</v>
      </c>
      <c r="B475" s="19" t="str">
        <v>シート8　（シート9～10には記入しない）</v>
      </c>
      <c r="C475" s="15" t="str">
        <v>病弱</v>
      </c>
      <c r="D475" s="15" t="str">
        <v>なし</v>
      </c>
      <c r="G475" s="28" t="s">
        <v>1723</v>
      </c>
      <c r="H475" s="15" t="s">
        <v>3513</v>
      </c>
      <c r="I475" s="39" t="s">
        <v>3461</v>
      </c>
      <c r="J475" s="19" t="s">
        <v>1451</v>
      </c>
      <c r="K475" s="997">
        <v>1</v>
      </c>
    </row>
    <row r="476" spans="1:11" ht="15" customHeight="1" x14ac:dyDescent="0.15">
      <c r="A476" s="19" t="str">
        <v>ハートナップ病</v>
      </c>
      <c r="B476" s="19" t="str">
        <v>シート8　（シート9～10には記入しない）</v>
      </c>
      <c r="C476" s="15" t="str">
        <v>病弱</v>
      </c>
      <c r="D476" s="15" t="str">
        <v>なし</v>
      </c>
      <c r="G476" s="28" t="s">
        <v>1724</v>
      </c>
      <c r="H476" s="15" t="s">
        <v>3513</v>
      </c>
      <c r="I476" s="39" t="s">
        <v>3461</v>
      </c>
      <c r="J476" s="19" t="s">
        <v>1451</v>
      </c>
      <c r="K476" s="997">
        <v>1</v>
      </c>
    </row>
    <row r="477" spans="1:11" ht="15" customHeight="1" x14ac:dyDescent="0.15">
      <c r="A477" s="19" t="str">
        <v>リジン尿性蛋白不耐症</v>
      </c>
      <c r="B477" s="19" t="str">
        <v>シート8　（シート9～10には記入しない）</v>
      </c>
      <c r="C477" s="15" t="str">
        <v>病弱</v>
      </c>
      <c r="D477" s="15" t="str">
        <v>なし</v>
      </c>
      <c r="G477" s="28" t="s">
        <v>1725</v>
      </c>
      <c r="H477" s="15" t="s">
        <v>3513</v>
      </c>
      <c r="I477" s="39" t="s">
        <v>3461</v>
      </c>
      <c r="J477" s="19" t="s">
        <v>1451</v>
      </c>
      <c r="K477" s="997">
        <v>1</v>
      </c>
    </row>
    <row r="478" spans="1:11" ht="15" customHeight="1" x14ac:dyDescent="0.15">
      <c r="A478" s="19" t="str">
        <v>シスチン尿症</v>
      </c>
      <c r="B478" s="19" t="str">
        <v>シート8　（シート9～10には記入しない）</v>
      </c>
      <c r="C478" s="15" t="str">
        <v>病弱</v>
      </c>
      <c r="D478" s="15" t="str">
        <v>なし</v>
      </c>
      <c r="G478" s="28" t="s">
        <v>1726</v>
      </c>
      <c r="H478" s="15" t="s">
        <v>3513</v>
      </c>
      <c r="I478" s="39" t="s">
        <v>3461</v>
      </c>
      <c r="J478" s="19" t="s">
        <v>1451</v>
      </c>
      <c r="K478" s="997">
        <v>1</v>
      </c>
    </row>
    <row r="479" spans="1:11" ht="15" customHeight="1" x14ac:dyDescent="0.15">
      <c r="A479" s="19" t="str">
        <v>アミノ酸代謝異常症</v>
      </c>
      <c r="B479" s="19" t="str">
        <v>シート8　（シート9～10には記入しない）</v>
      </c>
      <c r="C479" s="15" t="str">
        <v>病弱</v>
      </c>
      <c r="D479" s="15" t="str">
        <v>なし</v>
      </c>
      <c r="G479" s="28" t="s">
        <v>1727</v>
      </c>
      <c r="H479" s="15" t="s">
        <v>3513</v>
      </c>
      <c r="I479" s="39" t="s">
        <v>3461</v>
      </c>
      <c r="J479" s="19" t="s">
        <v>1451</v>
      </c>
      <c r="K479" s="997">
        <v>1</v>
      </c>
    </row>
    <row r="480" spans="1:11" ht="15" customHeight="1" x14ac:dyDescent="0.15">
      <c r="A480" s="19" t="str">
        <v>メチルマロン酸血症</v>
      </c>
      <c r="B480" s="19" t="str">
        <v>シート8　（シート9～10には記入しない）</v>
      </c>
      <c r="C480" s="15" t="str">
        <v>病弱</v>
      </c>
      <c r="D480" s="15" t="str">
        <v>なし</v>
      </c>
      <c r="G480" s="28" t="s">
        <v>1728</v>
      </c>
      <c r="H480" s="15" t="s">
        <v>3513</v>
      </c>
      <c r="I480" s="39" t="s">
        <v>3461</v>
      </c>
      <c r="J480" s="19" t="s">
        <v>1451</v>
      </c>
      <c r="K480" s="997">
        <v>1</v>
      </c>
    </row>
    <row r="481" spans="1:11" ht="15" customHeight="1" x14ac:dyDescent="0.15">
      <c r="A481" s="19" t="str">
        <v>プロピオン酸血症</v>
      </c>
      <c r="B481" s="19" t="str">
        <v>シート8　（シート9～10には記入しない）</v>
      </c>
      <c r="C481" s="15" t="str">
        <v>病弱</v>
      </c>
      <c r="D481" s="15" t="str">
        <v>なし</v>
      </c>
      <c r="G481" s="28" t="s">
        <v>1729</v>
      </c>
      <c r="H481" s="15" t="s">
        <v>3513</v>
      </c>
      <c r="I481" s="39" t="s">
        <v>3461</v>
      </c>
      <c r="J481" s="19" t="s">
        <v>1451</v>
      </c>
      <c r="K481" s="997">
        <v>1</v>
      </c>
    </row>
    <row r="482" spans="1:11" ht="15" customHeight="1" x14ac:dyDescent="0.15">
      <c r="A482" s="19" t="str">
        <v>イソ吉草酸血症</v>
      </c>
      <c r="B482" s="19" t="str">
        <v>シート8　（シート9～10には記入しない）</v>
      </c>
      <c r="C482" s="15" t="str">
        <v>病弱</v>
      </c>
      <c r="D482" s="15" t="str">
        <v>なし</v>
      </c>
      <c r="G482" s="28" t="s">
        <v>1730</v>
      </c>
      <c r="H482" s="15" t="s">
        <v>3513</v>
      </c>
      <c r="I482" s="39" t="s">
        <v>3461</v>
      </c>
      <c r="J482" s="19" t="s">
        <v>1451</v>
      </c>
      <c r="K482" s="997">
        <v>1</v>
      </c>
    </row>
    <row r="483" spans="1:11" ht="15" customHeight="1" x14ac:dyDescent="0.15">
      <c r="A483" s="19" t="str">
        <v>３-メチルクロトニルＣｏＡカルボキシラーゼ欠損症</v>
      </c>
      <c r="B483" s="19" t="str">
        <v>シート8　（シート9～10には記入しない）</v>
      </c>
      <c r="C483" s="15" t="str">
        <v>病弱</v>
      </c>
      <c r="D483" s="15" t="str">
        <v>なし</v>
      </c>
      <c r="G483" s="28" t="s">
        <v>1731</v>
      </c>
      <c r="H483" s="15" t="s">
        <v>3513</v>
      </c>
      <c r="I483" s="39" t="s">
        <v>3461</v>
      </c>
      <c r="J483" s="19" t="s">
        <v>1451</v>
      </c>
      <c r="K483" s="997">
        <v>1</v>
      </c>
    </row>
    <row r="484" spans="1:11" ht="15" customHeight="1" x14ac:dyDescent="0.15">
      <c r="A484" s="19" t="str">
        <v>メチルグルタコン酸尿症</v>
      </c>
      <c r="B484" s="19" t="str">
        <v>シート8　（シート9～10には記入しない）</v>
      </c>
      <c r="C484" s="15" t="str">
        <v>病弱</v>
      </c>
      <c r="D484" s="15" t="str">
        <v>なし</v>
      </c>
      <c r="G484" s="28" t="s">
        <v>1732</v>
      </c>
      <c r="H484" s="15" t="s">
        <v>3513</v>
      </c>
      <c r="I484" s="39" t="s">
        <v>3461</v>
      </c>
      <c r="J484" s="19" t="s">
        <v>1451</v>
      </c>
      <c r="K484" s="997">
        <v>1</v>
      </c>
    </row>
    <row r="485" spans="1:11" ht="15" customHeight="1" x14ac:dyDescent="0.15">
      <c r="A485" s="19" t="str">
        <v>３-ヒドロキシ-３-メチルグルタリルＣｏＡ合成酵素欠損症</v>
      </c>
      <c r="B485" s="19" t="str">
        <v>シート8　（シート9～10には記入しない）</v>
      </c>
      <c r="C485" s="15" t="str">
        <v>病弱</v>
      </c>
      <c r="D485" s="15" t="str">
        <v>なし</v>
      </c>
      <c r="G485" s="28" t="s">
        <v>1733</v>
      </c>
      <c r="H485" s="15" t="s">
        <v>3513</v>
      </c>
      <c r="I485" s="39" t="s">
        <v>3461</v>
      </c>
      <c r="J485" s="19" t="s">
        <v>1451</v>
      </c>
      <c r="K485" s="997">
        <v>1</v>
      </c>
    </row>
    <row r="486" spans="1:11" ht="15" customHeight="1" x14ac:dyDescent="0.15">
      <c r="A486" s="19" t="str">
        <v>スクシニル-ＣｏＡ：３-ＳＣＯＴ欠損症</v>
      </c>
      <c r="B486" s="19" t="str">
        <v>シート8　（シート9～10には記入しない）</v>
      </c>
      <c r="C486" s="15" t="str">
        <v>病弱</v>
      </c>
      <c r="D486" s="15" t="str">
        <v>なし</v>
      </c>
      <c r="G486" s="28" t="s">
        <v>1734</v>
      </c>
      <c r="H486" s="15" t="s">
        <v>3513</v>
      </c>
      <c r="I486" s="39" t="s">
        <v>3461</v>
      </c>
      <c r="J486" s="19" t="s">
        <v>1451</v>
      </c>
      <c r="K486" s="997">
        <v>1</v>
      </c>
    </row>
    <row r="487" spans="1:11" ht="15" customHeight="1" x14ac:dyDescent="0.15">
      <c r="A487" s="19" t="str">
        <v>複合カルボキシラーゼ欠損症</v>
      </c>
      <c r="B487" s="19" t="str">
        <v>シート8　（シート9～10には記入しない）</v>
      </c>
      <c r="C487" s="15" t="str">
        <v>病弱</v>
      </c>
      <c r="D487" s="15" t="str">
        <v>なし</v>
      </c>
      <c r="G487" s="28" t="s">
        <v>1735</v>
      </c>
      <c r="H487" s="15" t="s">
        <v>3513</v>
      </c>
      <c r="I487" s="39" t="s">
        <v>3461</v>
      </c>
      <c r="J487" s="19" t="s">
        <v>1451</v>
      </c>
      <c r="K487" s="997">
        <v>1</v>
      </c>
    </row>
    <row r="488" spans="1:11" ht="15" customHeight="1" x14ac:dyDescent="0.15">
      <c r="A488" s="19" t="str">
        <v>原発性高シュウ酸尿症</v>
      </c>
      <c r="B488" s="19" t="str">
        <v>シート8　（シート9～10には記入しない）</v>
      </c>
      <c r="C488" s="15" t="str">
        <v>病弱</v>
      </c>
      <c r="D488" s="15" t="str">
        <v>なし</v>
      </c>
      <c r="G488" s="28" t="s">
        <v>1736</v>
      </c>
      <c r="H488" s="15" t="s">
        <v>3513</v>
      </c>
      <c r="I488" s="39" t="s">
        <v>3461</v>
      </c>
      <c r="J488" s="19" t="s">
        <v>1451</v>
      </c>
      <c r="K488" s="997">
        <v>1</v>
      </c>
    </row>
    <row r="489" spans="1:11" ht="15" customHeight="1" x14ac:dyDescent="0.15">
      <c r="A489" s="19" t="str">
        <v>アルカプトン尿症</v>
      </c>
      <c r="B489" s="19" t="str">
        <v>シート8　（シート9～10には記入しない）</v>
      </c>
      <c r="C489" s="15" t="str">
        <v>病弱</v>
      </c>
      <c r="D489" s="15" t="str">
        <v>なし</v>
      </c>
      <c r="G489" s="28" t="s">
        <v>1737</v>
      </c>
      <c r="H489" s="15" t="s">
        <v>3513</v>
      </c>
      <c r="I489" s="39" t="s">
        <v>3461</v>
      </c>
      <c r="J489" s="19" t="s">
        <v>1451</v>
      </c>
      <c r="K489" s="997">
        <v>1</v>
      </c>
    </row>
    <row r="490" spans="1:11" ht="15" customHeight="1" x14ac:dyDescent="0.15">
      <c r="A490" s="19" t="str">
        <v>グリセロール尿症</v>
      </c>
      <c r="B490" s="19" t="str">
        <v>シート8　（シート9～10には記入しない）</v>
      </c>
      <c r="C490" s="15" t="str">
        <v>病弱</v>
      </c>
      <c r="D490" s="15" t="str">
        <v>なし</v>
      </c>
      <c r="G490" s="28" t="s">
        <v>1738</v>
      </c>
      <c r="H490" s="15" t="s">
        <v>3513</v>
      </c>
      <c r="I490" s="39" t="s">
        <v>3461</v>
      </c>
      <c r="J490" s="19" t="s">
        <v>1451</v>
      </c>
      <c r="K490" s="997">
        <v>1</v>
      </c>
    </row>
    <row r="491" spans="1:11" ht="15" customHeight="1" x14ac:dyDescent="0.15">
      <c r="A491" s="19" t="str">
        <v>先天性胆汁酸代謝異常症</v>
      </c>
      <c r="B491" s="19" t="str">
        <v>シート8　（シート9～10には記入しない）</v>
      </c>
      <c r="C491" s="15" t="str">
        <v>病弱</v>
      </c>
      <c r="D491" s="15" t="str">
        <v>なし</v>
      </c>
      <c r="G491" s="28" t="s">
        <v>1739</v>
      </c>
      <c r="H491" s="15" t="s">
        <v>3513</v>
      </c>
      <c r="I491" s="39" t="s">
        <v>3461</v>
      </c>
      <c r="J491" s="19" t="s">
        <v>1451</v>
      </c>
      <c r="K491" s="997">
        <v>1</v>
      </c>
    </row>
    <row r="492" spans="1:11" ht="15" customHeight="1" x14ac:dyDescent="0.15">
      <c r="A492" s="19" t="str">
        <v>有機酸代謝異常症</v>
      </c>
      <c r="B492" s="19" t="str">
        <v>シート8　（シート9～10には記入しない）</v>
      </c>
      <c r="C492" s="15" t="str">
        <v>病弱</v>
      </c>
      <c r="D492" s="15" t="str">
        <v>なし</v>
      </c>
      <c r="G492" s="28" t="s">
        <v>1740</v>
      </c>
      <c r="H492" s="15" t="s">
        <v>3513</v>
      </c>
      <c r="I492" s="39" t="s">
        <v>3461</v>
      </c>
      <c r="J492" s="19" t="s">
        <v>1451</v>
      </c>
      <c r="K492" s="997">
        <v>1</v>
      </c>
    </row>
    <row r="493" spans="1:11" ht="15" customHeight="1" x14ac:dyDescent="0.15">
      <c r="A493" s="19" t="str">
        <v>全身性カルニチン欠損症</v>
      </c>
      <c r="B493" s="19" t="str">
        <v>シート8　（シート9～10には記入しない）</v>
      </c>
      <c r="C493" s="15" t="str">
        <v>病弱</v>
      </c>
      <c r="D493" s="15" t="str">
        <v>なし</v>
      </c>
      <c r="G493" s="28" t="s">
        <v>1741</v>
      </c>
      <c r="H493" s="15" t="s">
        <v>3513</v>
      </c>
      <c r="I493" s="39" t="s">
        <v>3461</v>
      </c>
      <c r="J493" s="19" t="s">
        <v>1451</v>
      </c>
      <c r="K493" s="997">
        <v>1</v>
      </c>
    </row>
    <row r="494" spans="1:11" ht="15" customHeight="1" x14ac:dyDescent="0.15">
      <c r="A494" s="19" t="str">
        <v>カルニチンパルミトイルトランスフェラーゼⅠ欠損症</v>
      </c>
      <c r="B494" s="19" t="str">
        <v>シート8　（シート9～10には記入しない）</v>
      </c>
      <c r="C494" s="15" t="str">
        <v>病弱</v>
      </c>
      <c r="D494" s="15" t="str">
        <v>なし</v>
      </c>
      <c r="G494" s="28" t="s">
        <v>1742</v>
      </c>
      <c r="H494" s="15" t="s">
        <v>3513</v>
      </c>
      <c r="I494" s="39" t="s">
        <v>3461</v>
      </c>
      <c r="J494" s="19" t="s">
        <v>1451</v>
      </c>
      <c r="K494" s="997">
        <v>1</v>
      </c>
    </row>
    <row r="495" spans="1:11" ht="15" customHeight="1" x14ac:dyDescent="0.15">
      <c r="A495" s="19" t="str">
        <v>カルニチンパルミトイルトランスフェラーゼⅡ欠損症</v>
      </c>
      <c r="B495" s="19" t="str">
        <v>シート8　（シート9～10には記入しない）</v>
      </c>
      <c r="C495" s="15" t="str">
        <v>病弱</v>
      </c>
      <c r="D495" s="15" t="str">
        <v>なし</v>
      </c>
      <c r="G495" s="28" t="s">
        <v>1743</v>
      </c>
      <c r="H495" s="15" t="s">
        <v>3513</v>
      </c>
      <c r="I495" s="39" t="s">
        <v>3461</v>
      </c>
      <c r="J495" s="19" t="s">
        <v>1451</v>
      </c>
      <c r="K495" s="997">
        <v>1</v>
      </c>
    </row>
    <row r="496" spans="1:11" ht="15" customHeight="1" x14ac:dyDescent="0.15">
      <c r="A496" s="19" t="str">
        <v>カルニチンアシルカルニチントランスロカーゼ欠損症</v>
      </c>
      <c r="B496" s="19" t="str">
        <v>シート8　（シート9～10には記入しない）</v>
      </c>
      <c r="C496" s="15" t="str">
        <v>病弱</v>
      </c>
      <c r="D496" s="15" t="str">
        <v>なし</v>
      </c>
      <c r="G496" s="28" t="s">
        <v>1744</v>
      </c>
      <c r="H496" s="15" t="s">
        <v>3513</v>
      </c>
      <c r="I496" s="39" t="s">
        <v>3461</v>
      </c>
      <c r="J496" s="19" t="s">
        <v>1451</v>
      </c>
      <c r="K496" s="997">
        <v>1</v>
      </c>
    </row>
    <row r="497" spans="1:11" ht="15" customHeight="1" x14ac:dyDescent="0.15">
      <c r="A497" s="19" t="str">
        <v>三頭酵素欠損症</v>
      </c>
      <c r="B497" s="19" t="str">
        <v>シート8　（シート9～10には記入しない）</v>
      </c>
      <c r="C497" s="15" t="str">
        <v>病弱</v>
      </c>
      <c r="D497" s="15" t="str">
        <v>なし</v>
      </c>
      <c r="G497" s="28" t="s">
        <v>1745</v>
      </c>
      <c r="H497" s="15" t="s">
        <v>3513</v>
      </c>
      <c r="I497" s="39" t="s">
        <v>3461</v>
      </c>
      <c r="J497" s="19" t="s">
        <v>1451</v>
      </c>
      <c r="K497" s="997">
        <v>1</v>
      </c>
    </row>
    <row r="498" spans="1:11" ht="15" customHeight="1" x14ac:dyDescent="0.15">
      <c r="A498" s="19" t="str">
        <v>脂肪酸代謝異常症</v>
      </c>
      <c r="B498" s="19" t="str">
        <v>シート8　（シート9～10には記入しない）</v>
      </c>
      <c r="C498" s="15" t="str">
        <v>病弱</v>
      </c>
      <c r="D498" s="15" t="str">
        <v>なし</v>
      </c>
      <c r="G498" s="28" t="s">
        <v>1746</v>
      </c>
      <c r="H498" s="15" t="s">
        <v>3513</v>
      </c>
      <c r="I498" s="39" t="s">
        <v>3461</v>
      </c>
      <c r="J498" s="19" t="s">
        <v>1451</v>
      </c>
      <c r="K498" s="997">
        <v>1</v>
      </c>
    </row>
    <row r="499" spans="1:11" ht="15" customHeight="1" x14ac:dyDescent="0.15">
      <c r="A499" s="19" t="str">
        <v>ピルビン酸脱水素酵素複合体欠損症</v>
      </c>
      <c r="B499" s="19" t="str">
        <v>シート8　（シート9～10には記入しない）</v>
      </c>
      <c r="C499" s="15" t="str">
        <v>病弱</v>
      </c>
      <c r="D499" s="15" t="str">
        <v>なし</v>
      </c>
      <c r="G499" s="28" t="s">
        <v>1747</v>
      </c>
      <c r="H499" s="15" t="s">
        <v>3513</v>
      </c>
      <c r="I499" s="39" t="s">
        <v>3461</v>
      </c>
      <c r="J499" s="19" t="s">
        <v>1451</v>
      </c>
      <c r="K499" s="997">
        <v>1</v>
      </c>
    </row>
    <row r="500" spans="1:11" ht="15" customHeight="1" x14ac:dyDescent="0.15">
      <c r="A500" s="19" t="str">
        <v>ピルビン酸カルボキシラーゼ欠損症</v>
      </c>
      <c r="B500" s="19" t="str">
        <v>シート8　（シート9～10には記入しない）</v>
      </c>
      <c r="C500" s="15" t="str">
        <v>病弱</v>
      </c>
      <c r="D500" s="15" t="str">
        <v>なし</v>
      </c>
      <c r="G500" s="28" t="s">
        <v>1748</v>
      </c>
      <c r="H500" s="15" t="s">
        <v>3513</v>
      </c>
      <c r="I500" s="39" t="s">
        <v>3461</v>
      </c>
      <c r="J500" s="19" t="s">
        <v>1451</v>
      </c>
      <c r="K500" s="997">
        <v>1</v>
      </c>
    </row>
    <row r="501" spans="1:11" ht="15" customHeight="1" x14ac:dyDescent="0.15">
      <c r="A501" s="19" t="str">
        <v>フマラーゼ欠損症</v>
      </c>
      <c r="B501" s="19" t="str">
        <v>シート8　（シート9～10には記入しない）</v>
      </c>
      <c r="C501" s="15" t="str">
        <v>病弱</v>
      </c>
      <c r="D501" s="15" t="str">
        <v>なし</v>
      </c>
      <c r="G501" s="28" t="s">
        <v>1749</v>
      </c>
      <c r="H501" s="15" t="s">
        <v>3513</v>
      </c>
      <c r="I501" s="39" t="s">
        <v>3461</v>
      </c>
      <c r="J501" s="19" t="s">
        <v>1451</v>
      </c>
      <c r="K501" s="997">
        <v>1</v>
      </c>
    </row>
    <row r="502" spans="1:11" ht="15" customHeight="1" x14ac:dyDescent="0.15">
      <c r="A502" s="19" t="str">
        <v>ミトコンドリア呼吸鎖複合体欠損症</v>
      </c>
      <c r="B502" s="19" t="str">
        <v>シート8　（シート9～10には記入しない）</v>
      </c>
      <c r="C502" s="15" t="str">
        <v>病弱</v>
      </c>
      <c r="D502" s="15" t="str">
        <v>なし</v>
      </c>
      <c r="G502" s="28" t="s">
        <v>1750</v>
      </c>
      <c r="H502" s="15" t="s">
        <v>3513</v>
      </c>
      <c r="I502" s="39" t="s">
        <v>3461</v>
      </c>
      <c r="J502" s="19" t="s">
        <v>1451</v>
      </c>
      <c r="K502" s="997">
        <v>1</v>
      </c>
    </row>
    <row r="503" spans="1:11" ht="15" customHeight="1" x14ac:dyDescent="0.15">
      <c r="A503" s="19" t="str">
        <v>リー症候群</v>
      </c>
      <c r="B503" s="19" t="str">
        <v>シート8　（シート9～10には記入しない）</v>
      </c>
      <c r="C503" s="15" t="str">
        <v>病弱</v>
      </c>
      <c r="D503" s="15" t="str">
        <v>なし</v>
      </c>
      <c r="G503" s="28" t="s">
        <v>1751</v>
      </c>
      <c r="H503" s="15" t="s">
        <v>3513</v>
      </c>
      <c r="I503" s="39" t="s">
        <v>3461</v>
      </c>
      <c r="J503" s="19" t="s">
        <v>1451</v>
      </c>
      <c r="K503" s="997">
        <v>1</v>
      </c>
    </row>
    <row r="504" spans="1:11" ht="15" customHeight="1" x14ac:dyDescent="0.15">
      <c r="A504" s="19" t="str">
        <v>ＭＥＬＡＳ</v>
      </c>
      <c r="B504" s="19" t="str">
        <v>シート8　（シート9～10には記入しない）</v>
      </c>
      <c r="C504" s="15" t="str">
        <v>病弱</v>
      </c>
      <c r="D504" s="15" t="str">
        <v>なし</v>
      </c>
      <c r="G504" s="28" t="s">
        <v>1752</v>
      </c>
      <c r="H504" s="15" t="s">
        <v>3513</v>
      </c>
      <c r="I504" s="28" t="s">
        <v>3461</v>
      </c>
      <c r="J504" s="19" t="s">
        <v>1451</v>
      </c>
      <c r="K504" s="997">
        <v>1</v>
      </c>
    </row>
    <row r="505" spans="1:11" ht="15" customHeight="1" x14ac:dyDescent="0.15">
      <c r="A505" s="19" t="str">
        <v>ＭＥＲＲＦ</v>
      </c>
      <c r="B505" s="19" t="str">
        <v>シート8　（シート9～10には記入しない）</v>
      </c>
      <c r="C505" s="15" t="str">
        <v>病弱</v>
      </c>
      <c r="D505" s="15" t="str">
        <v>なし</v>
      </c>
      <c r="G505" s="28" t="s">
        <v>1753</v>
      </c>
      <c r="H505" s="15" t="s">
        <v>3513</v>
      </c>
      <c r="I505" s="28" t="s">
        <v>3461</v>
      </c>
      <c r="J505" s="19" t="s">
        <v>1451</v>
      </c>
      <c r="K505" s="997">
        <v>1</v>
      </c>
    </row>
    <row r="506" spans="1:11" ht="15" customHeight="1" x14ac:dyDescent="0.15">
      <c r="A506" s="19" t="str">
        <v>ミトコンドリアＤＮＡ欠失</v>
      </c>
      <c r="B506" s="19" t="str">
        <v>シート8　（シート9～10には記入しない）</v>
      </c>
      <c r="C506" s="15" t="str">
        <v>病弱</v>
      </c>
      <c r="D506" s="15" t="str">
        <v>なし</v>
      </c>
      <c r="G506" s="28" t="s">
        <v>1754</v>
      </c>
      <c r="H506" s="15" t="s">
        <v>3513</v>
      </c>
      <c r="I506" s="39" t="s">
        <v>3461</v>
      </c>
      <c r="J506" s="19" t="s">
        <v>1451</v>
      </c>
      <c r="K506" s="997">
        <v>1</v>
      </c>
    </row>
    <row r="507" spans="1:11" ht="15" customHeight="1" x14ac:dyDescent="0.15">
      <c r="A507" s="19" t="str">
        <v>カーンズ・セイヤー症候群</v>
      </c>
      <c r="B507" s="19" t="str">
        <v>シート8　（シート9～10には記入しない）</v>
      </c>
      <c r="C507" s="15" t="str">
        <v>病弱</v>
      </c>
      <c r="D507" s="15" t="str">
        <v>なし</v>
      </c>
      <c r="G507" s="28" t="s">
        <v>1755</v>
      </c>
      <c r="H507" s="15" t="s">
        <v>3513</v>
      </c>
      <c r="I507" s="39" t="s">
        <v>3461</v>
      </c>
      <c r="J507" s="19" t="s">
        <v>1451</v>
      </c>
      <c r="K507" s="997">
        <v>1</v>
      </c>
    </row>
    <row r="508" spans="1:11" ht="15" customHeight="1" x14ac:dyDescent="0.15">
      <c r="A508" s="19" t="str">
        <v>ミトコンドリア病</v>
      </c>
      <c r="B508" s="19" t="str">
        <v>シート8　（シート9～10には記入しない）</v>
      </c>
      <c r="C508" s="15" t="str">
        <v>病弱</v>
      </c>
      <c r="D508" s="15" t="str">
        <v>なし</v>
      </c>
      <c r="G508" s="28" t="s">
        <v>1756</v>
      </c>
      <c r="H508" s="15" t="s">
        <v>3513</v>
      </c>
      <c r="I508" s="39" t="s">
        <v>3461</v>
      </c>
      <c r="J508" s="19" t="s">
        <v>1451</v>
      </c>
      <c r="K508" s="997">
        <v>1</v>
      </c>
    </row>
    <row r="509" spans="1:11" ht="15" customHeight="1" x14ac:dyDescent="0.15">
      <c r="A509" s="19" t="str">
        <v>遺伝性フルクトース不耐症</v>
      </c>
      <c r="B509" s="19" t="str">
        <v>シート8　（シート9～10には記入しない）</v>
      </c>
      <c r="C509" s="15" t="str">
        <v>病弱</v>
      </c>
      <c r="D509" s="15" t="str">
        <v>なし</v>
      </c>
      <c r="G509" s="28" t="s">
        <v>1757</v>
      </c>
      <c r="H509" s="15" t="s">
        <v>3513</v>
      </c>
      <c r="I509" s="39" t="s">
        <v>3461</v>
      </c>
      <c r="J509" s="19" t="s">
        <v>1451</v>
      </c>
      <c r="K509" s="997">
        <v>1</v>
      </c>
    </row>
    <row r="510" spans="1:11" ht="15" customHeight="1" x14ac:dyDescent="0.15">
      <c r="A510" s="19" t="str">
        <v>ガラクトキナーゼ欠損症</v>
      </c>
      <c r="B510" s="19" t="str">
        <v>シート8　（シート9～10には記入しない）</v>
      </c>
      <c r="C510" s="15" t="str">
        <v>病弱</v>
      </c>
      <c r="D510" s="15" t="str">
        <v>なし</v>
      </c>
      <c r="G510" s="28" t="s">
        <v>1758</v>
      </c>
      <c r="H510" s="15" t="s">
        <v>3513</v>
      </c>
      <c r="I510" s="39" t="s">
        <v>3461</v>
      </c>
      <c r="J510" s="19" t="s">
        <v>1451</v>
      </c>
      <c r="K510" s="997">
        <v>1</v>
      </c>
    </row>
    <row r="511" spans="1:11" ht="15" customHeight="1" x14ac:dyDescent="0.15">
      <c r="A511" s="19" t="str">
        <v>ホスホエノールピルビン酸カルボキシキナーゼ欠損症</v>
      </c>
      <c r="B511" s="19" t="str">
        <v>シート8　（シート9～10には記入しない）</v>
      </c>
      <c r="C511" s="15" t="str">
        <v>病弱</v>
      </c>
      <c r="D511" s="15" t="str">
        <v>なし</v>
      </c>
      <c r="G511" s="28" t="s">
        <v>1759</v>
      </c>
      <c r="H511" s="15" t="s">
        <v>3513</v>
      </c>
      <c r="I511" s="39" t="s">
        <v>3461</v>
      </c>
      <c r="J511" s="19" t="s">
        <v>1451</v>
      </c>
      <c r="K511" s="997">
        <v>1</v>
      </c>
    </row>
    <row r="512" spans="1:11" ht="15" customHeight="1" x14ac:dyDescent="0.15">
      <c r="A512" s="19" t="str">
        <v>グリコーゲン合成酵素欠損症</v>
      </c>
      <c r="B512" s="19" t="str">
        <v>シート8　（シート9～10には記入しない）</v>
      </c>
      <c r="C512" s="15" t="str">
        <v>病弱</v>
      </c>
      <c r="D512" s="15" t="str">
        <v>なし</v>
      </c>
      <c r="G512" s="28" t="s">
        <v>1760</v>
      </c>
      <c r="H512" s="15" t="s">
        <v>3513</v>
      </c>
      <c r="I512" s="39" t="s">
        <v>3461</v>
      </c>
      <c r="J512" s="19" t="s">
        <v>1451</v>
      </c>
      <c r="K512" s="997">
        <v>1</v>
      </c>
    </row>
    <row r="513" spans="1:11" ht="15" customHeight="1" x14ac:dyDescent="0.15">
      <c r="A513" s="19" t="str">
        <v>糖原病０型</v>
      </c>
      <c r="B513" s="19" t="str">
        <v>シート8　（シート9～10には記入しない）</v>
      </c>
      <c r="C513" s="15" t="str">
        <v>病弱</v>
      </c>
      <c r="D513" s="15" t="str">
        <v>なし</v>
      </c>
      <c r="G513" s="28" t="s">
        <v>1761</v>
      </c>
      <c r="H513" s="15" t="s">
        <v>3513</v>
      </c>
      <c r="I513" s="39" t="s">
        <v>3461</v>
      </c>
      <c r="J513" s="19" t="s">
        <v>1451</v>
      </c>
      <c r="K513" s="997">
        <v>1</v>
      </c>
    </row>
    <row r="514" spans="1:11" ht="15" customHeight="1" x14ac:dyDescent="0.15">
      <c r="A514" s="19" t="str">
        <v>糖原病Ⅰ型</v>
      </c>
      <c r="B514" s="19" t="str">
        <v>シート8　（シート9～10には記入しない）</v>
      </c>
      <c r="C514" s="15" t="str">
        <v>病弱</v>
      </c>
      <c r="D514" s="15" t="str">
        <v>なし</v>
      </c>
      <c r="G514" s="28" t="s">
        <v>1762</v>
      </c>
      <c r="H514" s="15" t="s">
        <v>3513</v>
      </c>
      <c r="I514" s="39" t="s">
        <v>3461</v>
      </c>
      <c r="J514" s="19" t="s">
        <v>1451</v>
      </c>
      <c r="K514" s="997">
        <v>1</v>
      </c>
    </row>
    <row r="515" spans="1:11" ht="15" customHeight="1" x14ac:dyDescent="0.15">
      <c r="A515" s="19" t="str">
        <v>糖原病Ⅲ型</v>
      </c>
      <c r="B515" s="19" t="str">
        <v>シート8　（シート9～10には記入しない）</v>
      </c>
      <c r="C515" s="15" t="str">
        <v>病弱</v>
      </c>
      <c r="D515" s="15" t="str">
        <v>なし</v>
      </c>
      <c r="G515" s="28" t="s">
        <v>1763</v>
      </c>
      <c r="H515" s="15" t="s">
        <v>3513</v>
      </c>
      <c r="I515" s="39" t="s">
        <v>3461</v>
      </c>
      <c r="J515" s="19" t="s">
        <v>1451</v>
      </c>
      <c r="K515" s="997">
        <v>1</v>
      </c>
    </row>
    <row r="516" spans="1:11" ht="15" customHeight="1" x14ac:dyDescent="0.15">
      <c r="A516" s="19" t="str">
        <v>糖原病Ⅳ型</v>
      </c>
      <c r="B516" s="19" t="str">
        <v>シート8　（シート9～10には記入しない）</v>
      </c>
      <c r="C516" s="15" t="str">
        <v>病弱</v>
      </c>
      <c r="D516" s="15" t="str">
        <v>なし</v>
      </c>
      <c r="G516" s="28" t="s">
        <v>1764</v>
      </c>
      <c r="H516" s="15" t="s">
        <v>3513</v>
      </c>
      <c r="I516" s="39" t="s">
        <v>3461</v>
      </c>
      <c r="J516" s="19" t="s">
        <v>1451</v>
      </c>
      <c r="K516" s="997">
        <v>1</v>
      </c>
    </row>
    <row r="517" spans="1:11" ht="15" customHeight="1" x14ac:dyDescent="0.15">
      <c r="A517" s="19" t="str">
        <v>糖原病Ⅴ型</v>
      </c>
      <c r="B517" s="19" t="str">
        <v>シート8　（シート9～10には記入しない）</v>
      </c>
      <c r="C517" s="15" t="str">
        <v>病弱</v>
      </c>
      <c r="D517" s="15" t="str">
        <v>なし</v>
      </c>
      <c r="G517" s="28" t="s">
        <v>1765</v>
      </c>
      <c r="H517" s="15" t="s">
        <v>3513</v>
      </c>
      <c r="I517" s="39" t="s">
        <v>3461</v>
      </c>
      <c r="J517" s="19" t="s">
        <v>1451</v>
      </c>
      <c r="K517" s="997">
        <v>1</v>
      </c>
    </row>
    <row r="518" spans="1:11" ht="15" customHeight="1" x14ac:dyDescent="0.15">
      <c r="A518" s="19" t="str">
        <v>糖原病Ⅵ型</v>
      </c>
      <c r="B518" s="19" t="str">
        <v>シート8　（シート9～10には記入しない）</v>
      </c>
      <c r="C518" s="15" t="str">
        <v>病弱</v>
      </c>
      <c r="D518" s="15" t="str">
        <v>なし</v>
      </c>
      <c r="G518" s="28" t="s">
        <v>1766</v>
      </c>
      <c r="H518" s="15" t="s">
        <v>3513</v>
      </c>
      <c r="I518" s="39" t="s">
        <v>3461</v>
      </c>
      <c r="J518" s="19" t="s">
        <v>1451</v>
      </c>
      <c r="K518" s="997">
        <v>1</v>
      </c>
    </row>
    <row r="519" spans="1:11" ht="15" customHeight="1" x14ac:dyDescent="0.15">
      <c r="A519" s="19" t="str">
        <v>糖原病Ⅶ型</v>
      </c>
      <c r="B519" s="19" t="str">
        <v>シート8　（シート9～10には記入しない）</v>
      </c>
      <c r="C519" s="15" t="str">
        <v>病弱</v>
      </c>
      <c r="D519" s="15" t="str">
        <v>なし</v>
      </c>
      <c r="G519" s="28" t="s">
        <v>1767</v>
      </c>
      <c r="H519" s="15" t="s">
        <v>3513</v>
      </c>
      <c r="I519" s="39" t="s">
        <v>3461</v>
      </c>
      <c r="J519" s="19" t="s">
        <v>1451</v>
      </c>
      <c r="K519" s="997">
        <v>1</v>
      </c>
    </row>
    <row r="520" spans="1:11" ht="15" customHeight="1" x14ac:dyDescent="0.15">
      <c r="A520" s="19" t="str">
        <v>糖原病Ⅸ型</v>
      </c>
      <c r="B520" s="19" t="str">
        <v>シート8　（シート9～10には記入しない）</v>
      </c>
      <c r="C520" s="15" t="str">
        <v>病弱</v>
      </c>
      <c r="D520" s="15" t="str">
        <v>なし</v>
      </c>
      <c r="G520" s="28" t="s">
        <v>1768</v>
      </c>
      <c r="H520" s="15" t="s">
        <v>3513</v>
      </c>
      <c r="I520" s="39" t="s">
        <v>3461</v>
      </c>
      <c r="J520" s="19" t="s">
        <v>1451</v>
      </c>
      <c r="K520" s="997">
        <v>1</v>
      </c>
    </row>
    <row r="521" spans="1:11" ht="15" customHeight="1" x14ac:dyDescent="0.15">
      <c r="A521" s="19" t="str">
        <v>ＧＬＵＴ１欠損症</v>
      </c>
      <c r="B521" s="19" t="str">
        <v>シート8　（シート9～10には記入しない）</v>
      </c>
      <c r="C521" s="15" t="str">
        <v>病弱</v>
      </c>
      <c r="D521" s="15" t="str">
        <v>なし</v>
      </c>
      <c r="G521" s="28" t="s">
        <v>1769</v>
      </c>
      <c r="H521" s="15" t="s">
        <v>3513</v>
      </c>
      <c r="I521" s="39" t="s">
        <v>3461</v>
      </c>
      <c r="J521" s="19" t="s">
        <v>1451</v>
      </c>
      <c r="K521" s="997">
        <v>1</v>
      </c>
    </row>
    <row r="522" spans="1:11" ht="15" customHeight="1" x14ac:dyDescent="0.15">
      <c r="A522" s="19" t="str">
        <v>糖質代謝異常症</v>
      </c>
      <c r="B522" s="19" t="str">
        <v>シート8　（シート9～10には記入しない）</v>
      </c>
      <c r="C522" s="15" t="str">
        <v>病弱</v>
      </c>
      <c r="D522" s="15" t="str">
        <v>なし</v>
      </c>
      <c r="G522" s="28" t="s">
        <v>1770</v>
      </c>
      <c r="H522" s="15" t="s">
        <v>3513</v>
      </c>
      <c r="I522" s="39" t="s">
        <v>3461</v>
      </c>
      <c r="J522" s="19" t="s">
        <v>1451</v>
      </c>
      <c r="K522" s="997">
        <v>1</v>
      </c>
    </row>
    <row r="523" spans="1:11" ht="15" customHeight="1" x14ac:dyDescent="0.15">
      <c r="A523" s="19" t="str">
        <v>ムコ多糖症Ⅰ型</v>
      </c>
      <c r="B523" s="19" t="str">
        <v>シート8　（シート9～10には記入しない）</v>
      </c>
      <c r="C523" s="15" t="str">
        <v>病弱</v>
      </c>
      <c r="D523" s="15" t="str">
        <v>なし</v>
      </c>
      <c r="G523" s="28" t="s">
        <v>1771</v>
      </c>
      <c r="H523" s="15" t="s">
        <v>3513</v>
      </c>
      <c r="I523" s="39" t="s">
        <v>3461</v>
      </c>
      <c r="J523" s="19" t="s">
        <v>1451</v>
      </c>
      <c r="K523" s="997">
        <v>1</v>
      </c>
    </row>
    <row r="524" spans="1:11" ht="15" customHeight="1" x14ac:dyDescent="0.15">
      <c r="A524" s="19" t="str">
        <v>ムコ多糖症Ⅱ型</v>
      </c>
      <c r="B524" s="19" t="str">
        <v>シート8　（シート9～10には記入しない）</v>
      </c>
      <c r="C524" s="15" t="str">
        <v>病弱</v>
      </c>
      <c r="D524" s="15" t="str">
        <v>なし</v>
      </c>
      <c r="G524" s="28" t="s">
        <v>1772</v>
      </c>
      <c r="H524" s="15" t="s">
        <v>3513</v>
      </c>
      <c r="I524" s="39" t="s">
        <v>3461</v>
      </c>
      <c r="J524" s="19" t="s">
        <v>1451</v>
      </c>
      <c r="K524" s="997">
        <v>1</v>
      </c>
    </row>
    <row r="525" spans="1:11" ht="15" customHeight="1" x14ac:dyDescent="0.15">
      <c r="A525" s="19" t="str">
        <v>ムコ多糖症Ⅲ型</v>
      </c>
      <c r="B525" s="19" t="str">
        <v>シート8　（シート9～10には記入しない）</v>
      </c>
      <c r="C525" s="15" t="str">
        <v>病弱</v>
      </c>
      <c r="D525" s="15" t="str">
        <v>なし</v>
      </c>
      <c r="G525" s="28" t="s">
        <v>1773</v>
      </c>
      <c r="H525" s="15" t="s">
        <v>3513</v>
      </c>
      <c r="I525" s="39" t="s">
        <v>3461</v>
      </c>
      <c r="J525" s="19" t="s">
        <v>1451</v>
      </c>
      <c r="K525" s="997">
        <v>1</v>
      </c>
    </row>
    <row r="526" spans="1:11" ht="15" customHeight="1" x14ac:dyDescent="0.15">
      <c r="A526" s="19" t="str">
        <v>ムコ多糖症Ⅳ型</v>
      </c>
      <c r="B526" s="19" t="str">
        <v>シート8　（シート9～10には記入しない）</v>
      </c>
      <c r="C526" s="15" t="str">
        <v>病弱</v>
      </c>
      <c r="D526" s="15" t="str">
        <v>なし</v>
      </c>
      <c r="G526" s="28" t="s">
        <v>1774</v>
      </c>
      <c r="H526" s="15" t="s">
        <v>3513</v>
      </c>
      <c r="I526" s="39" t="s">
        <v>3461</v>
      </c>
      <c r="J526" s="19" t="s">
        <v>1451</v>
      </c>
      <c r="K526" s="997">
        <v>1</v>
      </c>
    </row>
    <row r="527" spans="1:11" ht="15" customHeight="1" x14ac:dyDescent="0.15">
      <c r="A527" s="19" t="str">
        <v>ムコ多糖症Ⅵ型</v>
      </c>
      <c r="B527" s="19" t="str">
        <v>シート8　（シート9～10には記入しない）</v>
      </c>
      <c r="C527" s="15" t="str">
        <v>病弱</v>
      </c>
      <c r="D527" s="15" t="str">
        <v>なし</v>
      </c>
      <c r="G527" s="28" t="s">
        <v>1775</v>
      </c>
      <c r="H527" s="15" t="s">
        <v>3513</v>
      </c>
      <c r="I527" s="39" t="s">
        <v>3461</v>
      </c>
      <c r="J527" s="19" t="s">
        <v>1451</v>
      </c>
      <c r="K527" s="997">
        <v>1</v>
      </c>
    </row>
    <row r="528" spans="1:11" ht="15" customHeight="1" x14ac:dyDescent="0.15">
      <c r="A528" s="19" t="str">
        <v>ムコ多糖症Ⅶ型</v>
      </c>
      <c r="B528" s="19" t="str">
        <v>シート8　（シート9～10には記入しない）</v>
      </c>
      <c r="C528" s="15" t="str">
        <v>病弱</v>
      </c>
      <c r="D528" s="15" t="str">
        <v>なし</v>
      </c>
      <c r="G528" s="28" t="s">
        <v>1776</v>
      </c>
      <c r="H528" s="15" t="s">
        <v>3513</v>
      </c>
      <c r="I528" s="39" t="s">
        <v>3461</v>
      </c>
      <c r="J528" s="19" t="s">
        <v>1451</v>
      </c>
      <c r="K528" s="997">
        <v>1</v>
      </c>
    </row>
    <row r="529" spans="1:11" ht="15" customHeight="1" x14ac:dyDescent="0.15">
      <c r="A529" s="19" t="str">
        <v>フコシドーシス</v>
      </c>
      <c r="B529" s="19" t="str">
        <v>シート8　（シート9～10には記入しない）</v>
      </c>
      <c r="C529" s="15" t="str">
        <v>病弱</v>
      </c>
      <c r="D529" s="15" t="str">
        <v>なし</v>
      </c>
      <c r="G529" s="28" t="s">
        <v>1777</v>
      </c>
      <c r="H529" s="15" t="s">
        <v>3513</v>
      </c>
      <c r="I529" s="39" t="s">
        <v>3461</v>
      </c>
      <c r="J529" s="19" t="s">
        <v>1451</v>
      </c>
      <c r="K529" s="997">
        <v>1</v>
      </c>
    </row>
    <row r="530" spans="1:11" ht="15" customHeight="1" x14ac:dyDescent="0.15">
      <c r="A530" s="19" t="str">
        <v>マンノシドーシス</v>
      </c>
      <c r="B530" s="19" t="str">
        <v>シート8　（シート9～10には記入しない）</v>
      </c>
      <c r="C530" s="15" t="str">
        <v>病弱</v>
      </c>
      <c r="D530" s="15" t="str">
        <v>なし</v>
      </c>
      <c r="G530" s="28" t="s">
        <v>1778</v>
      </c>
      <c r="H530" s="15" t="s">
        <v>3513</v>
      </c>
      <c r="I530" s="39" t="s">
        <v>3461</v>
      </c>
      <c r="J530" s="19" t="s">
        <v>1451</v>
      </c>
      <c r="K530" s="997">
        <v>1</v>
      </c>
    </row>
    <row r="531" spans="1:11" ht="15" customHeight="1" x14ac:dyDescent="0.15">
      <c r="A531" s="19" t="str">
        <v>アスパルチルグルコサミン尿症</v>
      </c>
      <c r="B531" s="19" t="str">
        <v>シート8　（シート9～10には記入しない）</v>
      </c>
      <c r="C531" s="15" t="str">
        <v>病弱</v>
      </c>
      <c r="D531" s="15" t="str">
        <v>なし</v>
      </c>
      <c r="G531" s="28" t="s">
        <v>1779</v>
      </c>
      <c r="H531" s="15" t="s">
        <v>3513</v>
      </c>
      <c r="I531" s="39" t="s">
        <v>3461</v>
      </c>
      <c r="J531" s="19" t="s">
        <v>1451</v>
      </c>
      <c r="K531" s="997">
        <v>1</v>
      </c>
    </row>
    <row r="532" spans="1:11" ht="15" customHeight="1" x14ac:dyDescent="0.15">
      <c r="A532" s="19" t="str">
        <v>シアリドーシス</v>
      </c>
      <c r="B532" s="19" t="str">
        <v>シート8　（シート9～10には記入しない）</v>
      </c>
      <c r="C532" s="15" t="str">
        <v>病弱</v>
      </c>
      <c r="D532" s="15" t="str">
        <v>なし</v>
      </c>
      <c r="G532" s="28" t="s">
        <v>1780</v>
      </c>
      <c r="H532" s="15" t="s">
        <v>3513</v>
      </c>
      <c r="I532" s="39" t="s">
        <v>3461</v>
      </c>
      <c r="J532" s="19" t="s">
        <v>1451</v>
      </c>
      <c r="K532" s="997">
        <v>1</v>
      </c>
    </row>
    <row r="533" spans="1:11" ht="15" customHeight="1" x14ac:dyDescent="0.15">
      <c r="A533" s="19" t="str">
        <v>ガラクトシアリドーシス</v>
      </c>
      <c r="B533" s="19" t="str">
        <v>シート8　（シート9～10には記入しない）</v>
      </c>
      <c r="C533" s="15" t="str">
        <v>病弱</v>
      </c>
      <c r="D533" s="15" t="str">
        <v>なし</v>
      </c>
      <c r="G533" s="28" t="s">
        <v>1781</v>
      </c>
      <c r="H533" s="15" t="s">
        <v>3513</v>
      </c>
      <c r="I533" s="39" t="s">
        <v>3461</v>
      </c>
      <c r="J533" s="19" t="s">
        <v>1451</v>
      </c>
      <c r="K533" s="997">
        <v>1</v>
      </c>
    </row>
    <row r="534" spans="1:11" ht="15" customHeight="1" x14ac:dyDescent="0.15">
      <c r="A534" s="19" t="str">
        <v>ＧＭ１-ガングリオシドーシス</v>
      </c>
      <c r="B534" s="19" t="str">
        <v>シート8　（シート9～10には記入しない）</v>
      </c>
      <c r="C534" s="15" t="str">
        <v>病弱</v>
      </c>
      <c r="D534" s="15" t="str">
        <v>なし</v>
      </c>
      <c r="G534" s="28" t="s">
        <v>1782</v>
      </c>
      <c r="H534" s="15" t="s">
        <v>3513</v>
      </c>
      <c r="I534" s="39" t="s">
        <v>3461</v>
      </c>
      <c r="J534" s="19" t="s">
        <v>1451</v>
      </c>
      <c r="K534" s="997">
        <v>1</v>
      </c>
    </row>
    <row r="535" spans="1:11" ht="15" customHeight="1" x14ac:dyDescent="0.15">
      <c r="A535" s="19" t="str">
        <v>ＧＭ２-ガングリオシドーシス</v>
      </c>
      <c r="B535" s="19" t="str">
        <v>シート8　（シート9～10には記入しない）</v>
      </c>
      <c r="C535" s="15" t="str">
        <v>病弱</v>
      </c>
      <c r="D535" s="15" t="str">
        <v>なし</v>
      </c>
      <c r="G535" s="28" t="s">
        <v>1783</v>
      </c>
      <c r="H535" s="15" t="s">
        <v>3513</v>
      </c>
      <c r="I535" s="39" t="s">
        <v>3461</v>
      </c>
      <c r="J535" s="19" t="s">
        <v>1451</v>
      </c>
      <c r="K535" s="997">
        <v>1</v>
      </c>
    </row>
    <row r="536" spans="1:11" ht="15" customHeight="1" x14ac:dyDescent="0.15">
      <c r="A536" s="19" t="str">
        <v>異染性白質ジストロフィー</v>
      </c>
      <c r="B536" s="19" t="str">
        <v>シート8　（シート9～10には記入しない）</v>
      </c>
      <c r="C536" s="15" t="str">
        <v>病弱</v>
      </c>
      <c r="D536" s="15" t="str">
        <v>なし</v>
      </c>
      <c r="G536" s="28" t="s">
        <v>1784</v>
      </c>
      <c r="H536" s="15" t="s">
        <v>3513</v>
      </c>
      <c r="I536" s="39" t="s">
        <v>3461</v>
      </c>
      <c r="J536" s="19" t="s">
        <v>1451</v>
      </c>
      <c r="K536" s="997">
        <v>1</v>
      </c>
    </row>
    <row r="537" spans="1:11" ht="15" customHeight="1" x14ac:dyDescent="0.15">
      <c r="A537" s="19" t="str">
        <v>ニーマン・ピック病</v>
      </c>
      <c r="B537" s="19" t="str">
        <v>シート8　（シート9～10には記入しない）</v>
      </c>
      <c r="C537" s="15" t="str">
        <v>病弱</v>
      </c>
      <c r="D537" s="15" t="str">
        <v>なし</v>
      </c>
      <c r="G537" s="28" t="s">
        <v>1785</v>
      </c>
      <c r="H537" s="15" t="s">
        <v>3513</v>
      </c>
      <c r="I537" s="39" t="s">
        <v>3461</v>
      </c>
      <c r="J537" s="19" t="s">
        <v>1451</v>
      </c>
      <c r="K537" s="997">
        <v>1</v>
      </c>
    </row>
    <row r="538" spans="1:11" ht="15" customHeight="1" x14ac:dyDescent="0.15">
      <c r="A538" s="19" t="str">
        <v>ゴーシェ病</v>
      </c>
      <c r="B538" s="19" t="str">
        <v>シート8　（シート9～10には記入しない）</v>
      </c>
      <c r="C538" s="15" t="str">
        <v>病弱</v>
      </c>
      <c r="D538" s="15" t="str">
        <v>なし</v>
      </c>
      <c r="G538" s="28" t="s">
        <v>1786</v>
      </c>
      <c r="H538" s="15" t="s">
        <v>3513</v>
      </c>
      <c r="I538" s="39" t="s">
        <v>3461</v>
      </c>
      <c r="J538" s="19" t="s">
        <v>1451</v>
      </c>
      <c r="K538" s="997">
        <v>1</v>
      </c>
    </row>
    <row r="539" spans="1:11" ht="15" customHeight="1" x14ac:dyDescent="0.15">
      <c r="A539" s="19" t="str">
        <v>ファブリー病</v>
      </c>
      <c r="B539" s="19" t="str">
        <v>シート8　（シート9～10には記入しない）</v>
      </c>
      <c r="C539" s="15" t="str">
        <v>病弱</v>
      </c>
      <c r="D539" s="15" t="str">
        <v>なし</v>
      </c>
      <c r="G539" s="28" t="s">
        <v>1787</v>
      </c>
      <c r="H539" s="15" t="s">
        <v>3513</v>
      </c>
      <c r="I539" s="39" t="s">
        <v>3461</v>
      </c>
      <c r="J539" s="19" t="s">
        <v>1451</v>
      </c>
      <c r="K539" s="997">
        <v>1</v>
      </c>
    </row>
    <row r="540" spans="1:11" ht="15" customHeight="1" x14ac:dyDescent="0.15">
      <c r="A540" s="19" t="str">
        <v>クラッベ病</v>
      </c>
      <c r="B540" s="19" t="str">
        <v>シート8　（シート9～10には記入しない）</v>
      </c>
      <c r="C540" s="15" t="str">
        <v>病弱</v>
      </c>
      <c r="D540" s="15" t="str">
        <v>なし</v>
      </c>
      <c r="G540" s="28" t="s">
        <v>1788</v>
      </c>
      <c r="H540" s="15" t="s">
        <v>3513</v>
      </c>
      <c r="I540" s="39" t="s">
        <v>3461</v>
      </c>
      <c r="J540" s="19" t="s">
        <v>1451</v>
      </c>
      <c r="K540" s="997">
        <v>1</v>
      </c>
    </row>
    <row r="541" spans="1:11" ht="15" customHeight="1" x14ac:dyDescent="0.15">
      <c r="A541" s="19" t="str">
        <v>ファーバー病</v>
      </c>
      <c r="B541" s="19" t="str">
        <v>シート8　（シート9～10には記入しない）</v>
      </c>
      <c r="C541" s="15" t="str">
        <v>病弱</v>
      </c>
      <c r="D541" s="15" t="str">
        <v>なし</v>
      </c>
      <c r="G541" s="28" t="s">
        <v>1789</v>
      </c>
      <c r="H541" s="15" t="s">
        <v>3513</v>
      </c>
      <c r="I541" s="39" t="s">
        <v>3461</v>
      </c>
      <c r="J541" s="19" t="s">
        <v>1451</v>
      </c>
      <c r="K541" s="997">
        <v>1</v>
      </c>
    </row>
    <row r="542" spans="1:11" ht="15" customHeight="1" x14ac:dyDescent="0.15">
      <c r="A542" s="19" t="str">
        <v>マルチプルスルファターゼ欠損症</v>
      </c>
      <c r="B542" s="19" t="str">
        <v>シート8　（シート9～10には記入しない）</v>
      </c>
      <c r="C542" s="15" t="str">
        <v>病弱</v>
      </c>
      <c r="D542" s="15" t="str">
        <v>なし</v>
      </c>
      <c r="G542" s="28" t="s">
        <v>1790</v>
      </c>
      <c r="H542" s="15" t="s">
        <v>3513</v>
      </c>
      <c r="I542" s="39" t="s">
        <v>3461</v>
      </c>
      <c r="J542" s="19" t="s">
        <v>1451</v>
      </c>
      <c r="K542" s="997">
        <v>1</v>
      </c>
    </row>
    <row r="543" spans="1:11" ht="15" customHeight="1" x14ac:dyDescent="0.15">
      <c r="A543" s="19" t="str">
        <v>ムコリピドーシスⅡ型</v>
      </c>
      <c r="B543" s="19" t="str">
        <v>シート8　（シート9～10には記入しない）</v>
      </c>
      <c r="C543" s="15" t="str">
        <v>病弱</v>
      </c>
      <c r="D543" s="15" t="str">
        <v>なし</v>
      </c>
      <c r="G543" s="28" t="s">
        <v>1791</v>
      </c>
      <c r="H543" s="15" t="s">
        <v>3513</v>
      </c>
      <c r="I543" s="39" t="s">
        <v>3461</v>
      </c>
      <c r="J543" s="19" t="s">
        <v>1451</v>
      </c>
      <c r="K543" s="997">
        <v>1</v>
      </c>
    </row>
    <row r="544" spans="1:11" ht="15" customHeight="1" x14ac:dyDescent="0.15">
      <c r="A544" s="19" t="str">
        <v>Ⅰ-cell病</v>
      </c>
      <c r="B544" s="19" t="str">
        <v>シート8　（シート9～10には記入しない）</v>
      </c>
      <c r="C544" s="15" t="str">
        <v>病弱</v>
      </c>
      <c r="D544" s="15" t="str">
        <v>なし</v>
      </c>
      <c r="G544" s="28" t="s">
        <v>1792</v>
      </c>
      <c r="H544" s="15" t="s">
        <v>3513</v>
      </c>
      <c r="I544" s="39" t="s">
        <v>3461</v>
      </c>
      <c r="J544" s="19" t="s">
        <v>1451</v>
      </c>
      <c r="K544" s="997">
        <v>1</v>
      </c>
    </row>
    <row r="545" spans="1:11" ht="15" customHeight="1" x14ac:dyDescent="0.15">
      <c r="A545" s="19" t="str">
        <v>ムコリピドーシスⅢ型</v>
      </c>
      <c r="B545" s="19" t="str">
        <v>シート8　（シート9～10には記入しない）</v>
      </c>
      <c r="C545" s="15" t="str">
        <v>病弱</v>
      </c>
      <c r="D545" s="15" t="str">
        <v>なし</v>
      </c>
      <c r="G545" s="28" t="s">
        <v>1793</v>
      </c>
      <c r="H545" s="15" t="s">
        <v>3513</v>
      </c>
      <c r="I545" s="39" t="s">
        <v>3461</v>
      </c>
      <c r="J545" s="19" t="s">
        <v>1451</v>
      </c>
      <c r="K545" s="997">
        <v>1</v>
      </c>
    </row>
    <row r="546" spans="1:11" ht="15" customHeight="1" x14ac:dyDescent="0.15">
      <c r="A546" s="19" t="str">
        <v>ポンペ病</v>
      </c>
      <c r="B546" s="19" t="str">
        <v>シート8　（シート9～10には記入しない）</v>
      </c>
      <c r="C546" s="15" t="str">
        <v>病弱</v>
      </c>
      <c r="D546" s="15" t="str">
        <v>なし</v>
      </c>
      <c r="G546" s="28" t="s">
        <v>1794</v>
      </c>
      <c r="H546" s="15" t="s">
        <v>3513</v>
      </c>
      <c r="I546" s="39" t="s">
        <v>3461</v>
      </c>
      <c r="J546" s="19" t="s">
        <v>1451</v>
      </c>
      <c r="K546" s="997">
        <v>1</v>
      </c>
    </row>
    <row r="547" spans="1:11" ht="15" customHeight="1" x14ac:dyDescent="0.15">
      <c r="A547" s="19" t="str">
        <v>酸性リパーゼ欠損症</v>
      </c>
      <c r="B547" s="19" t="str">
        <v>シート8　（シート9～10には記入しない）</v>
      </c>
      <c r="C547" s="15" t="str">
        <v>病弱</v>
      </c>
      <c r="D547" s="15" t="str">
        <v>なし</v>
      </c>
      <c r="G547" s="28" t="s">
        <v>1795</v>
      </c>
      <c r="H547" s="15" t="s">
        <v>3513</v>
      </c>
      <c r="I547" s="39" t="s">
        <v>3461</v>
      </c>
      <c r="J547" s="19" t="s">
        <v>1451</v>
      </c>
      <c r="K547" s="997">
        <v>1</v>
      </c>
    </row>
    <row r="548" spans="1:11" ht="15" customHeight="1" x14ac:dyDescent="0.15">
      <c r="A548" s="19" t="str">
        <v>シスチン症</v>
      </c>
      <c r="B548" s="19" t="str">
        <v>シート8　（シート9～10には記入しない）</v>
      </c>
      <c r="C548" s="15" t="str">
        <v>病弱</v>
      </c>
      <c r="D548" s="15" t="str">
        <v>なし</v>
      </c>
      <c r="G548" s="28" t="s">
        <v>1796</v>
      </c>
      <c r="H548" s="15" t="s">
        <v>3513</v>
      </c>
      <c r="I548" s="39" t="s">
        <v>3461</v>
      </c>
      <c r="J548" s="19" t="s">
        <v>1451</v>
      </c>
      <c r="K548" s="997">
        <v>1</v>
      </c>
    </row>
    <row r="549" spans="1:11" ht="15" customHeight="1" x14ac:dyDescent="0.15">
      <c r="A549" s="19" t="str">
        <v>遊離シアル酸蓄積症</v>
      </c>
      <c r="B549" s="19" t="str">
        <v>シート8　（シート9～10には記入しない）</v>
      </c>
      <c r="C549" s="15" t="str">
        <v>病弱</v>
      </c>
      <c r="D549" s="15" t="str">
        <v>なし</v>
      </c>
      <c r="G549" s="28" t="s">
        <v>1797</v>
      </c>
      <c r="H549" s="15" t="s">
        <v>3513</v>
      </c>
      <c r="I549" s="39" t="s">
        <v>3461</v>
      </c>
      <c r="J549" s="19" t="s">
        <v>1451</v>
      </c>
      <c r="K549" s="997">
        <v>1</v>
      </c>
    </row>
    <row r="550" spans="1:11" ht="15" customHeight="1" x14ac:dyDescent="0.15">
      <c r="A550" s="19" t="str">
        <v>神経セロイドリポフスチン症</v>
      </c>
      <c r="B550" s="19" t="str">
        <v>シート8　（シート9～10には記入しない）</v>
      </c>
      <c r="C550" s="15" t="str">
        <v>病弱</v>
      </c>
      <c r="D550" s="15" t="str">
        <v>なし</v>
      </c>
      <c r="G550" s="28" t="s">
        <v>1798</v>
      </c>
      <c r="H550" s="15" t="s">
        <v>3513</v>
      </c>
      <c r="I550" s="39" t="s">
        <v>3461</v>
      </c>
      <c r="J550" s="19" t="s">
        <v>1451</v>
      </c>
      <c r="K550" s="997">
        <v>1</v>
      </c>
    </row>
    <row r="551" spans="1:11" ht="15" customHeight="1" x14ac:dyDescent="0.15">
      <c r="A551" s="19" t="str">
        <v>ライソゾーム病</v>
      </c>
      <c r="B551" s="19" t="str">
        <v>シート8　（シート9～10には記入しない）</v>
      </c>
      <c r="C551" s="15" t="str">
        <v>病弱</v>
      </c>
      <c r="D551" s="15" t="str">
        <v>なし</v>
      </c>
      <c r="G551" s="28" t="s">
        <v>1799</v>
      </c>
      <c r="H551" s="15" t="s">
        <v>3513</v>
      </c>
      <c r="I551" s="39" t="s">
        <v>3461</v>
      </c>
      <c r="J551" s="19" t="s">
        <v>1451</v>
      </c>
      <c r="K551" s="997">
        <v>1</v>
      </c>
    </row>
    <row r="552" spans="1:11" ht="15" customHeight="1" x14ac:dyDescent="0.15">
      <c r="A552" s="19" t="str">
        <v>ペルオキシソーム形成異常症</v>
      </c>
      <c r="B552" s="19" t="str">
        <v>シート8　（シート9～10には記入しない）</v>
      </c>
      <c r="C552" s="15" t="str">
        <v>病弱</v>
      </c>
      <c r="D552" s="15" t="str">
        <v>なし</v>
      </c>
      <c r="G552" s="28" t="s">
        <v>1800</v>
      </c>
      <c r="H552" s="15" t="s">
        <v>3513</v>
      </c>
      <c r="I552" s="39" t="s">
        <v>3461</v>
      </c>
      <c r="J552" s="19" t="s">
        <v>1451</v>
      </c>
      <c r="K552" s="997">
        <v>1</v>
      </c>
    </row>
    <row r="553" spans="1:11" ht="15" customHeight="1" x14ac:dyDescent="0.15">
      <c r="A553" s="19" t="str">
        <v>副腎白質ジストロフィー</v>
      </c>
      <c r="B553" s="19" t="str">
        <v>シート8　（シート9～10には記入しない）</v>
      </c>
      <c r="C553" s="15" t="str">
        <v>病弱</v>
      </c>
      <c r="D553" s="15" t="str">
        <v>なし</v>
      </c>
      <c r="G553" s="28" t="s">
        <v>1801</v>
      </c>
      <c r="H553" s="15" t="s">
        <v>3513</v>
      </c>
      <c r="I553" s="39" t="s">
        <v>3461</v>
      </c>
      <c r="J553" s="19" t="s">
        <v>1451</v>
      </c>
      <c r="K553" s="997">
        <v>1</v>
      </c>
    </row>
    <row r="554" spans="1:11" ht="15" customHeight="1" x14ac:dyDescent="0.15">
      <c r="A554" s="19" t="str">
        <v>レフサム病</v>
      </c>
      <c r="B554" s="19" t="str">
        <v>シート8　（シート9～10には記入しない）</v>
      </c>
      <c r="C554" s="15" t="str">
        <v>病弱</v>
      </c>
      <c r="D554" s="15" t="str">
        <v>なし</v>
      </c>
      <c r="G554" s="28" t="s">
        <v>1802</v>
      </c>
      <c r="H554" s="15" t="s">
        <v>3513</v>
      </c>
      <c r="I554" s="39" t="s">
        <v>3461</v>
      </c>
      <c r="J554" s="19" t="s">
        <v>1451</v>
      </c>
      <c r="K554" s="997">
        <v>1</v>
      </c>
    </row>
    <row r="555" spans="1:11" ht="15" customHeight="1" x14ac:dyDescent="0.15">
      <c r="A555" s="19" t="str">
        <v>ペルオキシソーム病</v>
      </c>
      <c r="B555" s="19" t="str">
        <v>シート8　（シート9～10には記入しない）</v>
      </c>
      <c r="C555" s="15" t="str">
        <v>病弱</v>
      </c>
      <c r="D555" s="15" t="str">
        <v>なし</v>
      </c>
      <c r="G555" s="28" t="s">
        <v>1803</v>
      </c>
      <c r="H555" s="15" t="s">
        <v>3513</v>
      </c>
      <c r="I555" s="39" t="s">
        <v>3461</v>
      </c>
      <c r="J555" s="19" t="s">
        <v>1451</v>
      </c>
      <c r="K555" s="997">
        <v>1</v>
      </c>
    </row>
    <row r="556" spans="1:11" ht="15" customHeight="1" x14ac:dyDescent="0.15">
      <c r="A556" s="19" t="str">
        <v>ウィルソン病</v>
      </c>
      <c r="B556" s="19" t="str">
        <v>シート8　（シート9～10には記入しない）</v>
      </c>
      <c r="C556" s="15" t="str">
        <v>病弱</v>
      </c>
      <c r="D556" s="15" t="str">
        <v>なし</v>
      </c>
      <c r="G556" s="28" t="s">
        <v>1804</v>
      </c>
      <c r="H556" s="15" t="s">
        <v>3513</v>
      </c>
      <c r="I556" s="39" t="s">
        <v>3461</v>
      </c>
      <c r="J556" s="19" t="s">
        <v>1451</v>
      </c>
      <c r="K556" s="997">
        <v>1</v>
      </c>
    </row>
    <row r="557" spans="1:11" ht="15" customHeight="1" x14ac:dyDescent="0.15">
      <c r="A557" s="19" t="str">
        <v>メンケス病</v>
      </c>
      <c r="B557" s="19" t="str">
        <v>シート8　（シート9～10には記入しない）</v>
      </c>
      <c r="C557" s="15" t="str">
        <v>病弱</v>
      </c>
      <c r="D557" s="15" t="str">
        <v>なし</v>
      </c>
      <c r="G557" s="28" t="s">
        <v>1805</v>
      </c>
      <c r="H557" s="15" t="s">
        <v>3513</v>
      </c>
      <c r="I557" s="39" t="s">
        <v>3461</v>
      </c>
      <c r="J557" s="19" t="s">
        <v>1451</v>
      </c>
      <c r="K557" s="997">
        <v>1</v>
      </c>
    </row>
    <row r="558" spans="1:11" ht="15" customHeight="1" x14ac:dyDescent="0.15">
      <c r="A558" s="19" t="str">
        <v>オクシピタル・ホーン症候群</v>
      </c>
      <c r="B558" s="19" t="str">
        <v>シート8　（シート9～10には記入しない）</v>
      </c>
      <c r="C558" s="15" t="str">
        <v>病弱</v>
      </c>
      <c r="D558" s="15" t="str">
        <v>なし</v>
      </c>
      <c r="G558" s="28" t="s">
        <v>1806</v>
      </c>
      <c r="H558" s="15" t="s">
        <v>3513</v>
      </c>
      <c r="I558" s="39" t="s">
        <v>3461</v>
      </c>
      <c r="J558" s="19" t="s">
        <v>1451</v>
      </c>
      <c r="K558" s="997">
        <v>1</v>
      </c>
    </row>
    <row r="559" spans="1:11" ht="15" customHeight="1" x14ac:dyDescent="0.15">
      <c r="A559" s="19" t="str">
        <v>無セルロプラスミン血症</v>
      </c>
      <c r="B559" s="19" t="str">
        <v>シート8　（シート9～10には記入しない）</v>
      </c>
      <c r="C559" s="15" t="str">
        <v>病弱</v>
      </c>
      <c r="D559" s="15" t="str">
        <v>なし</v>
      </c>
      <c r="G559" s="28" t="s">
        <v>1807</v>
      </c>
      <c r="H559" s="15" t="s">
        <v>3513</v>
      </c>
      <c r="I559" s="39" t="s">
        <v>3461</v>
      </c>
      <c r="J559" s="19" t="s">
        <v>1451</v>
      </c>
      <c r="K559" s="997">
        <v>1</v>
      </c>
    </row>
    <row r="560" spans="1:11" ht="15" customHeight="1" x14ac:dyDescent="0.15">
      <c r="A560" s="19" t="str">
        <v>亜硫酸酸化酵素欠損症</v>
      </c>
      <c r="B560" s="19" t="str">
        <v>シート8　（シート9～10には記入しない）</v>
      </c>
      <c r="C560" s="15" t="str">
        <v>病弱</v>
      </c>
      <c r="D560" s="15" t="str">
        <v>なし</v>
      </c>
      <c r="G560" s="28" t="s">
        <v>1808</v>
      </c>
      <c r="H560" s="15" t="s">
        <v>3513</v>
      </c>
      <c r="I560" s="39" t="s">
        <v>3461</v>
      </c>
      <c r="J560" s="19" t="s">
        <v>1451</v>
      </c>
      <c r="K560" s="997">
        <v>1</v>
      </c>
    </row>
    <row r="561" spans="1:11" ht="15" customHeight="1" x14ac:dyDescent="0.15">
      <c r="A561" s="19" t="str">
        <v>先天性腸性肢端皮膚炎</v>
      </c>
      <c r="B561" s="19" t="str">
        <v>シート8　（シート9～10には記入しない）</v>
      </c>
      <c r="C561" s="15" t="str">
        <v>病弱</v>
      </c>
      <c r="D561" s="15" t="str">
        <v>なし</v>
      </c>
      <c r="G561" s="28" t="s">
        <v>1809</v>
      </c>
      <c r="H561" s="15" t="s">
        <v>3513</v>
      </c>
      <c r="I561" s="39" t="s">
        <v>3461</v>
      </c>
      <c r="J561" s="19" t="s">
        <v>1451</v>
      </c>
      <c r="K561" s="997">
        <v>1</v>
      </c>
    </row>
    <row r="562" spans="1:11" ht="15" customHeight="1" x14ac:dyDescent="0.15">
      <c r="A562" s="19" t="str">
        <v>金属代謝異常症</v>
      </c>
      <c r="B562" s="19" t="str">
        <v>シート8　（シート9～10には記入しない）</v>
      </c>
      <c r="C562" s="15" t="str">
        <v>病弱</v>
      </c>
      <c r="D562" s="15" t="str">
        <v>なし</v>
      </c>
      <c r="G562" s="28" t="s">
        <v>1810</v>
      </c>
      <c r="H562" s="15" t="s">
        <v>3513</v>
      </c>
      <c r="I562" s="39" t="s">
        <v>3461</v>
      </c>
      <c r="J562" s="19" t="s">
        <v>1451</v>
      </c>
      <c r="K562" s="997">
        <v>1</v>
      </c>
    </row>
    <row r="563" spans="1:11" ht="15" customHeight="1" x14ac:dyDescent="0.15">
      <c r="A563" s="19" t="str">
        <v>ヒポキサンチングアニンホスホリボシルトランスフェラーゼ欠損症</v>
      </c>
      <c r="B563" s="19" t="str">
        <v>シート8　（シート9～10には記入しない）</v>
      </c>
      <c r="C563" s="15" t="str">
        <v>病弱</v>
      </c>
      <c r="D563" s="15" t="str">
        <v>なし</v>
      </c>
      <c r="G563" s="28" t="s">
        <v>1811</v>
      </c>
      <c r="H563" s="15" t="s">
        <v>3513</v>
      </c>
      <c r="I563" s="39" t="s">
        <v>3461</v>
      </c>
      <c r="J563" s="19" t="s">
        <v>1451</v>
      </c>
      <c r="K563" s="997">
        <v>1</v>
      </c>
    </row>
    <row r="564" spans="1:11" ht="15" customHeight="1" x14ac:dyDescent="0.15">
      <c r="A564" s="19" t="str">
        <v>レッシュ・ナイハン症候群</v>
      </c>
      <c r="B564" s="19" t="str">
        <v>シート8　（シート9～10には記入しない）</v>
      </c>
      <c r="C564" s="15" t="str">
        <v>病弱</v>
      </c>
      <c r="D564" s="15" t="str">
        <v>なし</v>
      </c>
      <c r="G564" s="28" t="s">
        <v>1812</v>
      </c>
      <c r="H564" s="15" t="s">
        <v>3513</v>
      </c>
      <c r="I564" s="39" t="s">
        <v>3461</v>
      </c>
      <c r="J564" s="19" t="s">
        <v>1451</v>
      </c>
      <c r="K564" s="997">
        <v>1</v>
      </c>
    </row>
    <row r="565" spans="1:11" ht="15" customHeight="1" x14ac:dyDescent="0.15">
      <c r="A565" s="19" t="str">
        <v>アデニンホスホリボシルトランスフェラーゼ欠損症</v>
      </c>
      <c r="B565" s="19" t="str">
        <v>シート8　（シート9～10には記入しない）</v>
      </c>
      <c r="C565" s="15" t="str">
        <v>病弱</v>
      </c>
      <c r="D565" s="15" t="str">
        <v>なし</v>
      </c>
      <c r="G565" s="28" t="s">
        <v>1813</v>
      </c>
      <c r="H565" s="15" t="s">
        <v>3513</v>
      </c>
      <c r="I565" s="39" t="s">
        <v>3461</v>
      </c>
      <c r="J565" s="19" t="s">
        <v>1451</v>
      </c>
      <c r="K565" s="997">
        <v>1</v>
      </c>
    </row>
    <row r="566" spans="1:11" ht="15" customHeight="1" x14ac:dyDescent="0.15">
      <c r="A566" s="19" t="str">
        <v>キサンチン尿症</v>
      </c>
      <c r="B566" s="19" t="str">
        <v>シート8　（シート9～10には記入しない）</v>
      </c>
      <c r="C566" s="15" t="str">
        <v>病弱</v>
      </c>
      <c r="D566" s="15" t="str">
        <v>なし</v>
      </c>
      <c r="G566" s="28" t="s">
        <v>1814</v>
      </c>
      <c r="H566" s="15" t="s">
        <v>3513</v>
      </c>
      <c r="I566" s="39" t="s">
        <v>3461</v>
      </c>
      <c r="J566" s="19" t="s">
        <v>1451</v>
      </c>
      <c r="K566" s="997">
        <v>1</v>
      </c>
    </row>
    <row r="567" spans="1:11" ht="15" customHeight="1" x14ac:dyDescent="0.15">
      <c r="A567" s="19" t="str">
        <v>尿酸トランスポーター異常症</v>
      </c>
      <c r="B567" s="19" t="str">
        <v>シート8　（シート9～10には記入しない）</v>
      </c>
      <c r="C567" s="15" t="str">
        <v>病弱</v>
      </c>
      <c r="D567" s="15" t="str">
        <v>なし</v>
      </c>
      <c r="G567" s="28" t="s">
        <v>1815</v>
      </c>
      <c r="H567" s="15" t="s">
        <v>3513</v>
      </c>
      <c r="I567" s="39" t="s">
        <v>3461</v>
      </c>
      <c r="J567" s="19" t="s">
        <v>1451</v>
      </c>
      <c r="K567" s="997">
        <v>1</v>
      </c>
    </row>
    <row r="568" spans="1:11" ht="15" customHeight="1" x14ac:dyDescent="0.15">
      <c r="A568" s="19" t="str">
        <v>オロト酸尿症</v>
      </c>
      <c r="B568" s="19" t="str">
        <v>シート8　（シート9～10には記入しない）</v>
      </c>
      <c r="C568" s="15" t="str">
        <v>病弱</v>
      </c>
      <c r="D568" s="15" t="str">
        <v>なし</v>
      </c>
      <c r="G568" s="28" t="s">
        <v>1816</v>
      </c>
      <c r="H568" s="15" t="s">
        <v>3513</v>
      </c>
      <c r="I568" s="39" t="s">
        <v>3461</v>
      </c>
      <c r="J568" s="19" t="s">
        <v>1451</v>
      </c>
      <c r="K568" s="997">
        <v>1</v>
      </c>
    </row>
    <row r="569" spans="1:11" ht="15" customHeight="1" x14ac:dyDescent="0.15">
      <c r="A569" s="19" t="str">
        <v>プリンピリミジン代謝異常症</v>
      </c>
      <c r="B569" s="19" t="str">
        <v>シート8　（シート9～10には記入しない）</v>
      </c>
      <c r="C569" s="15" t="str">
        <v>病弱</v>
      </c>
      <c r="D569" s="15" t="str">
        <v>なし</v>
      </c>
      <c r="G569" s="28" t="s">
        <v>1817</v>
      </c>
      <c r="H569" s="15" t="s">
        <v>3513</v>
      </c>
      <c r="I569" s="39" t="s">
        <v>3461</v>
      </c>
      <c r="J569" s="19" t="s">
        <v>1451</v>
      </c>
      <c r="K569" s="997">
        <v>1</v>
      </c>
    </row>
    <row r="570" spans="1:11" ht="15" customHeight="1" x14ac:dyDescent="0.15">
      <c r="A570" s="19" t="str">
        <v>先天性葉酸吸収不全症</v>
      </c>
      <c r="B570" s="19" t="str">
        <v>シート8　（シート9～10には記入しない）</v>
      </c>
      <c r="C570" s="15" t="str">
        <v>病弱</v>
      </c>
      <c r="D570" s="15" t="str">
        <v>なし</v>
      </c>
      <c r="G570" s="28" t="s">
        <v>1818</v>
      </c>
      <c r="H570" s="15" t="s">
        <v>3513</v>
      </c>
      <c r="I570" s="39" t="s">
        <v>3461</v>
      </c>
      <c r="J570" s="19" t="s">
        <v>1451</v>
      </c>
      <c r="K570" s="997">
        <v>1</v>
      </c>
    </row>
    <row r="571" spans="1:11" ht="15" customHeight="1" x14ac:dyDescent="0.15">
      <c r="A571" s="19" t="str">
        <v>ビタミン代謝異常症</v>
      </c>
      <c r="B571" s="19" t="str">
        <v>シート8　（シート9～10には記入しない）</v>
      </c>
      <c r="C571" s="15" t="str">
        <v>病弱</v>
      </c>
      <c r="D571" s="15" t="str">
        <v>なし</v>
      </c>
      <c r="G571" s="28" t="s">
        <v>1819</v>
      </c>
      <c r="H571" s="15" t="s">
        <v>3513</v>
      </c>
      <c r="I571" s="39" t="s">
        <v>3461</v>
      </c>
      <c r="J571" s="19" t="s">
        <v>1451</v>
      </c>
      <c r="K571" s="997">
        <v>1</v>
      </c>
    </row>
    <row r="572" spans="1:11" ht="15" customHeight="1" x14ac:dyDescent="0.15">
      <c r="A572" s="19" t="str">
        <v>ビオプテリン代謝異常症</v>
      </c>
      <c r="B572" s="19" t="str">
        <v>シート8　（シート9～10には記入しない）</v>
      </c>
      <c r="C572" s="15" t="str">
        <v>病弱</v>
      </c>
      <c r="D572" s="15" t="str">
        <v>なし</v>
      </c>
      <c r="G572" s="28" t="s">
        <v>1820</v>
      </c>
      <c r="H572" s="15" t="s">
        <v>3513</v>
      </c>
      <c r="I572" s="39" t="s">
        <v>3461</v>
      </c>
      <c r="J572" s="19" t="s">
        <v>1451</v>
      </c>
      <c r="K572" s="997">
        <v>1</v>
      </c>
    </row>
    <row r="573" spans="1:11" ht="15" customHeight="1" x14ac:dyDescent="0.15">
      <c r="A573" s="19" t="str">
        <v>チロシン水酸化酵素欠損症</v>
      </c>
      <c r="B573" s="19" t="str">
        <v>シート8　（シート9～10には記入しない）</v>
      </c>
      <c r="C573" s="15" t="str">
        <v>病弱</v>
      </c>
      <c r="D573" s="15" t="str">
        <v>なし</v>
      </c>
      <c r="G573" s="28" t="s">
        <v>1821</v>
      </c>
      <c r="H573" s="15" t="s">
        <v>3513</v>
      </c>
      <c r="I573" s="39" t="s">
        <v>3461</v>
      </c>
      <c r="J573" s="19" t="s">
        <v>1451</v>
      </c>
      <c r="K573" s="997">
        <v>1</v>
      </c>
    </row>
    <row r="574" spans="1:11" ht="15" customHeight="1" x14ac:dyDescent="0.15">
      <c r="A574" s="19" t="str">
        <v>ドーパミンβ-水酸化酵素欠損症</v>
      </c>
      <c r="B574" s="19" t="str">
        <v>シート8　（シート9～10には記入しない）</v>
      </c>
      <c r="C574" s="15" t="str">
        <v>病弱</v>
      </c>
      <c r="D574" s="15" t="str">
        <v>なし</v>
      </c>
      <c r="G574" s="28" t="s">
        <v>1822</v>
      </c>
      <c r="H574" s="15" t="s">
        <v>3513</v>
      </c>
      <c r="I574" s="39" t="s">
        <v>3461</v>
      </c>
      <c r="J574" s="19" t="s">
        <v>1451</v>
      </c>
      <c r="K574" s="997">
        <v>1</v>
      </c>
    </row>
    <row r="575" spans="1:11" ht="15" customHeight="1" x14ac:dyDescent="0.15">
      <c r="A575" s="19" t="str">
        <v>ＧＡＢＡアミノ基転移酵素欠損症</v>
      </c>
      <c r="B575" s="19" t="str">
        <v>シート8　（シート9～10には記入しない）</v>
      </c>
      <c r="C575" s="15" t="str">
        <v>病弱</v>
      </c>
      <c r="D575" s="15" t="str">
        <v>なし</v>
      </c>
      <c r="G575" s="28" t="s">
        <v>1823</v>
      </c>
      <c r="H575" s="15" t="s">
        <v>3513</v>
      </c>
      <c r="I575" s="39" t="s">
        <v>3461</v>
      </c>
      <c r="J575" s="19" t="s">
        <v>1451</v>
      </c>
      <c r="K575" s="997">
        <v>1</v>
      </c>
    </row>
    <row r="576" spans="1:11" ht="15" customHeight="1" x14ac:dyDescent="0.15">
      <c r="A576" s="19" t="str">
        <v>コハク酸セミアルデヒド脱水素酵素欠損症</v>
      </c>
      <c r="B576" s="19" t="str">
        <v>シート8　（シート9～10には記入しない）</v>
      </c>
      <c r="C576" s="15" t="str">
        <v>病弱</v>
      </c>
      <c r="D576" s="15" t="str">
        <v>なし</v>
      </c>
      <c r="G576" s="28" t="s">
        <v>1824</v>
      </c>
      <c r="H576" s="15" t="s">
        <v>3513</v>
      </c>
      <c r="I576" s="28" t="s">
        <v>3461</v>
      </c>
      <c r="J576" s="19" t="s">
        <v>1451</v>
      </c>
      <c r="K576" s="997">
        <v>1</v>
      </c>
    </row>
    <row r="577" spans="1:11" ht="15" customHeight="1" x14ac:dyDescent="0.15">
      <c r="A577" s="19" t="str">
        <v>神経伝達物質異常症</v>
      </c>
      <c r="B577" s="19" t="str">
        <v>シート8　（シート9～10には記入しない）</v>
      </c>
      <c r="C577" s="15" t="str">
        <v>病弱</v>
      </c>
      <c r="D577" s="15" t="str">
        <v>なし</v>
      </c>
      <c r="G577" s="28" t="s">
        <v>1825</v>
      </c>
      <c r="H577" s="15" t="s">
        <v>3513</v>
      </c>
      <c r="I577" s="39" t="s">
        <v>3461</v>
      </c>
      <c r="J577" s="19" t="s">
        <v>1451</v>
      </c>
      <c r="K577" s="997">
        <v>1</v>
      </c>
    </row>
    <row r="578" spans="1:11" ht="15" customHeight="1" x14ac:dyDescent="0.15">
      <c r="A578" s="19" t="str">
        <v>原発性高カイロミクロン血症</v>
      </c>
      <c r="B578" s="19" t="str">
        <v>シート8　（シート9～10には記入しない）</v>
      </c>
      <c r="C578" s="15" t="str">
        <v>病弱</v>
      </c>
      <c r="D578" s="15" t="str">
        <v>なし</v>
      </c>
      <c r="G578" s="28" t="s">
        <v>1826</v>
      </c>
      <c r="H578" s="15" t="s">
        <v>3513</v>
      </c>
      <c r="I578" s="39" t="s">
        <v>3461</v>
      </c>
      <c r="J578" s="19" t="s">
        <v>1451</v>
      </c>
      <c r="K578" s="997">
        <v>1</v>
      </c>
    </row>
    <row r="579" spans="1:11" ht="15" customHeight="1" x14ac:dyDescent="0.15">
      <c r="A579" s="19" t="str">
        <v>家族性高コレステロール血症</v>
      </c>
      <c r="B579" s="19" t="str">
        <v>シート8　（シート9～10には記入しない）</v>
      </c>
      <c r="C579" s="15" t="str">
        <v>病弱</v>
      </c>
      <c r="D579" s="15" t="str">
        <v>なし</v>
      </c>
      <c r="G579" s="28" t="s">
        <v>1827</v>
      </c>
      <c r="H579" s="15" t="s">
        <v>3513</v>
      </c>
      <c r="I579" s="39" t="s">
        <v>3461</v>
      </c>
      <c r="J579" s="19" t="s">
        <v>1451</v>
      </c>
      <c r="K579" s="997">
        <v>1</v>
      </c>
    </row>
    <row r="580" spans="1:11" ht="15" customHeight="1" x14ac:dyDescent="0.15">
      <c r="A580" s="19" t="str">
        <v>家族性複合型高脂質血症</v>
      </c>
      <c r="B580" s="19" t="str">
        <v>シート8　（シート9～10には記入しない）</v>
      </c>
      <c r="C580" s="15" t="str">
        <v>病弱</v>
      </c>
      <c r="D580" s="15" t="str">
        <v>なし</v>
      </c>
      <c r="G580" s="28" t="s">
        <v>1828</v>
      </c>
      <c r="H580" s="15" t="s">
        <v>3513</v>
      </c>
      <c r="I580" s="39" t="s">
        <v>3461</v>
      </c>
      <c r="J580" s="19" t="s">
        <v>1451</v>
      </c>
      <c r="K580" s="997">
        <v>1</v>
      </c>
    </row>
    <row r="581" spans="1:11" ht="15" customHeight="1" x14ac:dyDescent="0.15">
      <c r="A581" s="19" t="str">
        <v>無β-リポタンパク血症</v>
      </c>
      <c r="B581" s="19" t="str">
        <v>シート8　（シート9～10には記入しない）</v>
      </c>
      <c r="C581" s="15" t="str">
        <v>病弱</v>
      </c>
      <c r="D581" s="15" t="str">
        <v>なし</v>
      </c>
      <c r="G581" s="28" t="s">
        <v>1829</v>
      </c>
      <c r="H581" s="15" t="s">
        <v>3513</v>
      </c>
      <c r="I581" s="39" t="s">
        <v>3461</v>
      </c>
      <c r="J581" s="19" t="s">
        <v>1451</v>
      </c>
      <c r="K581" s="997">
        <v>1</v>
      </c>
    </row>
    <row r="582" spans="1:11" ht="15" customHeight="1" x14ac:dyDescent="0.15">
      <c r="A582" s="19" t="str">
        <v>高比重リポタンパク欠乏症</v>
      </c>
      <c r="B582" s="19" t="str">
        <v>シート8　（シート9～10には記入しない）</v>
      </c>
      <c r="C582" s="15" t="str">
        <v>病弱</v>
      </c>
      <c r="D582" s="15" t="str">
        <v>なし</v>
      </c>
      <c r="G582" s="15" t="s">
        <v>1830</v>
      </c>
      <c r="H582" s="15" t="s">
        <v>3513</v>
      </c>
      <c r="I582" s="39" t="s">
        <v>3461</v>
      </c>
      <c r="J582" s="19" t="s">
        <v>1451</v>
      </c>
      <c r="K582" s="997">
        <v>1</v>
      </c>
    </row>
    <row r="583" spans="1:11" ht="15" customHeight="1" x14ac:dyDescent="0.15">
      <c r="A583" s="19" t="str">
        <v>高比重ＨＤＬ欠乏症</v>
      </c>
      <c r="B583" s="19" t="str">
        <v>シート8　（シート9～10には記入しない）</v>
      </c>
      <c r="C583" s="15" t="str">
        <v>病弱</v>
      </c>
      <c r="D583" s="15" t="str">
        <v>なし</v>
      </c>
      <c r="G583" s="28" t="s">
        <v>1831</v>
      </c>
      <c r="H583" s="15" t="s">
        <v>3513</v>
      </c>
      <c r="I583" s="39" t="s">
        <v>3461</v>
      </c>
      <c r="J583" s="19" t="s">
        <v>1451</v>
      </c>
      <c r="K583" s="997">
        <v>1</v>
      </c>
    </row>
    <row r="584" spans="1:11" ht="15" customHeight="1" x14ac:dyDescent="0.15">
      <c r="A584" s="19" t="str">
        <v>脂質代謝異常症</v>
      </c>
      <c r="B584" s="19" t="str">
        <v>シート8　（シート9～10には記入しない）</v>
      </c>
      <c r="C584" s="15" t="str">
        <v>病弱</v>
      </c>
      <c r="D584" s="15" t="str">
        <v>なし</v>
      </c>
      <c r="G584" s="28" t="s">
        <v>1832</v>
      </c>
      <c r="H584" s="15" t="s">
        <v>3513</v>
      </c>
      <c r="I584" s="39" t="s">
        <v>3461</v>
      </c>
      <c r="J584" s="19" t="s">
        <v>1451</v>
      </c>
      <c r="K584" s="997">
        <v>1</v>
      </c>
    </row>
    <row r="585" spans="1:11" ht="15" customHeight="1" x14ac:dyDescent="0.15">
      <c r="A585" s="19" t="str">
        <v>エーラス・ダンロス症候群</v>
      </c>
      <c r="B585" s="19" t="str">
        <v>シート8　（シート9～10には記入しない）</v>
      </c>
      <c r="C585" s="15" t="str">
        <v>病弱</v>
      </c>
      <c r="D585" s="15" t="str">
        <v>なし</v>
      </c>
      <c r="G585" s="28" t="s">
        <v>1833</v>
      </c>
      <c r="H585" s="15" t="s">
        <v>3513</v>
      </c>
      <c r="I585" s="28" t="s">
        <v>3461</v>
      </c>
      <c r="J585" s="19" t="s">
        <v>1451</v>
      </c>
      <c r="K585" s="997">
        <v>1</v>
      </c>
    </row>
    <row r="586" spans="1:11" ht="15" customHeight="1" x14ac:dyDescent="0.15">
      <c r="A586" s="19" t="str">
        <v>リポイドタンパク症</v>
      </c>
      <c r="B586" s="19" t="str">
        <v>シート8　（シート9～10には記入しない）</v>
      </c>
      <c r="C586" s="15" t="str">
        <v>病弱</v>
      </c>
      <c r="D586" s="15" t="str">
        <v>なし</v>
      </c>
      <c r="G586" s="28" t="s">
        <v>1834</v>
      </c>
      <c r="H586" s="15" t="s">
        <v>3513</v>
      </c>
      <c r="I586" s="28" t="s">
        <v>3461</v>
      </c>
      <c r="J586" s="19" t="s">
        <v>1451</v>
      </c>
      <c r="K586" s="997">
        <v>1</v>
      </c>
    </row>
    <row r="587" spans="1:11" ht="15" customHeight="1" x14ac:dyDescent="0.15">
      <c r="A587" s="19" t="str">
        <v>結合組織異常症</v>
      </c>
      <c r="B587" s="19" t="str">
        <v>シート8　（シート9～10には記入しない）</v>
      </c>
      <c r="C587" s="15" t="str">
        <v>病弱</v>
      </c>
      <c r="D587" s="15" t="str">
        <v>なし</v>
      </c>
      <c r="G587" s="28" t="s">
        <v>1835</v>
      </c>
      <c r="H587" s="15" t="s">
        <v>3513</v>
      </c>
      <c r="I587" s="39" t="s">
        <v>3461</v>
      </c>
      <c r="J587" s="19" t="s">
        <v>1451</v>
      </c>
      <c r="K587" s="997">
        <v>1</v>
      </c>
    </row>
    <row r="588" spans="1:11" ht="15" customHeight="1" x14ac:dyDescent="0.15">
      <c r="A588" s="19" t="str">
        <v>α１-アンチトリプシン欠損症</v>
      </c>
      <c r="B588" s="19" t="str">
        <v>シート8　（シート9～10には記入しない）</v>
      </c>
      <c r="C588" s="15" t="str">
        <v>病弱</v>
      </c>
      <c r="D588" s="15" t="str">
        <v>なし</v>
      </c>
      <c r="G588" s="28" t="s">
        <v>1836</v>
      </c>
      <c r="H588" s="15" t="s">
        <v>3513</v>
      </c>
      <c r="I588" s="39" t="s">
        <v>3461</v>
      </c>
      <c r="J588" s="19" t="s">
        <v>1451</v>
      </c>
      <c r="K588" s="997">
        <v>1</v>
      </c>
    </row>
    <row r="589" spans="1:11" ht="15" customHeight="1" x14ac:dyDescent="0.15">
      <c r="A589" s="19" t="str">
        <v>巨赤芽球性貧血</v>
      </c>
      <c r="B589" s="19" t="str">
        <v>シート8　（シート9～10には記入しない）</v>
      </c>
      <c r="C589" s="15" t="str">
        <v>病弱</v>
      </c>
      <c r="D589" s="15" t="str">
        <v>なし</v>
      </c>
      <c r="G589" s="28" t="s">
        <v>1837</v>
      </c>
      <c r="H589" s="15" t="s">
        <v>3513</v>
      </c>
      <c r="I589" s="39" t="s">
        <v>3461</v>
      </c>
      <c r="J589" s="19" t="s">
        <v>1451</v>
      </c>
      <c r="K589" s="997">
        <v>1</v>
      </c>
    </row>
    <row r="590" spans="1:11" ht="15" customHeight="1" x14ac:dyDescent="0.15">
      <c r="A590" s="19" t="str">
        <v>後天性赤芽球癆</v>
      </c>
      <c r="B590" s="19" t="str">
        <v>シート8　（シート9～10には記入しない）</v>
      </c>
      <c r="C590" s="15" t="str">
        <v>病弱</v>
      </c>
      <c r="D590" s="15" t="str">
        <v>なし</v>
      </c>
      <c r="G590" s="28" t="s">
        <v>1838</v>
      </c>
      <c r="H590" s="15" t="s">
        <v>3513</v>
      </c>
      <c r="I590" s="39" t="s">
        <v>3461</v>
      </c>
      <c r="J590" s="19" t="s">
        <v>1451</v>
      </c>
      <c r="K590" s="997">
        <v>1</v>
      </c>
    </row>
    <row r="591" spans="1:11" ht="15" customHeight="1" x14ac:dyDescent="0.15">
      <c r="A591" s="19" t="str">
        <v>先天性赤芽球癆</v>
      </c>
      <c r="B591" s="19" t="str">
        <v>シート8　（シート9～10には記入しない）</v>
      </c>
      <c r="C591" s="15" t="str">
        <v>病弱</v>
      </c>
      <c r="D591" s="15" t="str">
        <v>なし</v>
      </c>
      <c r="G591" s="28" t="s">
        <v>1839</v>
      </c>
      <c r="H591" s="15" t="s">
        <v>3513</v>
      </c>
      <c r="I591" s="39" t="s">
        <v>3461</v>
      </c>
      <c r="J591" s="19" t="s">
        <v>1451</v>
      </c>
      <c r="K591" s="997">
        <v>1</v>
      </c>
    </row>
    <row r="592" spans="1:11" ht="15" customHeight="1" x14ac:dyDescent="0.15">
      <c r="A592" s="19" t="str">
        <v>ダイアモンド・ブラックファン貧血</v>
      </c>
      <c r="B592" s="19" t="str">
        <v>シート8　（シート9～10には記入しない）</v>
      </c>
      <c r="C592" s="15" t="str">
        <v>病弱</v>
      </c>
      <c r="D592" s="15" t="str">
        <v>なし</v>
      </c>
      <c r="G592" s="28" t="s">
        <v>1840</v>
      </c>
      <c r="H592" s="15" t="s">
        <v>3513</v>
      </c>
      <c r="I592" s="39" t="s">
        <v>3461</v>
      </c>
      <c r="J592" s="19" t="s">
        <v>1451</v>
      </c>
      <c r="K592" s="997">
        <v>1</v>
      </c>
    </row>
    <row r="593" spans="1:11" ht="15" customHeight="1" x14ac:dyDescent="0.15">
      <c r="A593" s="19" t="str">
        <v>先天性赤血球形成異常性貧血</v>
      </c>
      <c r="B593" s="19" t="str">
        <v>シート8　（シート9～10には記入しない）</v>
      </c>
      <c r="C593" s="15" t="str">
        <v>病弱</v>
      </c>
      <c r="D593" s="15" t="str">
        <v>なし</v>
      </c>
      <c r="G593" s="28" t="s">
        <v>1841</v>
      </c>
      <c r="H593" s="15" t="s">
        <v>3513</v>
      </c>
      <c r="I593" s="39" t="s">
        <v>3461</v>
      </c>
      <c r="J593" s="19" t="s">
        <v>1451</v>
      </c>
      <c r="K593" s="997">
        <v>1</v>
      </c>
    </row>
    <row r="594" spans="1:11" ht="15" customHeight="1" x14ac:dyDescent="0.15">
      <c r="A594" s="19" t="str">
        <v>鉄芽球性貧血</v>
      </c>
      <c r="B594" s="19" t="str">
        <v>シート8　（シート9～10には記入しない）</v>
      </c>
      <c r="C594" s="15" t="str">
        <v>病弱</v>
      </c>
      <c r="D594" s="15" t="str">
        <v>なし</v>
      </c>
      <c r="G594" s="28" t="s">
        <v>1842</v>
      </c>
      <c r="H594" s="15" t="s">
        <v>3513</v>
      </c>
      <c r="I594" s="39" t="s">
        <v>3461</v>
      </c>
      <c r="J594" s="19" t="s">
        <v>1451</v>
      </c>
      <c r="K594" s="997">
        <v>1</v>
      </c>
    </row>
    <row r="595" spans="1:11" ht="15" customHeight="1" x14ac:dyDescent="0.15">
      <c r="A595" s="19" t="str">
        <v>無トランスフェリン血症</v>
      </c>
      <c r="B595" s="19" t="str">
        <v>シート8　（シート9～10には記入しない）</v>
      </c>
      <c r="C595" s="15" t="str">
        <v>病弱</v>
      </c>
      <c r="D595" s="15" t="str">
        <v>なし</v>
      </c>
      <c r="G595" s="28" t="s">
        <v>1843</v>
      </c>
      <c r="H595" s="15" t="s">
        <v>3513</v>
      </c>
      <c r="I595" s="39" t="s">
        <v>3461</v>
      </c>
      <c r="J595" s="19" t="s">
        <v>1451</v>
      </c>
      <c r="K595" s="997">
        <v>1</v>
      </c>
    </row>
    <row r="596" spans="1:11" ht="15" customHeight="1" x14ac:dyDescent="0.15">
      <c r="A596" s="19" t="str">
        <v>寒冷凝集素症</v>
      </c>
      <c r="B596" s="19" t="str">
        <v>シート8　（シート9～10には記入しない）</v>
      </c>
      <c r="C596" s="15" t="str">
        <v>病弱</v>
      </c>
      <c r="D596" s="15" t="str">
        <v>なし</v>
      </c>
      <c r="G596" s="28" t="s">
        <v>1844</v>
      </c>
      <c r="H596" s="15" t="s">
        <v>3513</v>
      </c>
      <c r="I596" s="39" t="s">
        <v>3461</v>
      </c>
      <c r="J596" s="19" t="s">
        <v>1451</v>
      </c>
      <c r="K596" s="997">
        <v>1</v>
      </c>
    </row>
    <row r="597" spans="1:11" ht="15" customHeight="1" x14ac:dyDescent="0.15">
      <c r="A597" s="19" t="str">
        <v>発作性寒冷ヘモグロビン尿症</v>
      </c>
      <c r="B597" s="19" t="str">
        <v>シート8　（シート9～10には記入しない）</v>
      </c>
      <c r="C597" s="15" t="str">
        <v>病弱</v>
      </c>
      <c r="D597" s="15" t="str">
        <v>なし</v>
      </c>
      <c r="G597" s="28" t="s">
        <v>1845</v>
      </c>
      <c r="H597" s="15" t="s">
        <v>3513</v>
      </c>
      <c r="I597" s="28" t="s">
        <v>3461</v>
      </c>
      <c r="J597" s="19" t="s">
        <v>1451</v>
      </c>
      <c r="K597" s="997">
        <v>1</v>
      </c>
    </row>
    <row r="598" spans="1:11" ht="15" customHeight="1" x14ac:dyDescent="0.15">
      <c r="A598" s="19" t="str">
        <v>自己免疫性溶血性貧血</v>
      </c>
      <c r="B598" s="19" t="str">
        <v>シート8　（シート9～10には記入しない）</v>
      </c>
      <c r="C598" s="15" t="str">
        <v>病弱</v>
      </c>
      <c r="D598" s="15" t="str">
        <v>なし</v>
      </c>
      <c r="G598" s="28" t="s">
        <v>1846</v>
      </c>
      <c r="H598" s="15" t="s">
        <v>3513</v>
      </c>
      <c r="I598" s="39" t="s">
        <v>3461</v>
      </c>
      <c r="J598" s="19" t="s">
        <v>1451</v>
      </c>
      <c r="K598" s="997">
        <v>1</v>
      </c>
    </row>
    <row r="599" spans="1:11" ht="15" customHeight="1" x14ac:dyDescent="0.15">
      <c r="A599" s="19" t="str">
        <v>AIHA</v>
      </c>
      <c r="B599" s="19" t="str">
        <v>シート8　（シート9～10には記入しない）</v>
      </c>
      <c r="C599" s="15" t="str">
        <v>病弱</v>
      </c>
      <c r="D599" s="15" t="str">
        <v>なし</v>
      </c>
      <c r="G599" s="28" t="s">
        <v>1847</v>
      </c>
      <c r="H599" s="15" t="s">
        <v>3513</v>
      </c>
      <c r="I599" s="39" t="s">
        <v>3461</v>
      </c>
      <c r="J599" s="19" t="s">
        <v>1451</v>
      </c>
      <c r="K599" s="997">
        <v>1</v>
      </c>
    </row>
    <row r="600" spans="1:11" ht="15" customHeight="1" x14ac:dyDescent="0.15">
      <c r="A600" s="19" t="str">
        <v>発作性夜間ヘモグロビン尿症</v>
      </c>
      <c r="B600" s="19" t="str">
        <v>シート8　（シート9～10には記入しない）</v>
      </c>
      <c r="C600" s="15" t="str">
        <v>病弱</v>
      </c>
      <c r="D600" s="15" t="str">
        <v>なし</v>
      </c>
      <c r="G600" s="28" t="s">
        <v>1848</v>
      </c>
      <c r="H600" s="15" t="s">
        <v>3513</v>
      </c>
      <c r="I600" s="39" t="s">
        <v>3461</v>
      </c>
      <c r="J600" s="19" t="s">
        <v>1451</v>
      </c>
      <c r="K600" s="997">
        <v>1</v>
      </c>
    </row>
    <row r="601" spans="1:11" ht="15" customHeight="1" x14ac:dyDescent="0.15">
      <c r="A601" s="19" t="str">
        <v>遺伝性球状赤血球症</v>
      </c>
      <c r="B601" s="19" t="str">
        <v>シート8　（シート9～10には記入しない）</v>
      </c>
      <c r="C601" s="15" t="str">
        <v>病弱</v>
      </c>
      <c r="D601" s="15" t="str">
        <v>なし</v>
      </c>
      <c r="G601" s="28" t="s">
        <v>1849</v>
      </c>
      <c r="H601" s="15" t="s">
        <v>3513</v>
      </c>
      <c r="I601" s="39" t="s">
        <v>3461</v>
      </c>
      <c r="J601" s="19" t="s">
        <v>1451</v>
      </c>
      <c r="K601" s="997">
        <v>1</v>
      </c>
    </row>
    <row r="602" spans="1:11" ht="15" customHeight="1" x14ac:dyDescent="0.15">
      <c r="A602" s="19" t="str">
        <v>口唇赤血球症</v>
      </c>
      <c r="B602" s="19" t="str">
        <v>シート8　（シート9～10には記入しない）</v>
      </c>
      <c r="C602" s="15" t="str">
        <v>病弱</v>
      </c>
      <c r="D602" s="15" t="str">
        <v>なし</v>
      </c>
      <c r="G602" s="28" t="s">
        <v>1850</v>
      </c>
      <c r="H602" s="15" t="s">
        <v>3513</v>
      </c>
      <c r="I602" s="39" t="s">
        <v>3461</v>
      </c>
      <c r="J602" s="19" t="s">
        <v>1451</v>
      </c>
      <c r="K602" s="997">
        <v>1</v>
      </c>
    </row>
    <row r="603" spans="1:11" ht="15" customHeight="1" x14ac:dyDescent="0.15">
      <c r="A603" s="19" t="str">
        <v>鎌状赤血球症</v>
      </c>
      <c r="B603" s="19" t="str">
        <v>シート8　（シート9～10には記入しない）</v>
      </c>
      <c r="C603" s="15" t="str">
        <v>病弱</v>
      </c>
      <c r="D603" s="15" t="str">
        <v>なし</v>
      </c>
      <c r="G603" s="28" t="s">
        <v>1851</v>
      </c>
      <c r="H603" s="15" t="s">
        <v>3513</v>
      </c>
      <c r="I603" s="39" t="s">
        <v>3461</v>
      </c>
      <c r="J603" s="19" t="s">
        <v>1451</v>
      </c>
      <c r="K603" s="997">
        <v>1</v>
      </c>
    </row>
    <row r="604" spans="1:11" ht="15" customHeight="1" x14ac:dyDescent="0.15">
      <c r="A604" s="19" t="str">
        <v>不安定ヘモグロビン症</v>
      </c>
      <c r="B604" s="19" t="str">
        <v>シート8　（シート9～10には記入しない）</v>
      </c>
      <c r="C604" s="15" t="str">
        <v>病弱</v>
      </c>
      <c r="D604" s="15" t="str">
        <v>なし</v>
      </c>
      <c r="G604" s="28" t="s">
        <v>1852</v>
      </c>
      <c r="H604" s="15" t="s">
        <v>3513</v>
      </c>
      <c r="I604" s="39" t="s">
        <v>3461</v>
      </c>
      <c r="J604" s="19" t="s">
        <v>1451</v>
      </c>
      <c r="K604" s="997">
        <v>1</v>
      </c>
    </row>
    <row r="605" spans="1:11" ht="15" customHeight="1" x14ac:dyDescent="0.15">
      <c r="A605" s="19" t="str">
        <v>サラセミア</v>
      </c>
      <c r="B605" s="19" t="str">
        <v>シート8　（シート9～10には記入しない）</v>
      </c>
      <c r="C605" s="15" t="str">
        <v>病弱</v>
      </c>
      <c r="D605" s="15" t="str">
        <v>なし</v>
      </c>
      <c r="G605" s="28" t="s">
        <v>1853</v>
      </c>
      <c r="H605" s="15" t="s">
        <v>3513</v>
      </c>
      <c r="I605" s="39" t="s">
        <v>3461</v>
      </c>
      <c r="J605" s="19" t="s">
        <v>1451</v>
      </c>
      <c r="K605" s="997">
        <v>1</v>
      </c>
    </row>
    <row r="606" spans="1:11" ht="15" customHeight="1" x14ac:dyDescent="0.15">
      <c r="A606" s="19" t="str">
        <v>グルコース-6-リン酸脱水素酵素欠乏症</v>
      </c>
      <c r="B606" s="19" t="str">
        <v>シート8　（シート9～10には記入しない）</v>
      </c>
      <c r="C606" s="15" t="str">
        <v>病弱</v>
      </c>
      <c r="D606" s="15" t="str">
        <v>なし</v>
      </c>
      <c r="G606" s="28" t="s">
        <v>1854</v>
      </c>
      <c r="H606" s="15" t="s">
        <v>3513</v>
      </c>
      <c r="I606" s="39" t="s">
        <v>3461</v>
      </c>
      <c r="J606" s="19" t="s">
        <v>1451</v>
      </c>
      <c r="K606" s="997">
        <v>1</v>
      </c>
    </row>
    <row r="607" spans="1:11" ht="15" customHeight="1" x14ac:dyDescent="0.15">
      <c r="A607" s="19" t="str">
        <v>ピルビン酸キナーゼ欠乏性貧血</v>
      </c>
      <c r="B607" s="19" t="str">
        <v>シート8　（シート9～10には記入しない）</v>
      </c>
      <c r="C607" s="15" t="str">
        <v>病弱</v>
      </c>
      <c r="D607" s="15" t="str">
        <v>なし</v>
      </c>
      <c r="G607" s="28" t="s">
        <v>1855</v>
      </c>
      <c r="H607" s="15" t="s">
        <v>3513</v>
      </c>
      <c r="I607" s="39" t="s">
        <v>3461</v>
      </c>
      <c r="J607" s="19" t="s">
        <v>1451</v>
      </c>
      <c r="K607" s="997">
        <v>1</v>
      </c>
    </row>
    <row r="608" spans="1:11" ht="15" customHeight="1" x14ac:dyDescent="0.15">
      <c r="A608" s="19" t="str">
        <v>遺伝性溶血性貧血</v>
      </c>
      <c r="B608" s="19" t="str">
        <v>シート8　（シート9～10には記入しない）</v>
      </c>
      <c r="C608" s="15" t="str">
        <v>病弱</v>
      </c>
      <c r="D608" s="15" t="str">
        <v>なし</v>
      </c>
      <c r="G608" s="28" t="s">
        <v>1856</v>
      </c>
      <c r="H608" s="15" t="s">
        <v>3513</v>
      </c>
      <c r="I608" s="39" t="s">
        <v>3461</v>
      </c>
      <c r="J608" s="19" t="s">
        <v>1451</v>
      </c>
      <c r="K608" s="997">
        <v>1</v>
      </c>
    </row>
    <row r="609" spans="1:11" ht="15" customHeight="1" x14ac:dyDescent="0.15">
      <c r="A609" s="19" t="str">
        <v>溶血性貧血</v>
      </c>
      <c r="B609" s="19" t="str">
        <v>シート8　（シート9～10には記入しない）</v>
      </c>
      <c r="C609" s="15" t="str">
        <v>病弱</v>
      </c>
      <c r="D609" s="15" t="str">
        <v>なし</v>
      </c>
      <c r="G609" s="28" t="s">
        <v>1857</v>
      </c>
      <c r="H609" s="15" t="s">
        <v>3513</v>
      </c>
      <c r="I609" s="39" t="s">
        <v>3461</v>
      </c>
      <c r="J609" s="19" t="s">
        <v>1451</v>
      </c>
      <c r="K609" s="997">
        <v>1</v>
      </c>
    </row>
    <row r="610" spans="1:11" ht="15" customHeight="1" x14ac:dyDescent="0.15">
      <c r="A610" s="19" t="str">
        <v>脾機能亢進症</v>
      </c>
      <c r="B610" s="19" t="str">
        <v>シート8　（シート9～10には記入しない）</v>
      </c>
      <c r="C610" s="15" t="str">
        <v>病弱</v>
      </c>
      <c r="D610" s="15" t="str">
        <v>なし</v>
      </c>
      <c r="G610" s="28" t="s">
        <v>1858</v>
      </c>
      <c r="H610" s="15" t="s">
        <v>3513</v>
      </c>
      <c r="I610" s="39" t="s">
        <v>3461</v>
      </c>
      <c r="J610" s="19" t="s">
        <v>1451</v>
      </c>
      <c r="K610" s="997">
        <v>1</v>
      </c>
    </row>
    <row r="611" spans="1:11" ht="15" customHeight="1" x14ac:dyDescent="0.15">
      <c r="A611" s="19" t="str">
        <v>微小血管障害性溶血性貧血</v>
      </c>
      <c r="B611" s="19" t="str">
        <v>シート8　（シート9～10には記入しない）</v>
      </c>
      <c r="C611" s="15" t="str">
        <v>病弱</v>
      </c>
      <c r="D611" s="15" t="str">
        <v>なし</v>
      </c>
      <c r="G611" s="28" t="s">
        <v>1859</v>
      </c>
      <c r="H611" s="15" t="s">
        <v>3513</v>
      </c>
      <c r="I611" s="39" t="s">
        <v>3461</v>
      </c>
      <c r="J611" s="19" t="s">
        <v>1451</v>
      </c>
      <c r="K611" s="997">
        <v>1</v>
      </c>
    </row>
    <row r="612" spans="1:11" ht="15" customHeight="1" x14ac:dyDescent="0.15">
      <c r="A612" s="19" t="str">
        <v>真性多血症</v>
      </c>
      <c r="B612" s="19" t="str">
        <v>シート8　（シート9～10には記入しない）</v>
      </c>
      <c r="C612" s="15" t="str">
        <v>病弱</v>
      </c>
      <c r="D612" s="15" t="str">
        <v>なし</v>
      </c>
      <c r="G612" s="28" t="s">
        <v>1860</v>
      </c>
      <c r="H612" s="15" t="s">
        <v>3513</v>
      </c>
      <c r="I612" s="39" t="s">
        <v>3461</v>
      </c>
      <c r="J612" s="19" t="s">
        <v>1451</v>
      </c>
      <c r="K612" s="997">
        <v>1</v>
      </c>
    </row>
    <row r="613" spans="1:11" ht="15" customHeight="1" x14ac:dyDescent="0.15">
      <c r="A613" s="19" t="str">
        <v>家族性赤血球増加症</v>
      </c>
      <c r="B613" s="19" t="str">
        <v>シート8　（シート9～10には記入しない）</v>
      </c>
      <c r="C613" s="15" t="str">
        <v>病弱</v>
      </c>
      <c r="D613" s="15" t="str">
        <v>なし</v>
      </c>
      <c r="G613" s="28" t="s">
        <v>1861</v>
      </c>
      <c r="H613" s="15" t="s">
        <v>3513</v>
      </c>
      <c r="I613" s="39" t="s">
        <v>3461</v>
      </c>
      <c r="J613" s="19" t="s">
        <v>1451</v>
      </c>
      <c r="K613" s="997">
        <v>1</v>
      </c>
    </row>
    <row r="614" spans="1:11" ht="15" customHeight="1" x14ac:dyDescent="0.15">
      <c r="A614" s="19" t="str">
        <v>免疫性血小板減少性紫斑病</v>
      </c>
      <c r="B614" s="19" t="str">
        <v>シート8　（シート9～10には記入しない）</v>
      </c>
      <c r="C614" s="15" t="str">
        <v>病弱</v>
      </c>
      <c r="D614" s="15" t="str">
        <v>なし</v>
      </c>
      <c r="G614" s="28" t="s">
        <v>1862</v>
      </c>
      <c r="H614" s="15" t="s">
        <v>3513</v>
      </c>
      <c r="I614" s="39" t="s">
        <v>3461</v>
      </c>
      <c r="J614" s="19" t="s">
        <v>1451</v>
      </c>
      <c r="K614" s="997">
        <v>1</v>
      </c>
    </row>
    <row r="615" spans="1:11" ht="15" customHeight="1" x14ac:dyDescent="0.15">
      <c r="A615" s="19" t="str">
        <v>血小板減少性紫斑病</v>
      </c>
      <c r="B615" s="19" t="str">
        <v>シート8　（シート9～10には記入しない）</v>
      </c>
      <c r="C615" s="15" t="str">
        <v>病弱</v>
      </c>
      <c r="D615" s="15" t="str">
        <v>なし</v>
      </c>
      <c r="G615" s="28" t="s">
        <v>1863</v>
      </c>
      <c r="H615" s="15" t="s">
        <v>3513</v>
      </c>
      <c r="I615" s="39" t="s">
        <v>3461</v>
      </c>
      <c r="J615" s="19" t="s">
        <v>1451</v>
      </c>
      <c r="K615" s="997">
        <v>1</v>
      </c>
    </row>
    <row r="616" spans="1:11" ht="15" customHeight="1" x14ac:dyDescent="0.15">
      <c r="A616" s="19" t="str">
        <v>血栓性血小板減少性紫斑病</v>
      </c>
      <c r="B616" s="19" t="str">
        <v>シート8　（シート9～10には記入しない）</v>
      </c>
      <c r="C616" s="15" t="str">
        <v>病弱</v>
      </c>
      <c r="D616" s="15" t="str">
        <v>なし</v>
      </c>
      <c r="G616" s="28" t="s">
        <v>1864</v>
      </c>
      <c r="H616" s="15" t="s">
        <v>3513</v>
      </c>
      <c r="I616" s="39" t="s">
        <v>3461</v>
      </c>
      <c r="J616" s="19" t="s">
        <v>1451</v>
      </c>
      <c r="K616" s="997">
        <v>1</v>
      </c>
    </row>
    <row r="617" spans="1:11" ht="15" customHeight="1" x14ac:dyDescent="0.15">
      <c r="A617" s="19" t="str">
        <v>血小板減少症</v>
      </c>
      <c r="B617" s="19" t="str">
        <v>シート8　（シート9～10には記入しない）</v>
      </c>
      <c r="C617" s="15" t="str">
        <v>病弱</v>
      </c>
      <c r="D617" s="15" t="str">
        <v>なし</v>
      </c>
      <c r="G617" s="28" t="s">
        <v>1865</v>
      </c>
      <c r="H617" s="15" t="s">
        <v>3513</v>
      </c>
      <c r="I617" s="39" t="s">
        <v>3461</v>
      </c>
      <c r="J617" s="19" t="s">
        <v>1451</v>
      </c>
      <c r="K617" s="997">
        <v>1</v>
      </c>
    </row>
    <row r="618" spans="1:11" ht="15" customHeight="1" x14ac:dyDescent="0.15">
      <c r="A618" s="19" t="str">
        <v>先天性無巨核球性血小板減少症</v>
      </c>
      <c r="B618" s="19" t="str">
        <v>シート8　（シート9～10には記入しない）</v>
      </c>
      <c r="C618" s="15" t="str">
        <v>病弱</v>
      </c>
      <c r="D618" s="15" t="str">
        <v>なし</v>
      </c>
      <c r="G618" s="28" t="s">
        <v>1866</v>
      </c>
      <c r="H618" s="15" t="s">
        <v>3513</v>
      </c>
      <c r="I618" s="39" t="s">
        <v>3461</v>
      </c>
      <c r="J618" s="19" t="s">
        <v>1451</v>
      </c>
      <c r="K618" s="997">
        <v>1</v>
      </c>
    </row>
    <row r="619" spans="1:11" ht="15" customHeight="1" x14ac:dyDescent="0.15">
      <c r="A619" s="19" t="str">
        <v>ファンコニ貧血</v>
      </c>
      <c r="B619" s="19" t="str">
        <v>シート8　（シート9～10には記入しない）</v>
      </c>
      <c r="C619" s="15" t="str">
        <v>病弱</v>
      </c>
      <c r="D619" s="15" t="str">
        <v>なし</v>
      </c>
      <c r="G619" s="28" t="s">
        <v>1867</v>
      </c>
      <c r="H619" s="15" t="s">
        <v>3513</v>
      </c>
      <c r="I619" s="39" t="s">
        <v>3461</v>
      </c>
      <c r="J619" s="19" t="s">
        <v>1451</v>
      </c>
      <c r="K619" s="997">
        <v>1</v>
      </c>
    </row>
    <row r="620" spans="1:11" ht="15" customHeight="1" x14ac:dyDescent="0.15">
      <c r="A620" s="19" t="str">
        <v>周期性血小板減少症</v>
      </c>
      <c r="B620" s="19" t="str">
        <v>シート8　（シート9～10には記入しない）</v>
      </c>
      <c r="C620" s="15" t="str">
        <v>病弱</v>
      </c>
      <c r="D620" s="15" t="str">
        <v>なし</v>
      </c>
      <c r="G620" s="28" t="s">
        <v>1868</v>
      </c>
      <c r="H620" s="15" t="s">
        <v>3513</v>
      </c>
      <c r="I620" s="39" t="s">
        <v>3461</v>
      </c>
      <c r="J620" s="19" t="s">
        <v>1451</v>
      </c>
      <c r="K620" s="997">
        <v>1</v>
      </c>
    </row>
    <row r="621" spans="1:11" ht="15" customHeight="1" x14ac:dyDescent="0.15">
      <c r="A621" s="19" t="str">
        <v>メイ・ヘグリン異常症</v>
      </c>
      <c r="B621" s="19" t="str">
        <v>シート8　（シート9～10には記入しない）</v>
      </c>
      <c r="C621" s="15" t="str">
        <v>病弱</v>
      </c>
      <c r="D621" s="15" t="str">
        <v>なし</v>
      </c>
      <c r="G621" s="28" t="s">
        <v>1869</v>
      </c>
      <c r="H621" s="15" t="s">
        <v>3513</v>
      </c>
      <c r="I621" s="39" t="s">
        <v>3461</v>
      </c>
      <c r="J621" s="19" t="s">
        <v>1451</v>
      </c>
      <c r="K621" s="997">
        <v>1</v>
      </c>
    </row>
    <row r="622" spans="1:11" ht="15" customHeight="1" x14ac:dyDescent="0.15">
      <c r="A622" s="19" t="str">
        <v>本態性血小板血症</v>
      </c>
      <c r="B622" s="19" t="str">
        <v>シート8　（シート9～10には記入しない）</v>
      </c>
      <c r="C622" s="15" t="str">
        <v>病弱</v>
      </c>
      <c r="D622" s="15" t="str">
        <v>なし</v>
      </c>
      <c r="G622" s="15" t="s">
        <v>1870</v>
      </c>
      <c r="H622" s="15" t="s">
        <v>3513</v>
      </c>
      <c r="I622" s="39" t="s">
        <v>3461</v>
      </c>
      <c r="J622" s="19" t="s">
        <v>1451</v>
      </c>
      <c r="K622" s="997">
        <v>1</v>
      </c>
    </row>
    <row r="623" spans="1:11" ht="15" customHeight="1" x14ac:dyDescent="0.15">
      <c r="A623" s="19" t="str">
        <v>ベルナール・スーリエ症候群</v>
      </c>
      <c r="B623" s="19" t="str">
        <v>シート8　（シート9～10には記入しない）</v>
      </c>
      <c r="C623" s="15" t="str">
        <v>病弱</v>
      </c>
      <c r="D623" s="15" t="str">
        <v>なし</v>
      </c>
      <c r="G623" s="28" t="s">
        <v>1871</v>
      </c>
      <c r="H623" s="15" t="s">
        <v>3513</v>
      </c>
      <c r="I623" s="39" t="s">
        <v>3461</v>
      </c>
      <c r="J623" s="19" t="s">
        <v>1451</v>
      </c>
      <c r="K623" s="997">
        <v>1</v>
      </c>
    </row>
    <row r="624" spans="1:11" ht="15" customHeight="1" x14ac:dyDescent="0.15">
      <c r="A624" s="19" t="str">
        <v>血小板無力症</v>
      </c>
      <c r="B624" s="19" t="str">
        <v>シート8　（シート9～10には記入しない）</v>
      </c>
      <c r="C624" s="15" t="str">
        <v>病弱</v>
      </c>
      <c r="D624" s="15" t="str">
        <v>なし</v>
      </c>
      <c r="G624" s="28" t="s">
        <v>1872</v>
      </c>
      <c r="H624" s="15" t="s">
        <v>3513</v>
      </c>
      <c r="I624" s="39" t="s">
        <v>3461</v>
      </c>
      <c r="J624" s="19" t="s">
        <v>1451</v>
      </c>
      <c r="K624" s="997">
        <v>1</v>
      </c>
    </row>
    <row r="625" spans="1:11" ht="15" customHeight="1" x14ac:dyDescent="0.15">
      <c r="A625" s="19" t="str">
        <v>血小板放出機構異常症</v>
      </c>
      <c r="B625" s="19" t="str">
        <v>シート8　（シート9～10には記入しない）</v>
      </c>
      <c r="C625" s="15" t="str">
        <v>病弱</v>
      </c>
      <c r="D625" s="15" t="str">
        <v>なし</v>
      </c>
      <c r="G625" s="28" t="s">
        <v>1873</v>
      </c>
      <c r="H625" s="15" t="s">
        <v>3513</v>
      </c>
      <c r="I625" s="39" t="s">
        <v>3461</v>
      </c>
      <c r="J625" s="19" t="s">
        <v>1451</v>
      </c>
      <c r="K625" s="997">
        <v>1</v>
      </c>
    </row>
    <row r="626" spans="1:11" ht="15" customHeight="1" x14ac:dyDescent="0.15">
      <c r="A626" s="19" t="str">
        <v>血小板機能異常症</v>
      </c>
      <c r="B626" s="19" t="str">
        <v>シート8　（シート9～10には記入しない）</v>
      </c>
      <c r="C626" s="15" t="str">
        <v>病弱</v>
      </c>
      <c r="D626" s="15" t="str">
        <v>なし</v>
      </c>
      <c r="G626" s="28" t="s">
        <v>1874</v>
      </c>
      <c r="H626" s="15" t="s">
        <v>3513</v>
      </c>
      <c r="I626" s="39" t="s">
        <v>3461</v>
      </c>
      <c r="J626" s="19" t="s">
        <v>1451</v>
      </c>
      <c r="K626" s="997">
        <v>1</v>
      </c>
    </row>
    <row r="627" spans="1:11" ht="15" customHeight="1" x14ac:dyDescent="0.15">
      <c r="A627" s="19" t="str">
        <v>先天性フィブリノーゲン欠乏症</v>
      </c>
      <c r="B627" s="19" t="str">
        <v>シート8　（シート9～10には記入しない）</v>
      </c>
      <c r="C627" s="15" t="str">
        <v>病弱</v>
      </c>
      <c r="D627" s="15" t="str">
        <v>なし</v>
      </c>
      <c r="G627" s="28" t="s">
        <v>1875</v>
      </c>
      <c r="H627" s="15" t="s">
        <v>3513</v>
      </c>
      <c r="I627" s="39" t="s">
        <v>3461</v>
      </c>
      <c r="J627" s="19" t="s">
        <v>1451</v>
      </c>
      <c r="K627" s="997">
        <v>1</v>
      </c>
    </row>
    <row r="628" spans="1:11" ht="15" customHeight="1" x14ac:dyDescent="0.15">
      <c r="A628" s="19" t="str">
        <v>先天性プロトロンビン欠乏症</v>
      </c>
      <c r="B628" s="19" t="str">
        <v>シート8　（シート9～10には記入しない）</v>
      </c>
      <c r="C628" s="15" t="str">
        <v>病弱</v>
      </c>
      <c r="D628" s="15" t="str">
        <v>なし</v>
      </c>
      <c r="G628" s="28" t="s">
        <v>1876</v>
      </c>
      <c r="H628" s="15" t="s">
        <v>3513</v>
      </c>
      <c r="I628" s="39" t="s">
        <v>3461</v>
      </c>
      <c r="J628" s="19" t="s">
        <v>1451</v>
      </c>
      <c r="K628" s="997">
        <v>1</v>
      </c>
    </row>
    <row r="629" spans="1:11" ht="15" customHeight="1" x14ac:dyDescent="0.15">
      <c r="A629" s="19" t="str">
        <v>第Ⅴ因子欠乏症</v>
      </c>
      <c r="B629" s="19" t="str">
        <v>シート8　（シート9～10には記入しない）</v>
      </c>
      <c r="C629" s="15" t="str">
        <v>病弱</v>
      </c>
      <c r="D629" s="15" t="str">
        <v>なし</v>
      </c>
      <c r="G629" s="28" t="s">
        <v>1877</v>
      </c>
      <c r="H629" s="15" t="s">
        <v>3513</v>
      </c>
      <c r="I629" s="39" t="s">
        <v>3461</v>
      </c>
      <c r="J629" s="19" t="s">
        <v>1451</v>
      </c>
      <c r="K629" s="997">
        <v>1</v>
      </c>
    </row>
    <row r="630" spans="1:11" ht="15" customHeight="1" x14ac:dyDescent="0.15">
      <c r="A630" s="19" t="str">
        <v>第Ⅶ因子欠乏症</v>
      </c>
      <c r="B630" s="19" t="str">
        <v>シート8　（シート9～10には記入しない）</v>
      </c>
      <c r="C630" s="15" t="str">
        <v>病弱</v>
      </c>
      <c r="D630" s="15" t="str">
        <v>なし</v>
      </c>
      <c r="G630" s="15" t="s">
        <v>1878</v>
      </c>
      <c r="H630" s="15" t="s">
        <v>3513</v>
      </c>
      <c r="I630" s="39" t="s">
        <v>3461</v>
      </c>
      <c r="J630" s="19" t="s">
        <v>1451</v>
      </c>
      <c r="K630" s="997">
        <v>1</v>
      </c>
    </row>
    <row r="631" spans="1:11" ht="15" customHeight="1" x14ac:dyDescent="0.15">
      <c r="A631" s="19" t="str">
        <v>血友病</v>
      </c>
      <c r="B631" s="19" t="str">
        <v>シート8　（シート9～10には記入しない）</v>
      </c>
      <c r="C631" s="15" t="str">
        <v>病弱</v>
      </c>
      <c r="D631" s="15" t="str">
        <v>なし</v>
      </c>
      <c r="G631" s="28" t="s">
        <v>1879</v>
      </c>
      <c r="H631" s="15" t="s">
        <v>3513</v>
      </c>
      <c r="I631" s="39" t="s">
        <v>3461</v>
      </c>
      <c r="J631" s="19" t="s">
        <v>1451</v>
      </c>
      <c r="K631" s="997">
        <v>1</v>
      </c>
    </row>
    <row r="632" spans="1:11" ht="15" customHeight="1" x14ac:dyDescent="0.15">
      <c r="A632" s="19" t="str">
        <v>血友病Ａ</v>
      </c>
      <c r="B632" s="19" t="str">
        <v>シート8　（シート9～10には記入しない）</v>
      </c>
      <c r="C632" s="15" t="str">
        <v>病弱</v>
      </c>
      <c r="D632" s="15" t="str">
        <v>なし</v>
      </c>
      <c r="G632" s="28" t="s">
        <v>1880</v>
      </c>
      <c r="H632" s="15" t="s">
        <v>3513</v>
      </c>
      <c r="I632" s="39" t="s">
        <v>3461</v>
      </c>
      <c r="J632" s="19" t="s">
        <v>1451</v>
      </c>
      <c r="K632" s="997">
        <v>1</v>
      </c>
    </row>
    <row r="633" spans="1:11" ht="15" customHeight="1" x14ac:dyDescent="0.15">
      <c r="A633" s="19" t="str">
        <v>血友病Ｂ</v>
      </c>
      <c r="B633" s="19" t="str">
        <v>シート8　（シート9～10には記入しない）</v>
      </c>
      <c r="C633" s="15" t="str">
        <v>病弱</v>
      </c>
      <c r="D633" s="15" t="str">
        <v>なし</v>
      </c>
      <c r="G633" s="28" t="s">
        <v>1881</v>
      </c>
      <c r="H633" s="15" t="s">
        <v>3513</v>
      </c>
      <c r="I633" s="39" t="s">
        <v>3461</v>
      </c>
      <c r="J633" s="19" t="s">
        <v>1451</v>
      </c>
      <c r="K633" s="997">
        <v>1</v>
      </c>
    </row>
    <row r="634" spans="1:11" ht="15" customHeight="1" x14ac:dyDescent="0.15">
      <c r="A634" s="19" t="str">
        <v>第Ⅹ因子欠乏症</v>
      </c>
      <c r="B634" s="19" t="str">
        <v>シート8　（シート9～10には記入しない）</v>
      </c>
      <c r="C634" s="15" t="str">
        <v>病弱</v>
      </c>
      <c r="D634" s="15" t="str">
        <v>なし</v>
      </c>
      <c r="G634" s="28" t="s">
        <v>1882</v>
      </c>
      <c r="H634" s="15" t="s">
        <v>3513</v>
      </c>
      <c r="I634" s="39" t="s">
        <v>3461</v>
      </c>
      <c r="J634" s="19" t="s">
        <v>1451</v>
      </c>
      <c r="K634" s="997">
        <v>1</v>
      </c>
    </row>
    <row r="635" spans="1:11" ht="15" customHeight="1" x14ac:dyDescent="0.15">
      <c r="A635" s="19" t="str">
        <v>第Ⅺ因子欠乏症</v>
      </c>
      <c r="B635" s="19" t="str">
        <v>シート8　（シート9～10には記入しない）</v>
      </c>
      <c r="C635" s="15" t="str">
        <v>病弱</v>
      </c>
      <c r="D635" s="15" t="str">
        <v>なし</v>
      </c>
      <c r="G635" s="28" t="s">
        <v>1883</v>
      </c>
      <c r="H635" s="15" t="s">
        <v>3513</v>
      </c>
      <c r="I635" s="39" t="s">
        <v>3461</v>
      </c>
      <c r="J635" s="19" t="s">
        <v>1451</v>
      </c>
      <c r="K635" s="997">
        <v>1</v>
      </c>
    </row>
    <row r="636" spans="1:11" ht="15" customHeight="1" x14ac:dyDescent="0.15">
      <c r="A636" s="19" t="str">
        <v>第Ⅻ因子欠乏症</v>
      </c>
      <c r="B636" s="19" t="str">
        <v>シート8　（シート9～10には記入しない）</v>
      </c>
      <c r="C636" s="15" t="str">
        <v>病弱</v>
      </c>
      <c r="D636" s="15" t="str">
        <v>なし</v>
      </c>
      <c r="G636" s="28" t="s">
        <v>1884</v>
      </c>
      <c r="H636" s="15" t="s">
        <v>3513</v>
      </c>
      <c r="I636" s="39" t="s">
        <v>3461</v>
      </c>
      <c r="J636" s="19" t="s">
        <v>1451</v>
      </c>
      <c r="K636" s="997">
        <v>1</v>
      </c>
    </row>
    <row r="637" spans="1:11" ht="15" customHeight="1" x14ac:dyDescent="0.15">
      <c r="A637" s="19" t="str">
        <v>第XIII因子欠乏症</v>
      </c>
      <c r="B637" s="19" t="str">
        <v>シート8　（シート9～10には記入しない）</v>
      </c>
      <c r="C637" s="15" t="str">
        <v>病弱</v>
      </c>
      <c r="D637" s="15" t="str">
        <v>なし</v>
      </c>
      <c r="G637" s="28" t="s">
        <v>1885</v>
      </c>
      <c r="H637" s="15" t="s">
        <v>3513</v>
      </c>
      <c r="I637" s="39" t="s">
        <v>3461</v>
      </c>
      <c r="J637" s="19" t="s">
        <v>1451</v>
      </c>
      <c r="K637" s="997">
        <v>1</v>
      </c>
    </row>
    <row r="638" spans="1:11" ht="15" customHeight="1" x14ac:dyDescent="0.15">
      <c r="A638" s="19" t="str">
        <v>フォンウィルブランド病</v>
      </c>
      <c r="B638" s="19" t="str">
        <v>シート8　（シート9～10には記入しない）</v>
      </c>
      <c r="C638" s="15" t="str">
        <v>病弱</v>
      </c>
      <c r="D638" s="15" t="str">
        <v>なし</v>
      </c>
      <c r="G638" s="28" t="s">
        <v>1886</v>
      </c>
      <c r="H638" s="15" t="s">
        <v>3513</v>
      </c>
      <c r="I638" s="39" t="s">
        <v>3461</v>
      </c>
      <c r="J638" s="19" t="s">
        <v>1451</v>
      </c>
      <c r="K638" s="997">
        <v>1</v>
      </c>
    </row>
    <row r="639" spans="1:11" ht="15" customHeight="1" x14ac:dyDescent="0.15">
      <c r="A639" s="19" t="str">
        <v>先天性血液凝固因子異常</v>
      </c>
      <c r="B639" s="19" t="str">
        <v>シート8　（シート9～10には記入しない）</v>
      </c>
      <c r="C639" s="15" t="str">
        <v>病弱</v>
      </c>
      <c r="D639" s="15" t="str">
        <v>なし</v>
      </c>
      <c r="G639" s="28" t="s">
        <v>1887</v>
      </c>
      <c r="H639" s="15" t="s">
        <v>3513</v>
      </c>
      <c r="I639" s="39" t="s">
        <v>3461</v>
      </c>
      <c r="J639" s="19" t="s">
        <v>1451</v>
      </c>
      <c r="K639" s="997">
        <v>1</v>
      </c>
    </row>
    <row r="640" spans="1:11" ht="15" customHeight="1" x14ac:dyDescent="0.15">
      <c r="A640" s="19" t="str">
        <v>先天性プロテインC欠乏症</v>
      </c>
      <c r="B640" s="19" t="str">
        <v>シート8　（シート9～10には記入しない）</v>
      </c>
      <c r="C640" s="15" t="str">
        <v>病弱</v>
      </c>
      <c r="D640" s="15" t="str">
        <v>なし</v>
      </c>
      <c r="G640" s="28" t="s">
        <v>1888</v>
      </c>
      <c r="H640" s="15" t="s">
        <v>3513</v>
      </c>
      <c r="I640" s="39" t="s">
        <v>3461</v>
      </c>
      <c r="J640" s="19" t="s">
        <v>1451</v>
      </c>
      <c r="K640" s="997">
        <v>1</v>
      </c>
    </row>
    <row r="641" spans="1:11" ht="15" customHeight="1" x14ac:dyDescent="0.15">
      <c r="A641" s="19" t="str">
        <v>先天性プロテインS欠乏症</v>
      </c>
      <c r="B641" s="19" t="str">
        <v>シート8　（シート9～10には記入しない）</v>
      </c>
      <c r="C641" s="15" t="str">
        <v>病弱</v>
      </c>
      <c r="D641" s="15" t="str">
        <v>なし</v>
      </c>
      <c r="G641" s="28" t="s">
        <v>1889</v>
      </c>
      <c r="H641" s="15" t="s">
        <v>3513</v>
      </c>
      <c r="I641" s="39" t="s">
        <v>3461</v>
      </c>
      <c r="J641" s="19" t="s">
        <v>1451</v>
      </c>
      <c r="K641" s="997">
        <v>1</v>
      </c>
    </row>
    <row r="642" spans="1:11" ht="15" customHeight="1" x14ac:dyDescent="0.15">
      <c r="A642" s="19" t="str">
        <v>先天性アンチトロンビン欠乏症</v>
      </c>
      <c r="B642" s="19" t="str">
        <v>シート8　（シート9～10には記入しない）</v>
      </c>
      <c r="C642" s="15" t="str">
        <v>病弱</v>
      </c>
      <c r="D642" s="15" t="str">
        <v>なし</v>
      </c>
      <c r="G642" s="28" t="s">
        <v>1890</v>
      </c>
      <c r="H642" s="15" t="s">
        <v>3513</v>
      </c>
      <c r="I642" s="39" t="s">
        <v>3461</v>
      </c>
      <c r="J642" s="19" t="s">
        <v>1451</v>
      </c>
      <c r="K642" s="997">
        <v>1</v>
      </c>
    </row>
    <row r="643" spans="1:11" ht="15" customHeight="1" x14ac:dyDescent="0.15">
      <c r="A643" s="19" t="str">
        <v>骨髄線維症</v>
      </c>
      <c r="B643" s="19" t="str">
        <v>シート8　（シート9～10には記入しない）</v>
      </c>
      <c r="C643" s="15" t="str">
        <v>病弱</v>
      </c>
      <c r="D643" s="15" t="str">
        <v>なし</v>
      </c>
      <c r="G643" s="28" t="s">
        <v>1891</v>
      </c>
      <c r="H643" s="15" t="s">
        <v>3513</v>
      </c>
      <c r="I643" s="39" t="s">
        <v>3461</v>
      </c>
      <c r="J643" s="19" t="s">
        <v>1451</v>
      </c>
      <c r="K643" s="997">
        <v>1</v>
      </c>
    </row>
    <row r="644" spans="1:11" ht="15" customHeight="1" x14ac:dyDescent="0.15">
      <c r="A644" s="19" t="str">
        <v>再生不良性貧血</v>
      </c>
      <c r="B644" s="19" t="str">
        <v>シート8　（シート9～10には記入しない）</v>
      </c>
      <c r="C644" s="15" t="str">
        <v>病弱</v>
      </c>
      <c r="D644" s="15" t="str">
        <v>なし</v>
      </c>
      <c r="G644" s="28" t="s">
        <v>1892</v>
      </c>
      <c r="H644" s="15" t="s">
        <v>3513</v>
      </c>
      <c r="I644" s="39" t="s">
        <v>3461</v>
      </c>
      <c r="J644" s="19" t="s">
        <v>1451</v>
      </c>
      <c r="K644" s="997">
        <v>1</v>
      </c>
    </row>
    <row r="645" spans="1:11" ht="15" customHeight="1" x14ac:dyDescent="0.15">
      <c r="A645" s="19" t="str">
        <v>X連鎖重症複合免疫不全症</v>
      </c>
      <c r="B645" s="19" t="str">
        <v>シート8　（シート9～10には記入しない）</v>
      </c>
      <c r="C645" s="15" t="str">
        <v>病弱</v>
      </c>
      <c r="D645" s="15" t="str">
        <v>なし</v>
      </c>
      <c r="G645" s="28" t="s">
        <v>1893</v>
      </c>
      <c r="H645" s="15" t="s">
        <v>3513</v>
      </c>
      <c r="I645" s="39" t="s">
        <v>3461</v>
      </c>
      <c r="J645" s="19" t="s">
        <v>1451</v>
      </c>
      <c r="K645" s="997">
        <v>1</v>
      </c>
    </row>
    <row r="646" spans="1:11" ht="15" customHeight="1" x14ac:dyDescent="0.15">
      <c r="A646" s="19" t="str">
        <v>細網異形成症</v>
      </c>
      <c r="B646" s="19" t="str">
        <v>シート8　（シート9～10には記入しない）</v>
      </c>
      <c r="C646" s="15" t="str">
        <v>病弱</v>
      </c>
      <c r="D646" s="15" t="str">
        <v>なし</v>
      </c>
      <c r="G646" s="28" t="s">
        <v>1894</v>
      </c>
      <c r="H646" s="15" t="s">
        <v>3513</v>
      </c>
      <c r="I646" s="39" t="s">
        <v>3461</v>
      </c>
      <c r="J646" s="19" t="s">
        <v>1451</v>
      </c>
      <c r="K646" s="997">
        <v>1</v>
      </c>
    </row>
    <row r="647" spans="1:11" ht="15" customHeight="1" x14ac:dyDescent="0.15">
      <c r="A647" s="19" t="str">
        <v>アデノシンデアミナーゼ欠損症</v>
      </c>
      <c r="B647" s="19" t="str">
        <v>シート8　（シート9～10には記入しない）</v>
      </c>
      <c r="C647" s="15" t="str">
        <v>病弱</v>
      </c>
      <c r="D647" s="15" t="str">
        <v>なし</v>
      </c>
      <c r="G647" s="28" t="s">
        <v>1895</v>
      </c>
      <c r="H647" s="15" t="s">
        <v>3513</v>
      </c>
      <c r="I647" s="39" t="s">
        <v>3461</v>
      </c>
      <c r="J647" s="19" t="s">
        <v>1451</v>
      </c>
      <c r="K647" s="997">
        <v>1</v>
      </c>
    </row>
    <row r="648" spans="1:11" ht="15" customHeight="1" x14ac:dyDescent="0.15">
      <c r="A648" s="19" t="str">
        <v>ADA欠損症</v>
      </c>
      <c r="B648" s="19" t="str">
        <v>シート8　（シート9～10には記入しない）</v>
      </c>
      <c r="C648" s="15" t="str">
        <v>病弱</v>
      </c>
      <c r="D648" s="15" t="str">
        <v>なし</v>
      </c>
      <c r="G648" s="28" t="s">
        <v>1896</v>
      </c>
      <c r="H648" s="15" t="s">
        <v>3513</v>
      </c>
      <c r="I648" s="39" t="s">
        <v>3461</v>
      </c>
      <c r="J648" s="19" t="s">
        <v>1451</v>
      </c>
      <c r="K648" s="997">
        <v>1</v>
      </c>
    </row>
    <row r="649" spans="1:11" ht="15" customHeight="1" x14ac:dyDescent="0.15">
      <c r="A649" s="19" t="str">
        <v>オーメン症候群</v>
      </c>
      <c r="B649" s="19" t="str">
        <v>シート8　（シート9～10には記入しない）</v>
      </c>
      <c r="C649" s="15" t="str">
        <v>病弱</v>
      </c>
      <c r="D649" s="15" t="str">
        <v>なし</v>
      </c>
      <c r="G649" s="28" t="s">
        <v>1897</v>
      </c>
      <c r="H649" s="15" t="s">
        <v>3513</v>
      </c>
      <c r="I649" s="39" t="s">
        <v>3461</v>
      </c>
      <c r="J649" s="19" t="s">
        <v>1451</v>
      </c>
      <c r="K649" s="997">
        <v>1</v>
      </c>
    </row>
    <row r="650" spans="1:11" ht="15" customHeight="1" x14ac:dyDescent="0.15">
      <c r="A650" s="19" t="str">
        <v>プリンヌクレオシドホスホリラーゼ欠損症</v>
      </c>
      <c r="B650" s="19" t="str">
        <v>シート8　（シート9～10には記入しない）</v>
      </c>
      <c r="C650" s="15" t="str">
        <v>病弱</v>
      </c>
      <c r="D650" s="15" t="str">
        <v>なし</v>
      </c>
      <c r="G650" s="28" t="s">
        <v>1898</v>
      </c>
      <c r="H650" s="15" t="s">
        <v>3513</v>
      </c>
      <c r="I650" s="39" t="s">
        <v>3461</v>
      </c>
      <c r="J650" s="19" t="s">
        <v>1451</v>
      </c>
      <c r="K650" s="997">
        <v>1</v>
      </c>
    </row>
    <row r="651" spans="1:11" ht="15" customHeight="1" x14ac:dyDescent="0.15">
      <c r="A651" s="19" t="str">
        <v>CD8欠損症</v>
      </c>
      <c r="B651" s="19" t="str">
        <v>シート8　（シート9～10には記入しない）</v>
      </c>
      <c r="C651" s="15" t="str">
        <v>病弱</v>
      </c>
      <c r="D651" s="15" t="str">
        <v>なし</v>
      </c>
      <c r="G651" s="28" t="s">
        <v>1899</v>
      </c>
      <c r="H651" s="15" t="s">
        <v>3513</v>
      </c>
      <c r="I651" s="28" t="s">
        <v>3461</v>
      </c>
      <c r="J651" s="19" t="s">
        <v>1451</v>
      </c>
      <c r="K651" s="997">
        <v>1</v>
      </c>
    </row>
    <row r="652" spans="1:11" ht="15" customHeight="1" x14ac:dyDescent="0.15">
      <c r="A652" s="19" t="str">
        <v>ZAP-70欠損症</v>
      </c>
      <c r="B652" s="19" t="str">
        <v>シート8　（シート9～10には記入しない）</v>
      </c>
      <c r="C652" s="15" t="str">
        <v>病弱</v>
      </c>
      <c r="D652" s="15" t="str">
        <v>なし</v>
      </c>
      <c r="G652" s="28" t="s">
        <v>1900</v>
      </c>
      <c r="H652" s="15" t="s">
        <v>3513</v>
      </c>
      <c r="I652" s="39" t="s">
        <v>3461</v>
      </c>
      <c r="J652" s="19" t="s">
        <v>1451</v>
      </c>
      <c r="K652" s="997">
        <v>1</v>
      </c>
    </row>
    <row r="653" spans="1:11" ht="15" customHeight="1" x14ac:dyDescent="0.15">
      <c r="A653" s="19" t="str">
        <v>MHCクラスⅠ欠損症</v>
      </c>
      <c r="B653" s="19" t="str">
        <v>シート8　（シート9～10には記入しない）</v>
      </c>
      <c r="C653" s="15" t="str">
        <v>病弱</v>
      </c>
      <c r="D653" s="15" t="str">
        <v>なし</v>
      </c>
      <c r="G653" s="28" t="s">
        <v>1901</v>
      </c>
      <c r="H653" s="15" t="s">
        <v>3513</v>
      </c>
      <c r="I653" s="39" t="s">
        <v>3461</v>
      </c>
      <c r="J653" s="19" t="s">
        <v>1451</v>
      </c>
      <c r="K653" s="997">
        <v>1</v>
      </c>
    </row>
    <row r="654" spans="1:11" ht="15" customHeight="1" x14ac:dyDescent="0.15">
      <c r="A654" s="19" t="str">
        <v>MHCクラスⅡ欠損症</v>
      </c>
      <c r="B654" s="19" t="str">
        <v>シート8　（シート9～10には記入しない）</v>
      </c>
      <c r="C654" s="15" t="str">
        <v>病弱</v>
      </c>
      <c r="D654" s="15" t="str">
        <v>なし</v>
      </c>
      <c r="G654" s="28" t="s">
        <v>1902</v>
      </c>
      <c r="H654" s="15" t="s">
        <v>3513</v>
      </c>
      <c r="I654" s="39" t="s">
        <v>3461</v>
      </c>
      <c r="J654" s="19" t="s">
        <v>1451</v>
      </c>
      <c r="K654" s="997">
        <v>1</v>
      </c>
    </row>
    <row r="655" spans="1:11" ht="15" customHeight="1" x14ac:dyDescent="0.15">
      <c r="A655" s="19" t="str">
        <v>複合免疫不全症</v>
      </c>
      <c r="B655" s="19" t="str">
        <v>シート8　（シート9～10には記入しない）</v>
      </c>
      <c r="C655" s="15" t="str">
        <v>病弱</v>
      </c>
      <c r="D655" s="15" t="str">
        <v>なし</v>
      </c>
      <c r="G655" s="28" t="s">
        <v>1903</v>
      </c>
      <c r="H655" s="15" t="s">
        <v>3513</v>
      </c>
      <c r="I655" s="39" t="s">
        <v>3461</v>
      </c>
      <c r="J655" s="19" t="s">
        <v>1451</v>
      </c>
      <c r="K655" s="997">
        <v>1</v>
      </c>
    </row>
    <row r="656" spans="1:11" ht="15" customHeight="1" x14ac:dyDescent="0.15">
      <c r="A656" s="19" t="str">
        <v>ウィスコット・オルドリッチ症候群</v>
      </c>
      <c r="B656" s="19" t="str">
        <v>シート8　（シート9～10には記入しない）</v>
      </c>
      <c r="C656" s="15" t="str">
        <v>病弱</v>
      </c>
      <c r="D656" s="15" t="str">
        <v>なし</v>
      </c>
      <c r="G656" s="28" t="s">
        <v>1904</v>
      </c>
      <c r="H656" s="15" t="s">
        <v>3513</v>
      </c>
      <c r="I656" s="28" t="s">
        <v>3461</v>
      </c>
      <c r="J656" s="19" t="s">
        <v>1451</v>
      </c>
      <c r="K656" s="997">
        <v>1</v>
      </c>
    </row>
    <row r="657" spans="1:11" ht="15" customHeight="1" x14ac:dyDescent="0.15">
      <c r="A657" s="19" t="str">
        <v>毛細血管拡張性運動失調症</v>
      </c>
      <c r="B657" s="19" t="str">
        <v>シート8　（シート9～10には記入しない）</v>
      </c>
      <c r="C657" s="15" t="str">
        <v>病弱</v>
      </c>
      <c r="D657" s="15" t="str">
        <v>なし</v>
      </c>
      <c r="G657" s="28" t="s">
        <v>1905</v>
      </c>
      <c r="H657" s="15" t="s">
        <v>3513</v>
      </c>
      <c r="I657" s="39" t="s">
        <v>3461</v>
      </c>
      <c r="J657" s="19" t="s">
        <v>1451</v>
      </c>
      <c r="K657" s="997">
        <v>1</v>
      </c>
    </row>
    <row r="658" spans="1:11" ht="15" customHeight="1" x14ac:dyDescent="0.15">
      <c r="A658" s="19" t="str">
        <v>ナイミーヘン染色体不安定症候群</v>
      </c>
      <c r="B658" s="19" t="str">
        <v>シート8　（シート9～10には記入しない）</v>
      </c>
      <c r="C658" s="15" t="str">
        <v>病弱</v>
      </c>
      <c r="D658" s="15" t="str">
        <v>なし</v>
      </c>
      <c r="G658" s="28" t="s">
        <v>1906</v>
      </c>
      <c r="H658" s="15" t="s">
        <v>3513</v>
      </c>
      <c r="I658" s="39" t="s">
        <v>3461</v>
      </c>
      <c r="J658" s="19" t="s">
        <v>1451</v>
      </c>
      <c r="K658" s="997">
        <v>1</v>
      </c>
    </row>
    <row r="659" spans="1:11" ht="15" customHeight="1" x14ac:dyDescent="0.15">
      <c r="A659" s="19" t="str">
        <v>ブルーム症候群</v>
      </c>
      <c r="B659" s="19" t="str">
        <v>シート8　（シート9～10には記入しない）</v>
      </c>
      <c r="C659" s="15" t="str">
        <v>病弱</v>
      </c>
      <c r="D659" s="15" t="str">
        <v>なし</v>
      </c>
      <c r="G659" s="28" t="s">
        <v>1907</v>
      </c>
      <c r="H659" s="15" t="s">
        <v>3513</v>
      </c>
      <c r="I659" s="39" t="s">
        <v>3461</v>
      </c>
      <c r="J659" s="19" t="s">
        <v>1451</v>
      </c>
      <c r="K659" s="997">
        <v>1</v>
      </c>
    </row>
    <row r="660" spans="1:11" ht="15" customHeight="1" x14ac:dyDescent="0.15">
      <c r="A660" s="19" t="str">
        <v>ICF症候群</v>
      </c>
      <c r="B660" s="19" t="str">
        <v>シート8　（シート9～10には記入しない）</v>
      </c>
      <c r="C660" s="15" t="str">
        <v>病弱</v>
      </c>
      <c r="D660" s="15" t="str">
        <v>なし</v>
      </c>
      <c r="G660" s="28" t="s">
        <v>1908</v>
      </c>
      <c r="H660" s="15" t="s">
        <v>3513</v>
      </c>
      <c r="I660" s="39" t="s">
        <v>3461</v>
      </c>
      <c r="J660" s="19" t="s">
        <v>1451</v>
      </c>
      <c r="K660" s="997">
        <v>1</v>
      </c>
    </row>
    <row r="661" spans="1:11" ht="15" customHeight="1" x14ac:dyDescent="0.15">
      <c r="A661" s="19" t="str">
        <v>PMS2異常症</v>
      </c>
      <c r="B661" s="19" t="str">
        <v>シート8　（シート9～10には記入しない）</v>
      </c>
      <c r="C661" s="15" t="str">
        <v>病弱</v>
      </c>
      <c r="D661" s="15" t="str">
        <v>なし</v>
      </c>
      <c r="G661" s="28" t="s">
        <v>1909</v>
      </c>
      <c r="H661" s="15" t="s">
        <v>3513</v>
      </c>
      <c r="I661" s="39" t="s">
        <v>3461</v>
      </c>
      <c r="J661" s="19" t="s">
        <v>1451</v>
      </c>
      <c r="K661" s="997">
        <v>1</v>
      </c>
    </row>
    <row r="662" spans="1:11" ht="15" customHeight="1" x14ac:dyDescent="0.15">
      <c r="A662" s="19" t="str">
        <v>RIDDLE症候群</v>
      </c>
      <c r="B662" s="19" t="str">
        <v>シート8　（シート9～10には記入しない）</v>
      </c>
      <c r="C662" s="15" t="str">
        <v>病弱</v>
      </c>
      <c r="D662" s="15" t="str">
        <v>なし</v>
      </c>
      <c r="G662" s="28" t="s">
        <v>1910</v>
      </c>
      <c r="H662" s="15" t="s">
        <v>3513</v>
      </c>
      <c r="I662" s="39" t="s">
        <v>3461</v>
      </c>
      <c r="J662" s="19" t="s">
        <v>1451</v>
      </c>
      <c r="K662" s="997">
        <v>1</v>
      </c>
    </row>
    <row r="663" spans="1:11" ht="15" customHeight="1" x14ac:dyDescent="0.15">
      <c r="A663" s="19" t="str">
        <v>シムケ症候群</v>
      </c>
      <c r="B663" s="19" t="str">
        <v>シート8　（シート9～10には記入しない）</v>
      </c>
      <c r="C663" s="15" t="str">
        <v>病弱</v>
      </c>
      <c r="D663" s="15" t="str">
        <v>なし</v>
      </c>
      <c r="G663" s="28" t="s">
        <v>1911</v>
      </c>
      <c r="H663" s="15" t="s">
        <v>3513</v>
      </c>
      <c r="I663" s="39" t="s">
        <v>3461</v>
      </c>
      <c r="J663" s="19" t="s">
        <v>1451</v>
      </c>
      <c r="K663" s="997">
        <v>1</v>
      </c>
    </row>
    <row r="664" spans="1:11" ht="15" customHeight="1" x14ac:dyDescent="0.15">
      <c r="A664" s="19" t="str">
        <v>胸腺低形成</v>
      </c>
      <c r="B664" s="19" t="str">
        <v>シート8　（シート9～10には記入しない）</v>
      </c>
      <c r="C664" s="15" t="str">
        <v>病弱</v>
      </c>
      <c r="D664" s="15" t="str">
        <v>なし</v>
      </c>
      <c r="G664" s="28" t="s">
        <v>1912</v>
      </c>
      <c r="H664" s="15" t="s">
        <v>3513</v>
      </c>
      <c r="I664" s="39" t="s">
        <v>3461</v>
      </c>
      <c r="J664" s="19" t="s">
        <v>1451</v>
      </c>
      <c r="K664" s="997">
        <v>1</v>
      </c>
    </row>
    <row r="665" spans="1:11" ht="15" customHeight="1" x14ac:dyDescent="0.15">
      <c r="A665" s="19" t="str">
        <v>ディ・ジョージ症候群</v>
      </c>
      <c r="B665" s="19" t="str">
        <v>シート8　（シート9～10には記入しない）</v>
      </c>
      <c r="C665" s="15" t="str">
        <v>病弱</v>
      </c>
      <c r="D665" s="15" t="str">
        <v>なし</v>
      </c>
      <c r="G665" s="28" t="s">
        <v>1913</v>
      </c>
      <c r="H665" s="15" t="s">
        <v>3513</v>
      </c>
      <c r="I665" s="39" t="s">
        <v>3461</v>
      </c>
      <c r="J665" s="19" t="s">
        <v>1451</v>
      </c>
      <c r="K665" s="997">
        <v>1</v>
      </c>
    </row>
    <row r="666" spans="1:11" ht="15" customHeight="1" x14ac:dyDescent="0.15">
      <c r="A666" s="19" t="str">
        <v>22q11.2欠失症候群</v>
      </c>
      <c r="B666" s="19" t="str">
        <v>シート8　（シート9～10には記入しない）</v>
      </c>
      <c r="C666" s="15" t="str">
        <v>病弱</v>
      </c>
      <c r="D666" s="15" t="str">
        <v>なし</v>
      </c>
      <c r="G666" s="28" t="s">
        <v>1914</v>
      </c>
      <c r="H666" s="15" t="s">
        <v>3513</v>
      </c>
      <c r="I666" s="39" t="s">
        <v>3461</v>
      </c>
      <c r="J666" s="19" t="s">
        <v>1451</v>
      </c>
      <c r="K666" s="997">
        <v>1</v>
      </c>
    </row>
    <row r="667" spans="1:11" ht="15" customHeight="1" x14ac:dyDescent="0.15">
      <c r="A667" s="19" t="str">
        <v>高IgE症候群</v>
      </c>
      <c r="B667" s="19" t="str">
        <v>シート8　（シート9～10には記入しない）</v>
      </c>
      <c r="C667" s="15" t="str">
        <v>病弱</v>
      </c>
      <c r="D667" s="15" t="str">
        <v>なし</v>
      </c>
      <c r="G667" s="28" t="s">
        <v>1915</v>
      </c>
      <c r="H667" s="15" t="s">
        <v>3513</v>
      </c>
      <c r="I667" s="39" t="s">
        <v>3461</v>
      </c>
      <c r="J667" s="19" t="s">
        <v>1451</v>
      </c>
      <c r="K667" s="997">
        <v>1</v>
      </c>
    </row>
    <row r="668" spans="1:11" ht="15" customHeight="1" x14ac:dyDescent="0.15">
      <c r="A668" s="19" t="str">
        <v>肝中心静脈閉鎖症を伴う免疫不全症</v>
      </c>
      <c r="B668" s="19" t="str">
        <v>シート8　（シート9～10には記入しない）</v>
      </c>
      <c r="C668" s="15" t="str">
        <v>病弱</v>
      </c>
      <c r="D668" s="15" t="str">
        <v>なし</v>
      </c>
      <c r="G668" s="28" t="s">
        <v>1916</v>
      </c>
      <c r="H668" s="15" t="s">
        <v>3513</v>
      </c>
      <c r="I668" s="39" t="s">
        <v>3461</v>
      </c>
      <c r="J668" s="19" t="s">
        <v>1451</v>
      </c>
      <c r="K668" s="997">
        <v>1</v>
      </c>
    </row>
    <row r="669" spans="1:11" ht="15" customHeight="1" x14ac:dyDescent="0.15">
      <c r="A669" s="19" t="str">
        <v>先天性角化異常症</v>
      </c>
      <c r="B669" s="19" t="str">
        <v>シート8　（シート9～10には記入しない）</v>
      </c>
      <c r="C669" s="15" t="str">
        <v>病弱</v>
      </c>
      <c r="D669" s="15" t="str">
        <v>なし</v>
      </c>
      <c r="G669" s="28" t="s">
        <v>1917</v>
      </c>
      <c r="H669" s="15" t="s">
        <v>3513</v>
      </c>
      <c r="I669" s="39" t="s">
        <v>3461</v>
      </c>
      <c r="J669" s="19" t="s">
        <v>1451</v>
      </c>
      <c r="K669" s="997">
        <v>1</v>
      </c>
    </row>
    <row r="670" spans="1:11" ht="15" customHeight="1" x14ac:dyDescent="0.15">
      <c r="A670" s="19" t="str">
        <v>X連鎖無ガンマグロブリン血症</v>
      </c>
      <c r="B670" s="19" t="str">
        <v>シート8　（シート9～10には記入しない）</v>
      </c>
      <c r="C670" s="15" t="str">
        <v>病弱</v>
      </c>
      <c r="D670" s="15" t="str">
        <v>なし</v>
      </c>
      <c r="G670" s="28" t="s">
        <v>1918</v>
      </c>
      <c r="H670" s="15" t="s">
        <v>3513</v>
      </c>
      <c r="I670" s="39" t="s">
        <v>3461</v>
      </c>
      <c r="J670" s="19" t="s">
        <v>1451</v>
      </c>
      <c r="K670" s="997">
        <v>1</v>
      </c>
    </row>
    <row r="671" spans="1:11" ht="15" customHeight="1" x14ac:dyDescent="0.15">
      <c r="A671" s="19" t="str">
        <v>分類不能型免疫不全症</v>
      </c>
      <c r="B671" s="19" t="str">
        <v>シート8　（シート9～10には記入しない）</v>
      </c>
      <c r="C671" s="15" t="str">
        <v>病弱</v>
      </c>
      <c r="D671" s="15" t="str">
        <v>なし</v>
      </c>
      <c r="G671" s="28" t="s">
        <v>1919</v>
      </c>
      <c r="H671" s="15" t="s">
        <v>3513</v>
      </c>
      <c r="I671" s="39" t="s">
        <v>3461</v>
      </c>
      <c r="J671" s="19" t="s">
        <v>1451</v>
      </c>
      <c r="K671" s="997">
        <v>1</v>
      </c>
    </row>
    <row r="672" spans="1:11" ht="15" customHeight="1" x14ac:dyDescent="0.15">
      <c r="A672" s="19" t="str">
        <v>高IgM症候群</v>
      </c>
      <c r="B672" s="19" t="str">
        <v>シート8　（シート9～10には記入しない）</v>
      </c>
      <c r="C672" s="15" t="str">
        <v>病弱</v>
      </c>
      <c r="D672" s="15" t="str">
        <v>なし</v>
      </c>
      <c r="G672" s="28" t="s">
        <v>1920</v>
      </c>
      <c r="H672" s="15" t="s">
        <v>3513</v>
      </c>
      <c r="I672" s="39" t="s">
        <v>3461</v>
      </c>
      <c r="J672" s="19" t="s">
        <v>1451</v>
      </c>
      <c r="K672" s="997">
        <v>1</v>
      </c>
    </row>
    <row r="673" spans="1:11" ht="15" customHeight="1" x14ac:dyDescent="0.15">
      <c r="A673" s="19" t="str">
        <v>IgGサブクラス欠損症</v>
      </c>
      <c r="B673" s="19" t="str">
        <v>シート8　（シート9～10には記入しない）</v>
      </c>
      <c r="C673" s="15" t="str">
        <v>病弱</v>
      </c>
      <c r="D673" s="15" t="str">
        <v>なし</v>
      </c>
      <c r="G673" s="28" t="s">
        <v>1921</v>
      </c>
      <c r="H673" s="15" t="s">
        <v>3513</v>
      </c>
      <c r="I673" s="39" t="s">
        <v>3461</v>
      </c>
      <c r="J673" s="19" t="s">
        <v>1451</v>
      </c>
      <c r="K673" s="997">
        <v>1</v>
      </c>
    </row>
    <row r="674" spans="1:11" ht="15" customHeight="1" x14ac:dyDescent="0.15">
      <c r="A674" s="19" t="str">
        <v>選択的IgA欠損</v>
      </c>
      <c r="B674" s="19" t="str">
        <v>シート8　（シート9～10には記入しない）</v>
      </c>
      <c r="C674" s="15" t="str">
        <v>病弱</v>
      </c>
      <c r="D674" s="15" t="str">
        <v>なし</v>
      </c>
      <c r="G674" s="28" t="s">
        <v>1922</v>
      </c>
      <c r="H674" s="15" t="s">
        <v>3513</v>
      </c>
      <c r="I674" s="39" t="s">
        <v>3461</v>
      </c>
      <c r="J674" s="19" t="s">
        <v>1451</v>
      </c>
      <c r="K674" s="997">
        <v>1</v>
      </c>
    </row>
    <row r="675" spans="1:11" ht="15" customHeight="1" x14ac:dyDescent="0.15">
      <c r="A675" s="19" t="str">
        <v>特異抗体産生不全症</v>
      </c>
      <c r="B675" s="19" t="str">
        <v>シート8　（シート9～10には記入しない）</v>
      </c>
      <c r="C675" s="15" t="str">
        <v>病弱</v>
      </c>
      <c r="D675" s="15" t="str">
        <v>なし</v>
      </c>
      <c r="G675" s="28" t="s">
        <v>1923</v>
      </c>
      <c r="H675" s="15" t="s">
        <v>3513</v>
      </c>
      <c r="I675" s="39" t="s">
        <v>3461</v>
      </c>
      <c r="J675" s="19" t="s">
        <v>1451</v>
      </c>
      <c r="K675" s="997">
        <v>1</v>
      </c>
    </row>
    <row r="676" spans="1:11" ht="15" customHeight="1" x14ac:dyDescent="0.15">
      <c r="A676" s="19" t="str">
        <v>乳児一過性低ガンマグロブリン血症</v>
      </c>
      <c r="B676" s="19" t="str">
        <v>シート8　（シート9～10には記入しない）</v>
      </c>
      <c r="C676" s="15" t="str">
        <v>病弱</v>
      </c>
      <c r="D676" s="15" t="str">
        <v>なし</v>
      </c>
      <c r="G676" s="28" t="s">
        <v>1924</v>
      </c>
      <c r="H676" s="15" t="s">
        <v>3513</v>
      </c>
      <c r="I676" s="28" t="s">
        <v>3461</v>
      </c>
      <c r="J676" s="19" t="s">
        <v>1451</v>
      </c>
      <c r="K676" s="997">
        <v>1</v>
      </c>
    </row>
    <row r="677" spans="1:11" ht="15" customHeight="1" x14ac:dyDescent="0.15">
      <c r="A677" s="19" t="str">
        <v>液性免疫不全</v>
      </c>
      <c r="B677" s="19" t="str">
        <v>シート8　（シート9～10には記入しない）</v>
      </c>
      <c r="C677" s="15" t="str">
        <v>病弱</v>
      </c>
      <c r="D677" s="15" t="str">
        <v>なし</v>
      </c>
      <c r="G677" s="28" t="s">
        <v>1925</v>
      </c>
      <c r="H677" s="15" t="s">
        <v>3513</v>
      </c>
      <c r="I677" s="39" t="s">
        <v>3461</v>
      </c>
      <c r="J677" s="19" t="s">
        <v>1451</v>
      </c>
      <c r="K677" s="997">
        <v>1</v>
      </c>
    </row>
    <row r="678" spans="1:11" ht="15" customHeight="1" x14ac:dyDescent="0.15">
      <c r="A678" s="19" t="str">
        <v>チェディアック・東症候群</v>
      </c>
      <c r="B678" s="19" t="str">
        <v>シート8　（シート9～10には記入しない）</v>
      </c>
      <c r="C678" s="15" t="str">
        <v>病弱</v>
      </c>
      <c r="D678" s="15" t="str">
        <v>なし</v>
      </c>
      <c r="G678" s="28" t="s">
        <v>1926</v>
      </c>
      <c r="H678" s="15" t="s">
        <v>3513</v>
      </c>
      <c r="I678" s="39" t="s">
        <v>3461</v>
      </c>
      <c r="J678" s="19" t="s">
        <v>1451</v>
      </c>
      <c r="K678" s="997">
        <v>1</v>
      </c>
    </row>
    <row r="679" spans="1:11" ht="15" customHeight="1" x14ac:dyDescent="0.15">
      <c r="A679" s="19" t="str">
        <v>X連鎖リンパ増殖症候群</v>
      </c>
      <c r="B679" s="19" t="str">
        <v>シート8　（シート9～10には記入しない）</v>
      </c>
      <c r="C679" s="15" t="str">
        <v>病弱</v>
      </c>
      <c r="D679" s="15" t="str">
        <v>なし</v>
      </c>
      <c r="G679" s="28" t="s">
        <v>1927</v>
      </c>
      <c r="H679" s="15" t="s">
        <v>3513</v>
      </c>
      <c r="I679" s="28" t="s">
        <v>3461</v>
      </c>
      <c r="J679" s="19" t="s">
        <v>1451</v>
      </c>
      <c r="K679" s="997">
        <v>1</v>
      </c>
    </row>
    <row r="680" spans="1:11" ht="15" customHeight="1" x14ac:dyDescent="0.15">
      <c r="A680" s="19" t="str">
        <v>自己免疫性リンパ増殖症候群</v>
      </c>
      <c r="B680" s="19" t="str">
        <v>シート8　（シート9～10には記入しない）</v>
      </c>
      <c r="C680" s="15" t="str">
        <v>病弱</v>
      </c>
      <c r="D680" s="15" t="str">
        <v>なし</v>
      </c>
      <c r="G680" s="28" t="s">
        <v>1928</v>
      </c>
      <c r="H680" s="15" t="s">
        <v>3513</v>
      </c>
      <c r="I680" s="28" t="s">
        <v>3461</v>
      </c>
      <c r="J680" s="19" t="s">
        <v>1451</v>
      </c>
      <c r="K680" s="997">
        <v>1</v>
      </c>
    </row>
    <row r="681" spans="1:11" ht="15" customHeight="1" x14ac:dyDescent="0.15">
      <c r="A681" s="19" t="str">
        <v>ALPS</v>
      </c>
      <c r="B681" s="19" t="str">
        <v>シート8　（シート9～10には記入しない）</v>
      </c>
      <c r="C681" s="15" t="str">
        <v>病弱</v>
      </c>
      <c r="D681" s="15" t="str">
        <v>なし</v>
      </c>
      <c r="G681" s="28" t="s">
        <v>1929</v>
      </c>
      <c r="H681" s="15" t="s">
        <v>3513</v>
      </c>
      <c r="I681" s="39" t="s">
        <v>3461</v>
      </c>
      <c r="J681" s="19" t="s">
        <v>1451</v>
      </c>
      <c r="K681" s="997">
        <v>1</v>
      </c>
    </row>
    <row r="682" spans="1:11" ht="15" customHeight="1" x14ac:dyDescent="0.15">
      <c r="A682" s="19" t="str">
        <v>免疫調節障害</v>
      </c>
      <c r="B682" s="19" t="str">
        <v>シート8　（シート9～10には記入しない）</v>
      </c>
      <c r="C682" s="15" t="str">
        <v>病弱</v>
      </c>
      <c r="D682" s="15" t="str">
        <v>なし</v>
      </c>
      <c r="G682" s="28" t="s">
        <v>1930</v>
      </c>
      <c r="H682" s="15" t="s">
        <v>3513</v>
      </c>
      <c r="I682" s="39" t="s">
        <v>3461</v>
      </c>
      <c r="J682" s="19" t="s">
        <v>1451</v>
      </c>
      <c r="K682" s="997">
        <v>1</v>
      </c>
    </row>
    <row r="683" spans="1:11" ht="15" customHeight="1" x14ac:dyDescent="0.15">
      <c r="A683" s="19" t="str">
        <v>重症先天性好中球減少症</v>
      </c>
      <c r="B683" s="19" t="str">
        <v>シート8　（シート9～10には記入しない）</v>
      </c>
      <c r="C683" s="15" t="str">
        <v>病弱</v>
      </c>
      <c r="D683" s="15" t="str">
        <v>なし</v>
      </c>
      <c r="G683" s="28" t="s">
        <v>1931</v>
      </c>
      <c r="H683" s="15" t="s">
        <v>3513</v>
      </c>
      <c r="I683" s="28" t="s">
        <v>3461</v>
      </c>
      <c r="J683" s="19" t="s">
        <v>1451</v>
      </c>
      <c r="K683" s="997">
        <v>1</v>
      </c>
    </row>
    <row r="684" spans="1:11" ht="15" customHeight="1" x14ac:dyDescent="0.15">
      <c r="A684" s="19" t="str">
        <v>周期性好中球減少症</v>
      </c>
      <c r="B684" s="19" t="str">
        <v>シート8　（シート9～10には記入しない）</v>
      </c>
      <c r="C684" s="15" t="str">
        <v>病弱</v>
      </c>
      <c r="D684" s="15" t="str">
        <v>なし</v>
      </c>
      <c r="G684" s="28" t="s">
        <v>1932</v>
      </c>
      <c r="H684" s="15" t="s">
        <v>3513</v>
      </c>
      <c r="I684" s="39" t="s">
        <v>3461</v>
      </c>
      <c r="J684" s="19" t="s">
        <v>1451</v>
      </c>
      <c r="K684" s="997">
        <v>1</v>
      </c>
    </row>
    <row r="685" spans="1:11" ht="15" customHeight="1" x14ac:dyDescent="0.15">
      <c r="A685" s="19" t="str">
        <v>好中球減少症</v>
      </c>
      <c r="B685" s="19" t="str">
        <v>シート8　（シート9～10には記入しない）</v>
      </c>
      <c r="C685" s="15" t="str">
        <v>病弱</v>
      </c>
      <c r="D685" s="15" t="str">
        <v>なし</v>
      </c>
      <c r="G685" s="28" t="s">
        <v>1933</v>
      </c>
      <c r="H685" s="15" t="s">
        <v>3513</v>
      </c>
      <c r="I685" s="39" t="s">
        <v>3461</v>
      </c>
      <c r="J685" s="19" t="s">
        <v>1451</v>
      </c>
      <c r="K685" s="997">
        <v>1</v>
      </c>
    </row>
    <row r="686" spans="1:11" ht="15" customHeight="1" x14ac:dyDescent="0.15">
      <c r="A686" s="19" t="str">
        <v>白血球接着不全症</v>
      </c>
      <c r="B686" s="19" t="str">
        <v>シート8　（シート9～10には記入しない）</v>
      </c>
      <c r="C686" s="15" t="str">
        <v>病弱</v>
      </c>
      <c r="D686" s="15" t="str">
        <v>なし</v>
      </c>
      <c r="G686" s="28" t="s">
        <v>1934</v>
      </c>
      <c r="H686" s="15" t="s">
        <v>3513</v>
      </c>
      <c r="I686" s="39" t="s">
        <v>3461</v>
      </c>
      <c r="J686" s="19" t="s">
        <v>1451</v>
      </c>
      <c r="K686" s="997">
        <v>1</v>
      </c>
    </row>
    <row r="687" spans="1:11" ht="15" customHeight="1" x14ac:dyDescent="0.15">
      <c r="A687" s="19" t="str">
        <v>シュワッハマン・ダイアモンド症候群</v>
      </c>
      <c r="B687" s="19" t="str">
        <v>シート8　（シート9～10には記入しない）</v>
      </c>
      <c r="C687" s="15" t="str">
        <v>病弱</v>
      </c>
      <c r="D687" s="15" t="str">
        <v>なし</v>
      </c>
      <c r="G687" s="28" t="s">
        <v>1935</v>
      </c>
      <c r="H687" s="15" t="s">
        <v>3513</v>
      </c>
      <c r="I687" s="39" t="s">
        <v>3461</v>
      </c>
      <c r="J687" s="19" t="s">
        <v>1451</v>
      </c>
      <c r="K687" s="997">
        <v>1</v>
      </c>
    </row>
    <row r="688" spans="1:11" ht="15" customHeight="1" x14ac:dyDescent="0.15">
      <c r="A688" s="19" t="str">
        <v>慢性肉芽腫症</v>
      </c>
      <c r="B688" s="19" t="str">
        <v>シート8　（シート9～10には記入しない）</v>
      </c>
      <c r="C688" s="15" t="str">
        <v>病弱</v>
      </c>
      <c r="D688" s="15" t="str">
        <v>なし</v>
      </c>
      <c r="G688" s="28" t="s">
        <v>1936</v>
      </c>
      <c r="H688" s="15" t="s">
        <v>3513</v>
      </c>
      <c r="I688" s="39" t="s">
        <v>3461</v>
      </c>
      <c r="J688" s="19" t="s">
        <v>1451</v>
      </c>
      <c r="K688" s="997">
        <v>1</v>
      </c>
    </row>
    <row r="689" spans="1:11" ht="15" customHeight="1" x14ac:dyDescent="0.15">
      <c r="A689" s="19" t="str">
        <v>ミエロペルオキシダーゼ欠損症</v>
      </c>
      <c r="B689" s="19" t="str">
        <v>シート8　（シート9～10には記入しない）</v>
      </c>
      <c r="C689" s="15" t="str">
        <v>病弱</v>
      </c>
      <c r="D689" s="15" t="str">
        <v>なし</v>
      </c>
      <c r="G689" s="28" t="s">
        <v>1937</v>
      </c>
      <c r="H689" s="15" t="s">
        <v>3513</v>
      </c>
      <c r="I689" s="39" t="s">
        <v>3461</v>
      </c>
      <c r="J689" s="19" t="s">
        <v>1451</v>
      </c>
      <c r="K689" s="997">
        <v>1</v>
      </c>
    </row>
    <row r="690" spans="1:11" ht="15" customHeight="1" x14ac:dyDescent="0.15">
      <c r="A690" s="19" t="str">
        <v>メンデル遺伝型マイコバクテリア易感染症</v>
      </c>
      <c r="B690" s="19" t="str">
        <v>シート8　（シート9～10には記入しない）</v>
      </c>
      <c r="C690" s="15" t="str">
        <v>病弱</v>
      </c>
      <c r="D690" s="15" t="str">
        <v>なし</v>
      </c>
      <c r="G690" s="28" t="s">
        <v>1938</v>
      </c>
      <c r="H690" s="15" t="s">
        <v>3513</v>
      </c>
      <c r="I690" s="39" t="s">
        <v>3461</v>
      </c>
      <c r="J690" s="19" t="s">
        <v>1451</v>
      </c>
      <c r="K690" s="997">
        <v>1</v>
      </c>
    </row>
    <row r="691" spans="1:11" ht="15" customHeight="1" x14ac:dyDescent="0.15">
      <c r="A691" s="19" t="str">
        <v>白血球機能異常</v>
      </c>
      <c r="B691" s="19" t="str">
        <v>シート8　（シート9～10には記入しない）</v>
      </c>
      <c r="C691" s="15" t="str">
        <v>病弱</v>
      </c>
      <c r="D691" s="15" t="str">
        <v>なし</v>
      </c>
      <c r="G691" s="28" t="s">
        <v>1939</v>
      </c>
      <c r="H691" s="15" t="s">
        <v>3513</v>
      </c>
      <c r="I691" s="39" t="s">
        <v>3461</v>
      </c>
      <c r="J691" s="19" t="s">
        <v>1451</v>
      </c>
      <c r="K691" s="997">
        <v>1</v>
      </c>
    </row>
    <row r="692" spans="1:11" ht="15" customHeight="1" x14ac:dyDescent="0.15">
      <c r="A692" s="19" t="str">
        <v>免疫不全を伴う無汗性外胚葉形成異常症</v>
      </c>
      <c r="B692" s="19" t="str">
        <v>シート8　（シート9～10には記入しない）</v>
      </c>
      <c r="C692" s="15" t="str">
        <v>病弱</v>
      </c>
      <c r="D692" s="15" t="str">
        <v>なし</v>
      </c>
      <c r="G692" s="28" t="s">
        <v>1940</v>
      </c>
      <c r="H692" s="15" t="s">
        <v>3513</v>
      </c>
      <c r="I692" s="39" t="s">
        <v>3461</v>
      </c>
      <c r="J692" s="19" t="s">
        <v>1451</v>
      </c>
      <c r="K692" s="997">
        <v>1</v>
      </c>
    </row>
    <row r="693" spans="1:11" ht="15" customHeight="1" x14ac:dyDescent="0.15">
      <c r="A693" s="19" t="str">
        <v>IRAK4欠損症</v>
      </c>
      <c r="B693" s="19" t="str">
        <v>シート8　（シート9～10には記入しない）</v>
      </c>
      <c r="C693" s="15" t="str">
        <v>病弱</v>
      </c>
      <c r="D693" s="15" t="str">
        <v>なし</v>
      </c>
      <c r="G693" s="28" t="s">
        <v>1941</v>
      </c>
      <c r="H693" s="15" t="s">
        <v>3513</v>
      </c>
      <c r="I693" s="39" t="s">
        <v>3461</v>
      </c>
      <c r="J693" s="19" t="s">
        <v>1451</v>
      </c>
      <c r="K693" s="997">
        <v>1</v>
      </c>
    </row>
    <row r="694" spans="1:11" ht="15" customHeight="1" x14ac:dyDescent="0.15">
      <c r="A694" s="19" t="str">
        <v>MyD88欠損症</v>
      </c>
      <c r="B694" s="19" t="str">
        <v>シート8　（シート9～10には記入しない）</v>
      </c>
      <c r="C694" s="15" t="str">
        <v>病弱</v>
      </c>
      <c r="D694" s="15" t="str">
        <v>なし</v>
      </c>
      <c r="G694" s="28" t="s">
        <v>1942</v>
      </c>
      <c r="H694" s="15" t="s">
        <v>3513</v>
      </c>
      <c r="I694" s="39" t="s">
        <v>3461</v>
      </c>
      <c r="J694" s="19" t="s">
        <v>1451</v>
      </c>
      <c r="K694" s="997">
        <v>1</v>
      </c>
    </row>
    <row r="695" spans="1:11" ht="15" customHeight="1" x14ac:dyDescent="0.15">
      <c r="A695" s="19" t="str">
        <v>慢性皮膚粘膜カンジダ症</v>
      </c>
      <c r="B695" s="19" t="str">
        <v>シート8　（シート9～10には記入しない）</v>
      </c>
      <c r="C695" s="15" t="str">
        <v>病弱</v>
      </c>
      <c r="D695" s="15" t="str">
        <v>なし</v>
      </c>
      <c r="G695" s="28" t="s">
        <v>1943</v>
      </c>
      <c r="H695" s="15" t="s">
        <v>3513</v>
      </c>
      <c r="I695" s="28" t="s">
        <v>3461</v>
      </c>
      <c r="J695" s="19" t="s">
        <v>1451</v>
      </c>
      <c r="K695" s="997">
        <v>1</v>
      </c>
    </row>
    <row r="696" spans="1:11" ht="15" customHeight="1" x14ac:dyDescent="0.15">
      <c r="A696" s="19" t="str">
        <v>自然免疫異常</v>
      </c>
      <c r="B696" s="19" t="str">
        <v>シート8　（シート9～10には記入しない）</v>
      </c>
      <c r="C696" s="15" t="str">
        <v>病弱</v>
      </c>
      <c r="D696" s="15" t="str">
        <v>なし</v>
      </c>
      <c r="G696" s="28" t="s">
        <v>1944</v>
      </c>
      <c r="H696" s="15" t="s">
        <v>3513</v>
      </c>
      <c r="I696" s="39" t="s">
        <v>3461</v>
      </c>
      <c r="J696" s="19" t="s">
        <v>1451</v>
      </c>
      <c r="K696" s="997">
        <v>1</v>
      </c>
    </row>
    <row r="697" spans="1:11" ht="15" customHeight="1" x14ac:dyDescent="0.15">
      <c r="A697" s="19" t="str">
        <v>先天性補体欠損症</v>
      </c>
      <c r="B697" s="19" t="str">
        <v>シート8　（シート9～10には記入しない）</v>
      </c>
      <c r="C697" s="15" t="str">
        <v>病弱</v>
      </c>
      <c r="D697" s="15" t="str">
        <v>なし</v>
      </c>
      <c r="G697" s="28" t="s">
        <v>1945</v>
      </c>
      <c r="H697" s="15" t="s">
        <v>3513</v>
      </c>
      <c r="I697" s="39" t="s">
        <v>3461</v>
      </c>
      <c r="J697" s="19" t="s">
        <v>1451</v>
      </c>
      <c r="K697" s="997">
        <v>1</v>
      </c>
    </row>
    <row r="698" spans="1:11" ht="15" customHeight="1" x14ac:dyDescent="0.15">
      <c r="A698" s="19" t="str">
        <v>遺伝性血管性浮腫</v>
      </c>
      <c r="B698" s="19" t="str">
        <v>シート8　（シート9～10には記入しない）</v>
      </c>
      <c r="C698" s="15" t="str">
        <v>病弱</v>
      </c>
      <c r="D698" s="15" t="str">
        <v>なし</v>
      </c>
      <c r="G698" s="28" t="s">
        <v>1946</v>
      </c>
      <c r="H698" s="15" t="s">
        <v>3513</v>
      </c>
      <c r="I698" s="39" t="s">
        <v>3461</v>
      </c>
      <c r="J698" s="19" t="s">
        <v>1451</v>
      </c>
      <c r="K698" s="997">
        <v>1</v>
      </c>
    </row>
    <row r="699" spans="1:11" ht="15" customHeight="1" x14ac:dyDescent="0.15">
      <c r="A699" s="19" t="str">
        <v>C1インヒビター欠損症</v>
      </c>
      <c r="B699" s="19" t="str">
        <v>シート8　（シート9～10には記入しない）</v>
      </c>
      <c r="C699" s="15" t="str">
        <v>病弱</v>
      </c>
      <c r="D699" s="15" t="str">
        <v>なし</v>
      </c>
      <c r="G699" s="28" t="s">
        <v>1947</v>
      </c>
      <c r="H699" s="15" t="s">
        <v>3513</v>
      </c>
      <c r="I699" s="39" t="s">
        <v>3461</v>
      </c>
      <c r="J699" s="19" t="s">
        <v>1451</v>
      </c>
      <c r="K699" s="997">
        <v>1</v>
      </c>
    </row>
    <row r="700" spans="1:11" ht="15" customHeight="1" x14ac:dyDescent="0.15">
      <c r="A700" s="19" t="str">
        <v>好酸球増加症</v>
      </c>
      <c r="B700" s="19" t="str">
        <v>シート8　（シート9～10には記入しない）</v>
      </c>
      <c r="C700" s="15" t="str">
        <v>病弱</v>
      </c>
      <c r="D700" s="15" t="str">
        <v>なし</v>
      </c>
      <c r="G700" s="28" t="s">
        <v>1948</v>
      </c>
      <c r="H700" s="15" t="s">
        <v>3513</v>
      </c>
      <c r="I700" s="39" t="s">
        <v>3461</v>
      </c>
      <c r="J700" s="19" t="s">
        <v>1451</v>
      </c>
      <c r="K700" s="997">
        <v>1</v>
      </c>
    </row>
    <row r="701" spans="1:11" ht="15" customHeight="1" x14ac:dyDescent="0.15">
      <c r="A701" s="19" t="str">
        <v>慢性活動性EBウイルス感染症</v>
      </c>
      <c r="B701" s="19" t="str">
        <v>シート8　（シート9～10には記入しない）</v>
      </c>
      <c r="C701" s="15" t="str">
        <v>病弱</v>
      </c>
      <c r="D701" s="15" t="str">
        <v>なし</v>
      </c>
      <c r="G701" s="28" t="s">
        <v>1949</v>
      </c>
      <c r="H701" s="15" t="s">
        <v>3513</v>
      </c>
      <c r="I701" s="39" t="s">
        <v>3461</v>
      </c>
      <c r="J701" s="19" t="s">
        <v>1451</v>
      </c>
      <c r="K701" s="997">
        <v>1</v>
      </c>
    </row>
    <row r="702" spans="1:11" ht="15" customHeight="1" x14ac:dyDescent="0.15">
      <c r="A702" s="19" t="str">
        <v>後天性免疫不全症候群</v>
      </c>
      <c r="B702" s="19" t="str">
        <v>シート8　（シート9～10には記入しない）</v>
      </c>
      <c r="C702" s="15" t="str">
        <v>病弱</v>
      </c>
      <c r="D702" s="15" t="str">
        <v>なし</v>
      </c>
      <c r="G702" s="28" t="s">
        <v>1950</v>
      </c>
      <c r="H702" s="15" t="s">
        <v>3513</v>
      </c>
      <c r="I702" s="39" t="s">
        <v>3461</v>
      </c>
      <c r="J702" s="19" t="s">
        <v>1451</v>
      </c>
      <c r="K702" s="997">
        <v>1</v>
      </c>
    </row>
    <row r="703" spans="1:11" ht="15" customHeight="1" x14ac:dyDescent="0.15">
      <c r="A703" s="19" t="str">
        <v>HIV</v>
      </c>
      <c r="B703" s="19" t="str">
        <v>シート8　（シート9～10には記入しない）</v>
      </c>
      <c r="C703" s="15" t="str">
        <v>病弱</v>
      </c>
      <c r="D703" s="15" t="str">
        <v>なし</v>
      </c>
      <c r="G703" s="28" t="s">
        <v>1951</v>
      </c>
      <c r="H703" s="15" t="s">
        <v>3513</v>
      </c>
      <c r="I703" s="39" t="s">
        <v>3461</v>
      </c>
      <c r="J703" s="19" t="s">
        <v>1451</v>
      </c>
      <c r="K703" s="997">
        <v>1</v>
      </c>
    </row>
    <row r="704" spans="1:11" ht="15" customHeight="1" x14ac:dyDescent="0.15">
      <c r="A704" s="19" t="str">
        <v>後天性免疫不全症</v>
      </c>
      <c r="B704" s="19" t="str">
        <v>シート8　（シート9～10には記入しない）</v>
      </c>
      <c r="C704" s="15" t="str">
        <v>病弱</v>
      </c>
      <c r="D704" s="15" t="str">
        <v>なし</v>
      </c>
      <c r="G704" s="28" t="s">
        <v>1952</v>
      </c>
      <c r="H704" s="15" t="s">
        <v>3513</v>
      </c>
      <c r="I704" s="39" t="s">
        <v>3461</v>
      </c>
      <c r="J704" s="19" t="s">
        <v>1451</v>
      </c>
      <c r="K704" s="997">
        <v>1</v>
      </c>
    </row>
    <row r="705" spans="1:11" ht="15" customHeight="1" x14ac:dyDescent="0.15">
      <c r="A705" s="19" t="str">
        <v>慢性移植片対宿主病</v>
      </c>
      <c r="B705" s="19" t="str">
        <v>シート8　（シート9～10には記入しない）</v>
      </c>
      <c r="C705" s="15" t="str">
        <v>病弱</v>
      </c>
      <c r="D705" s="15" t="str">
        <v>なし</v>
      </c>
      <c r="G705" s="28" t="s">
        <v>1953</v>
      </c>
      <c r="H705" s="15" t="s">
        <v>3513</v>
      </c>
      <c r="I705" s="28" t="s">
        <v>3461</v>
      </c>
      <c r="J705" s="19" t="s">
        <v>1451</v>
      </c>
      <c r="K705" s="997">
        <v>1</v>
      </c>
    </row>
    <row r="706" spans="1:11" ht="15" customHeight="1" x14ac:dyDescent="0.15">
      <c r="A706" s="19" t="str">
        <v>髄膜脳瘤</v>
      </c>
      <c r="B706" s="19" t="str">
        <v>シート8　（シート9～10には記入しない）</v>
      </c>
      <c r="C706" s="15" t="str">
        <v>病弱</v>
      </c>
      <c r="D706" s="15" t="str">
        <v>なし</v>
      </c>
      <c r="G706" s="28" t="s">
        <v>1954</v>
      </c>
      <c r="H706" s="15" t="s">
        <v>3513</v>
      </c>
      <c r="I706" s="28" t="s">
        <v>3461</v>
      </c>
      <c r="J706" s="19" t="s">
        <v>1451</v>
      </c>
      <c r="K706" s="997">
        <v>1</v>
      </c>
    </row>
    <row r="707" spans="1:11" ht="15" customHeight="1" x14ac:dyDescent="0.15">
      <c r="A707" s="19" t="str">
        <v>脊髄髄膜瘤</v>
      </c>
      <c r="B707" s="19" t="str">
        <v>シート8　（シート9～10には記入しない）</v>
      </c>
      <c r="C707" s="15" t="str">
        <v>病弱</v>
      </c>
      <c r="D707" s="15" t="str">
        <v>なし</v>
      </c>
      <c r="G707" s="28" t="s">
        <v>1955</v>
      </c>
      <c r="H707" s="15" t="s">
        <v>3513</v>
      </c>
      <c r="I707" s="28" t="s">
        <v>3461</v>
      </c>
      <c r="J707" s="19" t="s">
        <v>1451</v>
      </c>
      <c r="K707" s="997">
        <v>1</v>
      </c>
    </row>
    <row r="708" spans="1:11" ht="15" customHeight="1" x14ac:dyDescent="0.15">
      <c r="A708" s="19" t="str">
        <v>脊髄脂肪腫</v>
      </c>
      <c r="B708" s="19" t="str">
        <v>シート8　（シート9～10には記入しない）</v>
      </c>
      <c r="C708" s="15" t="str">
        <v>病弱</v>
      </c>
      <c r="D708" s="15" t="str">
        <v>なし</v>
      </c>
      <c r="G708" s="28" t="s">
        <v>1956</v>
      </c>
      <c r="H708" s="15" t="s">
        <v>3513</v>
      </c>
      <c r="I708" s="39" t="s">
        <v>3461</v>
      </c>
      <c r="J708" s="19" t="s">
        <v>1451</v>
      </c>
      <c r="K708" s="997">
        <v>1</v>
      </c>
    </row>
    <row r="709" spans="1:11" ht="15" customHeight="1" x14ac:dyDescent="0.15">
      <c r="A709" s="19" t="str">
        <v>仙尾部奇形腫</v>
      </c>
      <c r="B709" s="19" t="str">
        <v>シート8　（シート9～10には記入しない）</v>
      </c>
      <c r="C709" s="15" t="str">
        <v>病弱</v>
      </c>
      <c r="D709" s="15" t="str">
        <v>なし</v>
      </c>
      <c r="G709" s="28" t="s">
        <v>1957</v>
      </c>
      <c r="H709" s="15" t="s">
        <v>3513</v>
      </c>
      <c r="I709" s="28" t="s">
        <v>3461</v>
      </c>
      <c r="J709" s="19" t="s">
        <v>1451</v>
      </c>
      <c r="K709" s="997">
        <v>1</v>
      </c>
    </row>
    <row r="710" spans="1:11" ht="15" customHeight="1" x14ac:dyDescent="0.15">
      <c r="A710" s="19" t="str">
        <v>滑脳症</v>
      </c>
      <c r="B710" s="19" t="str">
        <v>シート8　（シート9～10には記入しない）</v>
      </c>
      <c r="C710" s="15" t="str">
        <v>病弱</v>
      </c>
      <c r="D710" s="15" t="str">
        <v>なし</v>
      </c>
      <c r="G710" s="28" t="s">
        <v>1958</v>
      </c>
      <c r="H710" s="15" t="s">
        <v>3513</v>
      </c>
      <c r="I710" s="28" t="s">
        <v>3461</v>
      </c>
      <c r="J710" s="19" t="s">
        <v>1451</v>
      </c>
      <c r="K710" s="997">
        <v>1</v>
      </c>
    </row>
    <row r="711" spans="1:11" ht="15" customHeight="1" x14ac:dyDescent="0.15">
      <c r="A711" s="19" t="str">
        <v>裂脳症</v>
      </c>
      <c r="B711" s="19" t="str">
        <v>シート8　（シート9～10には記入しない）</v>
      </c>
      <c r="C711" s="15" t="str">
        <v>病弱</v>
      </c>
      <c r="D711" s="15" t="str">
        <v>なし</v>
      </c>
      <c r="G711" s="28" t="s">
        <v>1959</v>
      </c>
      <c r="H711" s="15" t="s">
        <v>3513</v>
      </c>
      <c r="I711" s="28" t="s">
        <v>3461</v>
      </c>
      <c r="J711" s="19" t="s">
        <v>1451</v>
      </c>
      <c r="K711" s="997">
        <v>1</v>
      </c>
    </row>
    <row r="712" spans="1:11" ht="15" customHeight="1" x14ac:dyDescent="0.15">
      <c r="A712" s="19" t="str">
        <v>全前脳胞症</v>
      </c>
      <c r="B712" s="19" t="str">
        <v>シート8　（シート9～10には記入しない）</v>
      </c>
      <c r="C712" s="15" t="str">
        <v>病弱</v>
      </c>
      <c r="D712" s="15" t="str">
        <v>なし</v>
      </c>
      <c r="G712" s="28" t="s">
        <v>1960</v>
      </c>
      <c r="H712" s="15" t="s">
        <v>3513</v>
      </c>
      <c r="I712" s="28" t="s">
        <v>3461</v>
      </c>
      <c r="J712" s="19" t="s">
        <v>1451</v>
      </c>
      <c r="K712" s="997">
        <v>1</v>
      </c>
    </row>
    <row r="713" spans="1:11" ht="15" customHeight="1" x14ac:dyDescent="0.15">
      <c r="A713" s="19" t="str">
        <v>中隔視神経形成異常症</v>
      </c>
      <c r="B713" s="19" t="str">
        <v>シート8　（シート9～10には記入しない）</v>
      </c>
      <c r="C713" s="15" t="str">
        <v>病弱</v>
      </c>
      <c r="D713" s="15" t="str">
        <v>なし</v>
      </c>
      <c r="G713" s="28" t="s">
        <v>1961</v>
      </c>
      <c r="H713" s="15" t="s">
        <v>3513</v>
      </c>
      <c r="I713" s="28" t="s">
        <v>3461</v>
      </c>
      <c r="J713" s="19" t="s">
        <v>1451</v>
      </c>
      <c r="K713" s="997">
        <v>1</v>
      </c>
    </row>
    <row r="714" spans="1:11" ht="15" customHeight="1" x14ac:dyDescent="0.15">
      <c r="A714" s="19" t="str">
        <v>ドモルシア症候群</v>
      </c>
      <c r="B714" s="19" t="str">
        <v>シート8　（シート9～10には記入しない）</v>
      </c>
      <c r="C714" s="15" t="str">
        <v>病弱</v>
      </c>
      <c r="D714" s="15" t="str">
        <v>なし</v>
      </c>
      <c r="G714" s="28" t="s">
        <v>1962</v>
      </c>
      <c r="H714" s="15" t="s">
        <v>3513</v>
      </c>
      <c r="I714" s="28" t="s">
        <v>3461</v>
      </c>
      <c r="J714" s="19" t="s">
        <v>1451</v>
      </c>
      <c r="K714" s="997">
        <v>1</v>
      </c>
    </row>
    <row r="715" spans="1:11" ht="15" customHeight="1" x14ac:dyDescent="0.15">
      <c r="A715" s="19" t="str">
        <v>ダンディー・ウォーカー症候群</v>
      </c>
      <c r="B715" s="19" t="str">
        <v>シート8　（シート9～10には記入しない）</v>
      </c>
      <c r="C715" s="15" t="str">
        <v>病弱</v>
      </c>
      <c r="D715" s="15" t="str">
        <v>なし</v>
      </c>
      <c r="G715" s="28" t="s">
        <v>1963</v>
      </c>
      <c r="H715" s="15" t="s">
        <v>3513</v>
      </c>
      <c r="I715" s="28" t="s">
        <v>3461</v>
      </c>
      <c r="J715" s="19" t="s">
        <v>1451</v>
      </c>
      <c r="K715" s="997">
        <v>1</v>
      </c>
    </row>
    <row r="716" spans="1:11" ht="15" customHeight="1" x14ac:dyDescent="0.15">
      <c r="A716" s="19" t="str">
        <v>先天性水頭症</v>
      </c>
      <c r="B716" s="19" t="str">
        <v>シート8　（シート9～10には記入しない）</v>
      </c>
      <c r="C716" s="15" t="str">
        <v>病弱</v>
      </c>
      <c r="D716" s="15" t="str">
        <v>なし</v>
      </c>
      <c r="G716" s="28" t="s">
        <v>1964</v>
      </c>
      <c r="H716" s="15" t="s">
        <v>3513</v>
      </c>
      <c r="I716" s="28" t="s">
        <v>3461</v>
      </c>
      <c r="J716" s="19" t="s">
        <v>1451</v>
      </c>
      <c r="K716" s="997">
        <v>1</v>
      </c>
    </row>
    <row r="717" spans="1:11" ht="15" customHeight="1" x14ac:dyDescent="0.15">
      <c r="A717" s="19" t="str">
        <v>巨脳症</v>
      </c>
      <c r="B717" s="19" t="str">
        <v>シート8　（シート9～10には記入しない）</v>
      </c>
      <c r="C717" s="15" t="str">
        <v>病弱</v>
      </c>
      <c r="D717" s="15" t="str">
        <v>なし</v>
      </c>
      <c r="G717" s="28" t="s">
        <v>1965</v>
      </c>
      <c r="H717" s="15" t="s">
        <v>3513</v>
      </c>
      <c r="I717" s="28" t="s">
        <v>3461</v>
      </c>
      <c r="J717" s="19" t="s">
        <v>1451</v>
      </c>
      <c r="K717" s="997">
        <v>1</v>
      </c>
    </row>
    <row r="718" spans="1:11" ht="15" customHeight="1" x14ac:dyDescent="0.15">
      <c r="A718" s="19" t="str">
        <v>毛細血管奇形症候群</v>
      </c>
      <c r="B718" s="19" t="str">
        <v>シート8　（シート9～10には記入しない）</v>
      </c>
      <c r="C718" s="15" t="str">
        <v>病弱</v>
      </c>
      <c r="D718" s="15" t="str">
        <v>なし</v>
      </c>
      <c r="G718" s="28" t="s">
        <v>1966</v>
      </c>
      <c r="H718" s="15" t="s">
        <v>3513</v>
      </c>
      <c r="I718" s="39" t="s">
        <v>3461</v>
      </c>
      <c r="J718" s="19" t="s">
        <v>1451</v>
      </c>
      <c r="K718" s="997">
        <v>1</v>
      </c>
    </row>
    <row r="719" spans="1:11" ht="15" customHeight="1" x14ac:dyDescent="0.15">
      <c r="A719" s="19" t="str">
        <v>ＣＡＳＫ異常症</v>
      </c>
      <c r="B719" s="19" t="str">
        <v>シート8　（シート9～10には記入しない）</v>
      </c>
      <c r="C719" s="15" t="str">
        <v>病弱</v>
      </c>
      <c r="D719" s="15" t="str">
        <v>なし</v>
      </c>
      <c r="G719" s="28" t="s">
        <v>1967</v>
      </c>
      <c r="H719" s="15" t="s">
        <v>3513</v>
      </c>
      <c r="I719" s="39" t="s">
        <v>3461</v>
      </c>
      <c r="J719" s="19" t="s">
        <v>1451</v>
      </c>
      <c r="K719" s="997">
        <v>1</v>
      </c>
    </row>
    <row r="720" spans="1:11" ht="15" customHeight="1" x14ac:dyDescent="0.15">
      <c r="A720" s="19" t="str">
        <v>片側巨脳症</v>
      </c>
      <c r="B720" s="19" t="str">
        <v>シート8　（シート9～10には記入しない）</v>
      </c>
      <c r="C720" s="15" t="str">
        <v>病弱</v>
      </c>
      <c r="D720" s="15" t="str">
        <v>なし</v>
      </c>
      <c r="G720" s="28" t="s">
        <v>1968</v>
      </c>
      <c r="H720" s="15" t="s">
        <v>3513</v>
      </c>
      <c r="I720" s="39" t="s">
        <v>3461</v>
      </c>
      <c r="J720" s="19" t="s">
        <v>1451</v>
      </c>
      <c r="K720" s="997">
        <v>1</v>
      </c>
    </row>
    <row r="721" spans="1:11" ht="15" customHeight="1" x14ac:dyDescent="0.15">
      <c r="A721" s="19" t="str">
        <v>ジュベール症候群関連疾患</v>
      </c>
      <c r="B721" s="19" t="str">
        <v>シート8　（シート9～10には記入しない）</v>
      </c>
      <c r="C721" s="15" t="str">
        <v>病弱</v>
      </c>
      <c r="D721" s="15" t="str">
        <v>なし</v>
      </c>
      <c r="G721" s="28" t="s">
        <v>1969</v>
      </c>
      <c r="H721" s="15" t="s">
        <v>3513</v>
      </c>
      <c r="I721" s="39" t="s">
        <v>3461</v>
      </c>
      <c r="J721" s="19" t="s">
        <v>1451</v>
      </c>
      <c r="K721" s="997">
        <v>1</v>
      </c>
    </row>
    <row r="722" spans="1:11" ht="15" customHeight="1" x14ac:dyDescent="0.15">
      <c r="A722" s="19" t="str">
        <v>レット症候群</v>
      </c>
      <c r="B722" s="19" t="str">
        <v>シート8　（シート9～10には記入しない）</v>
      </c>
      <c r="C722" s="15" t="str">
        <v>病弱</v>
      </c>
      <c r="D722" s="15" t="str">
        <v>なし</v>
      </c>
      <c r="G722" s="28" t="s">
        <v>1970</v>
      </c>
      <c r="H722" s="15" t="s">
        <v>3513</v>
      </c>
      <c r="I722" s="39" t="s">
        <v>3461</v>
      </c>
      <c r="J722" s="19" t="s">
        <v>1451</v>
      </c>
      <c r="K722" s="997">
        <v>1</v>
      </c>
    </row>
    <row r="723" spans="1:11" ht="15" customHeight="1" x14ac:dyDescent="0.15">
      <c r="A723" s="19" t="str">
        <v>結節性硬化症</v>
      </c>
      <c r="B723" s="19" t="str">
        <v>シート8　（シート9～10には記入しない）</v>
      </c>
      <c r="C723" s="15" t="str">
        <v>病弱</v>
      </c>
      <c r="D723" s="15" t="str">
        <v>なし</v>
      </c>
      <c r="G723" s="28" t="s">
        <v>1971</v>
      </c>
      <c r="H723" s="15" t="s">
        <v>3513</v>
      </c>
      <c r="I723" s="39" t="s">
        <v>3461</v>
      </c>
      <c r="J723" s="19" t="s">
        <v>1451</v>
      </c>
      <c r="K723" s="997">
        <v>1</v>
      </c>
    </row>
    <row r="724" spans="1:11" ht="15" customHeight="1" x14ac:dyDescent="0.15">
      <c r="A724" s="19" t="str">
        <v>神経皮膚黒色症</v>
      </c>
      <c r="B724" s="19" t="str">
        <v>シート8　（シート9～10には記入しない）</v>
      </c>
      <c r="C724" s="15" t="str">
        <v>病弱</v>
      </c>
      <c r="D724" s="15" t="str">
        <v>なし</v>
      </c>
      <c r="G724" s="28" t="s">
        <v>1972</v>
      </c>
      <c r="H724" s="15" t="s">
        <v>3513</v>
      </c>
      <c r="I724" s="39" t="s">
        <v>3461</v>
      </c>
      <c r="J724" s="19" t="s">
        <v>1451</v>
      </c>
      <c r="K724" s="997">
        <v>1</v>
      </c>
    </row>
    <row r="725" spans="1:11" ht="15" customHeight="1" x14ac:dyDescent="0.15">
      <c r="A725" s="19" t="str">
        <v>ゴーリン症候群</v>
      </c>
      <c r="B725" s="19" t="str">
        <v>シート8　（シート9～10には記入しない）</v>
      </c>
      <c r="C725" s="15" t="str">
        <v>病弱</v>
      </c>
      <c r="D725" s="15" t="str">
        <v>なし</v>
      </c>
      <c r="G725" s="28" t="s">
        <v>1973</v>
      </c>
      <c r="H725" s="15" t="s">
        <v>3513</v>
      </c>
      <c r="I725" s="39" t="s">
        <v>3461</v>
      </c>
      <c r="J725" s="19" t="s">
        <v>1451</v>
      </c>
      <c r="K725" s="997">
        <v>1</v>
      </c>
    </row>
    <row r="726" spans="1:11" ht="15" customHeight="1" x14ac:dyDescent="0.15">
      <c r="A726" s="19" t="str">
        <v>基底細胞母斑症候群</v>
      </c>
      <c r="B726" s="19" t="str">
        <v>シート8　（シート9～10には記入しない）</v>
      </c>
      <c r="C726" s="15" t="str">
        <v>病弱</v>
      </c>
      <c r="D726" s="15" t="str">
        <v>なし</v>
      </c>
      <c r="G726" s="28" t="s">
        <v>1974</v>
      </c>
      <c r="H726" s="15" t="s">
        <v>3513</v>
      </c>
      <c r="I726" s="39" t="s">
        <v>3461</v>
      </c>
      <c r="J726" s="19" t="s">
        <v>1451</v>
      </c>
      <c r="K726" s="997">
        <v>1</v>
      </c>
    </row>
    <row r="727" spans="1:11" ht="15" customHeight="1" x14ac:dyDescent="0.15">
      <c r="A727" s="19" t="str">
        <v>フォンヒッペル・リンドウ病</v>
      </c>
      <c r="B727" s="19" t="str">
        <v>シート8　（シート9～10には記入しない）</v>
      </c>
      <c r="C727" s="15" t="str">
        <v>病弱</v>
      </c>
      <c r="D727" s="15" t="str">
        <v>なし</v>
      </c>
      <c r="G727" s="28" t="s">
        <v>1975</v>
      </c>
      <c r="H727" s="15" t="s">
        <v>3513</v>
      </c>
      <c r="I727" s="39" t="s">
        <v>3461</v>
      </c>
      <c r="J727" s="19" t="s">
        <v>1451</v>
      </c>
      <c r="K727" s="997">
        <v>1</v>
      </c>
    </row>
    <row r="728" spans="1:11" ht="15" customHeight="1" x14ac:dyDescent="0.15">
      <c r="A728" s="19" t="str">
        <v>スタージ・ウェーバー症候群</v>
      </c>
      <c r="B728" s="19" t="str">
        <v>シート8　（シート9～10には記入しない）</v>
      </c>
      <c r="C728" s="15" t="str">
        <v>病弱</v>
      </c>
      <c r="D728" s="15" t="str">
        <v>なし</v>
      </c>
      <c r="G728" s="28" t="s">
        <v>1976</v>
      </c>
      <c r="H728" s="15" t="s">
        <v>3513</v>
      </c>
      <c r="I728" s="39" t="s">
        <v>3461</v>
      </c>
      <c r="J728" s="19" t="s">
        <v>1451</v>
      </c>
      <c r="K728" s="997">
        <v>1</v>
      </c>
    </row>
    <row r="729" spans="1:11" ht="15" customHeight="1" x14ac:dyDescent="0.15">
      <c r="A729" s="19" t="str">
        <v>ウェルナー症候群</v>
      </c>
      <c r="B729" s="19" t="str">
        <v>シート8　（シート9～10には記入しない）</v>
      </c>
      <c r="C729" s="15" t="str">
        <v>病弱</v>
      </c>
      <c r="D729" s="15" t="str">
        <v>なし</v>
      </c>
      <c r="G729" s="28" t="s">
        <v>1977</v>
      </c>
      <c r="H729" s="15" t="s">
        <v>3513</v>
      </c>
      <c r="I729" s="39" t="s">
        <v>3461</v>
      </c>
      <c r="J729" s="19" t="s">
        <v>1451</v>
      </c>
      <c r="K729" s="997">
        <v>1</v>
      </c>
    </row>
    <row r="730" spans="1:11" ht="15" customHeight="1" x14ac:dyDescent="0.15">
      <c r="A730" s="19" t="str">
        <v>コケイン症候群</v>
      </c>
      <c r="B730" s="19" t="str">
        <v>シート8　（シート9～10には記入しない）</v>
      </c>
      <c r="C730" s="15" t="str">
        <v>病弱</v>
      </c>
      <c r="D730" s="15" t="str">
        <v>なし</v>
      </c>
      <c r="G730" s="28" t="s">
        <v>1978</v>
      </c>
      <c r="H730" s="15" t="s">
        <v>3513</v>
      </c>
      <c r="I730" s="39" t="s">
        <v>3461</v>
      </c>
      <c r="J730" s="19" t="s">
        <v>1451</v>
      </c>
      <c r="K730" s="997">
        <v>1</v>
      </c>
    </row>
    <row r="731" spans="1:11" ht="15" customHeight="1" x14ac:dyDescent="0.15">
      <c r="A731" s="19" t="str">
        <v>ハッチンソン・ギルフォード症候群</v>
      </c>
      <c r="B731" s="19" t="str">
        <v>シート8　（シート9～10には記入しない）</v>
      </c>
      <c r="C731" s="15" t="str">
        <v>病弱</v>
      </c>
      <c r="D731" s="15" t="str">
        <v>なし</v>
      </c>
      <c r="G731" s="15" t="s">
        <v>1979</v>
      </c>
      <c r="H731" s="15" t="s">
        <v>3513</v>
      </c>
      <c r="I731" s="39" t="s">
        <v>3461</v>
      </c>
      <c r="J731" s="19" t="s">
        <v>1451</v>
      </c>
      <c r="K731" s="997">
        <v>1</v>
      </c>
    </row>
    <row r="732" spans="1:11" ht="15" customHeight="1" x14ac:dyDescent="0.15">
      <c r="A732" s="19" t="str">
        <v>カナバン病</v>
      </c>
      <c r="B732" s="19" t="str">
        <v>シート8　（シート9～10には記入しない）</v>
      </c>
      <c r="C732" s="15" t="str">
        <v>病弱</v>
      </c>
      <c r="D732" s="15" t="str">
        <v>なし</v>
      </c>
      <c r="G732" s="15" t="s">
        <v>1980</v>
      </c>
      <c r="H732" s="15" t="s">
        <v>3513</v>
      </c>
      <c r="I732" s="39" t="s">
        <v>3461</v>
      </c>
      <c r="J732" s="19" t="s">
        <v>1451</v>
      </c>
      <c r="K732" s="997">
        <v>1</v>
      </c>
    </row>
    <row r="733" spans="1:11" ht="15" customHeight="1" x14ac:dyDescent="0.15">
      <c r="A733" s="19" t="str">
        <v>アレキサンダー病</v>
      </c>
      <c r="B733" s="19" t="str">
        <v>シート8　（シート9～10には記入しない）</v>
      </c>
      <c r="C733" s="15" t="str">
        <v>病弱</v>
      </c>
      <c r="D733" s="15" t="str">
        <v>なし</v>
      </c>
      <c r="G733" s="28" t="s">
        <v>1981</v>
      </c>
      <c r="H733" s="15" t="s">
        <v>3513</v>
      </c>
      <c r="I733" s="39" t="s">
        <v>3461</v>
      </c>
      <c r="J733" s="19" t="s">
        <v>1451</v>
      </c>
      <c r="K733" s="997">
        <v>1</v>
      </c>
    </row>
    <row r="734" spans="1:11" ht="15" customHeight="1" x14ac:dyDescent="0.15">
      <c r="A734" s="19" t="str">
        <v>先天性大脳白質形成不全症</v>
      </c>
      <c r="B734" s="19" t="str">
        <v>シート8　（シート9～10には記入しない）</v>
      </c>
      <c r="C734" s="15" t="str">
        <v>病弱</v>
      </c>
      <c r="D734" s="15" t="str">
        <v>なし</v>
      </c>
      <c r="G734" s="28" t="s">
        <v>1982</v>
      </c>
      <c r="H734" s="15" t="s">
        <v>3513</v>
      </c>
      <c r="I734" s="39" t="s">
        <v>3461</v>
      </c>
      <c r="J734" s="19" t="s">
        <v>1451</v>
      </c>
      <c r="K734" s="997">
        <v>1</v>
      </c>
    </row>
    <row r="735" spans="1:11" ht="15" customHeight="1" x14ac:dyDescent="0.15">
      <c r="A735" s="19" t="str">
        <v>皮質下嚢胞をもつ大頭型白質脳症</v>
      </c>
      <c r="B735" s="19" t="str">
        <v>シート8　（シート9～10には記入しない）</v>
      </c>
      <c r="C735" s="15" t="str">
        <v>病弱</v>
      </c>
      <c r="D735" s="15" t="str">
        <v>なし</v>
      </c>
      <c r="G735" s="28" t="s">
        <v>1983</v>
      </c>
      <c r="H735" s="15" t="s">
        <v>3513</v>
      </c>
      <c r="I735" s="39" t="s">
        <v>3461</v>
      </c>
      <c r="J735" s="19" t="s">
        <v>1451</v>
      </c>
      <c r="K735" s="997">
        <v>1</v>
      </c>
    </row>
    <row r="736" spans="1:11" ht="15" customHeight="1" x14ac:dyDescent="0.15">
      <c r="A736" s="19" t="str">
        <v>白質消失症</v>
      </c>
      <c r="B736" s="19" t="str">
        <v>シート8　（シート9～10には記入しない）</v>
      </c>
      <c r="C736" s="15" t="str">
        <v>病弱</v>
      </c>
      <c r="D736" s="15" t="str">
        <v>なし</v>
      </c>
      <c r="G736" s="28" t="s">
        <v>1984</v>
      </c>
      <c r="H736" s="15" t="s">
        <v>3513</v>
      </c>
      <c r="I736" s="28" t="s">
        <v>3461</v>
      </c>
      <c r="J736" s="19" t="s">
        <v>1451</v>
      </c>
      <c r="K736" s="997">
        <v>1</v>
      </c>
    </row>
    <row r="737" spans="1:11" ht="15" customHeight="1" x14ac:dyDescent="0.15">
      <c r="A737" s="19" t="str">
        <v>ＡＴＲ-Ｘ症候群</v>
      </c>
      <c r="B737" s="19" t="str">
        <v>シート8　（シート9～10には記入しない）</v>
      </c>
      <c r="C737" s="15" t="str">
        <v>病弱</v>
      </c>
      <c r="D737" s="15" t="str">
        <v>なし</v>
      </c>
      <c r="G737" s="28" t="s">
        <v>1985</v>
      </c>
      <c r="H737" s="15" t="s">
        <v>3513</v>
      </c>
      <c r="I737" s="39" t="s">
        <v>3461</v>
      </c>
      <c r="J737" s="19" t="s">
        <v>1451</v>
      </c>
      <c r="K737" s="997">
        <v>1</v>
      </c>
    </row>
    <row r="738" spans="1:11" ht="15" customHeight="1" x14ac:dyDescent="0.15">
      <c r="A738" s="19" t="str">
        <v>ＤＤＸ３Ｘ関連神経発達異常症</v>
      </c>
      <c r="B738" s="19" t="str">
        <v>シート8　（シート9～10には記入しない）</v>
      </c>
      <c r="C738" s="15" t="str">
        <v>病弱</v>
      </c>
      <c r="D738" s="15" t="str">
        <v>なし</v>
      </c>
      <c r="G738" s="28" t="s">
        <v>1986</v>
      </c>
      <c r="H738" s="15" t="s">
        <v>3513</v>
      </c>
      <c r="I738" s="39" t="s">
        <v>3461</v>
      </c>
      <c r="J738" s="19" t="s">
        <v>1451</v>
      </c>
      <c r="K738" s="997">
        <v>1</v>
      </c>
    </row>
    <row r="739" spans="1:11" ht="15" customHeight="1" x14ac:dyDescent="0.15">
      <c r="A739" s="19" t="str">
        <v>先天性グリコシル化異常症</v>
      </c>
      <c r="B739" s="19" t="str">
        <v>シート8　（シート9～10には記入しない）</v>
      </c>
      <c r="C739" s="15" t="str">
        <v>病弱</v>
      </c>
      <c r="D739" s="15" t="str">
        <v>なし</v>
      </c>
      <c r="G739" s="28" t="s">
        <v>1987</v>
      </c>
      <c r="H739" s="15" t="s">
        <v>3513</v>
      </c>
      <c r="I739" s="39" t="s">
        <v>3461</v>
      </c>
      <c r="J739" s="19" t="s">
        <v>1451</v>
      </c>
      <c r="K739" s="997">
        <v>1</v>
      </c>
    </row>
    <row r="740" spans="1:11" ht="15" customHeight="1" x14ac:dyDescent="0.15">
      <c r="A740" s="19" t="str">
        <v>脳クレアチン欠乏症候群</v>
      </c>
      <c r="B740" s="19" t="str">
        <v>シート8　（シート9～10には記入しない）</v>
      </c>
      <c r="C740" s="15" t="str">
        <v>病弱</v>
      </c>
      <c r="D740" s="15" t="str">
        <v>なし</v>
      </c>
      <c r="G740" s="28" t="s">
        <v>1988</v>
      </c>
      <c r="H740" s="15" t="s">
        <v>3513</v>
      </c>
      <c r="I740" s="39" t="s">
        <v>3461</v>
      </c>
      <c r="J740" s="19" t="s">
        <v>1451</v>
      </c>
      <c r="K740" s="997">
        <v>1</v>
      </c>
    </row>
    <row r="741" spans="1:11" ht="15" customHeight="1" x14ac:dyDescent="0.15">
      <c r="A741" s="19" t="str">
        <v>非症候性頭蓋骨縫合早期癒合症</v>
      </c>
      <c r="B741" s="19" t="str">
        <v>シート8　（シート9～10には記入しない）</v>
      </c>
      <c r="C741" s="15" t="str">
        <v>病弱</v>
      </c>
      <c r="D741" s="15" t="str">
        <v>なし</v>
      </c>
      <c r="G741" s="28" t="s">
        <v>1989</v>
      </c>
      <c r="H741" s="15" t="s">
        <v>3513</v>
      </c>
      <c r="I741" s="39" t="s">
        <v>3461</v>
      </c>
      <c r="J741" s="19" t="s">
        <v>1451</v>
      </c>
      <c r="K741" s="997">
        <v>1</v>
      </c>
    </row>
    <row r="742" spans="1:11" ht="15" customHeight="1" x14ac:dyDescent="0.15">
      <c r="A742" s="19" t="str">
        <v>アペール症候群</v>
      </c>
      <c r="B742" s="19" t="str">
        <v>シート8　（シート9～10には記入しない）</v>
      </c>
      <c r="C742" s="15" t="str">
        <v>病弱</v>
      </c>
      <c r="D742" s="15" t="str">
        <v>なし</v>
      </c>
      <c r="G742" s="28" t="s">
        <v>1990</v>
      </c>
      <c r="H742" s="15" t="s">
        <v>3513</v>
      </c>
      <c r="I742" s="39" t="s">
        <v>3461</v>
      </c>
      <c r="J742" s="19" t="s">
        <v>1451</v>
      </c>
      <c r="K742" s="997">
        <v>1</v>
      </c>
    </row>
    <row r="743" spans="1:11" ht="15" customHeight="1" x14ac:dyDescent="0.15">
      <c r="A743" s="19" t="str">
        <v>クルーゾン病</v>
      </c>
      <c r="B743" s="19" t="str">
        <v>シート8　（シート9～10には記入しない）</v>
      </c>
      <c r="C743" s="15" t="str">
        <v>病弱</v>
      </c>
      <c r="D743" s="15" t="str">
        <v>なし</v>
      </c>
      <c r="G743" s="28" t="s">
        <v>1991</v>
      </c>
      <c r="H743" s="15" t="s">
        <v>3513</v>
      </c>
      <c r="I743" s="39" t="s">
        <v>3461</v>
      </c>
      <c r="J743" s="19" t="s">
        <v>1451</v>
      </c>
      <c r="K743" s="997">
        <v>1</v>
      </c>
    </row>
    <row r="744" spans="1:11" ht="15" customHeight="1" x14ac:dyDescent="0.15">
      <c r="A744" s="19" t="str">
        <v>重度頭蓋骨早期癒合症</v>
      </c>
      <c r="B744" s="19" t="str">
        <v>シート8　（シート9～10には記入しない）</v>
      </c>
      <c r="C744" s="15" t="str">
        <v>病弱</v>
      </c>
      <c r="D744" s="15" t="str">
        <v>なし</v>
      </c>
      <c r="G744" s="28" t="s">
        <v>1992</v>
      </c>
      <c r="H744" s="15" t="s">
        <v>3513</v>
      </c>
      <c r="I744" s="39" t="s">
        <v>3461</v>
      </c>
      <c r="J744" s="19" t="s">
        <v>1451</v>
      </c>
      <c r="K744" s="997">
        <v>1</v>
      </c>
    </row>
    <row r="745" spans="1:11" ht="15" customHeight="1" x14ac:dyDescent="0.15">
      <c r="A745" s="19" t="str">
        <v>もやもや病</v>
      </c>
      <c r="B745" s="19" t="str">
        <v>シート8　（シート9～10には記入しない）</v>
      </c>
      <c r="C745" s="15" t="str">
        <v>病弱</v>
      </c>
      <c r="D745" s="15" t="str">
        <v>なし</v>
      </c>
      <c r="G745" s="15" t="s">
        <v>1993</v>
      </c>
      <c r="H745" s="15" t="s">
        <v>3513</v>
      </c>
      <c r="I745" s="39" t="s">
        <v>3461</v>
      </c>
      <c r="J745" s="19" t="s">
        <v>1451</v>
      </c>
      <c r="K745" s="997">
        <v>1</v>
      </c>
    </row>
    <row r="746" spans="1:11" ht="15" customHeight="1" x14ac:dyDescent="0.15">
      <c r="A746" s="19" t="str">
        <v>脳動静脈奇形</v>
      </c>
      <c r="B746" s="19" t="str">
        <v>シート8　（シート9～10には記入しない）</v>
      </c>
      <c r="C746" s="15" t="str">
        <v>病弱</v>
      </c>
      <c r="D746" s="15" t="str">
        <v>なし</v>
      </c>
      <c r="G746" s="28" t="s">
        <v>1994</v>
      </c>
      <c r="H746" s="15" t="s">
        <v>3513</v>
      </c>
      <c r="I746" s="39" t="s">
        <v>3461</v>
      </c>
      <c r="J746" s="19" t="s">
        <v>1451</v>
      </c>
      <c r="K746" s="997">
        <v>1</v>
      </c>
    </row>
    <row r="747" spans="1:11" ht="15" customHeight="1" x14ac:dyDescent="0.15">
      <c r="A747" s="19" t="str">
        <v>海綿状血管腫（脳脊髄）</v>
      </c>
      <c r="B747" s="19" t="str">
        <v>シート8　（シート9～10には記入しない）</v>
      </c>
      <c r="C747" s="15" t="str">
        <v>病弱</v>
      </c>
      <c r="D747" s="15" t="str">
        <v>なし</v>
      </c>
      <c r="G747" s="28" t="s">
        <v>1995</v>
      </c>
      <c r="H747" s="15" t="s">
        <v>3513</v>
      </c>
      <c r="I747" s="39" t="s">
        <v>3461</v>
      </c>
      <c r="J747" s="19" t="s">
        <v>1451</v>
      </c>
      <c r="K747" s="997">
        <v>1</v>
      </c>
    </row>
    <row r="748" spans="1:11" ht="15" customHeight="1" x14ac:dyDescent="0.15">
      <c r="A748" s="19" t="str">
        <v>脊髄性筋萎縮症</v>
      </c>
      <c r="B748" s="19" t="str">
        <v>シート8　（シート9～10には記入しない）</v>
      </c>
      <c r="C748" s="15" t="str">
        <v>病弱</v>
      </c>
      <c r="D748" s="15" t="str">
        <v>なし</v>
      </c>
      <c r="G748" s="28" t="s">
        <v>1996</v>
      </c>
      <c r="H748" s="15" t="s">
        <v>3513</v>
      </c>
      <c r="I748" s="39" t="s">
        <v>3461</v>
      </c>
      <c r="J748" s="19" t="s">
        <v>1451</v>
      </c>
      <c r="K748" s="997">
        <v>1</v>
      </c>
    </row>
    <row r="749" spans="1:11" ht="15" customHeight="1" x14ac:dyDescent="0.15">
      <c r="A749" s="19" t="str">
        <v>先天性無痛無汗症</v>
      </c>
      <c r="B749" s="19" t="str">
        <v>シート8　（シート9～10には記入しない）</v>
      </c>
      <c r="C749" s="15" t="str">
        <v>病弱</v>
      </c>
      <c r="D749" s="15" t="str">
        <v>なし</v>
      </c>
      <c r="G749" s="28" t="s">
        <v>1997</v>
      </c>
      <c r="H749" s="15" t="s">
        <v>3513</v>
      </c>
      <c r="I749" s="39" t="s">
        <v>3461</v>
      </c>
      <c r="J749" s="19" t="s">
        <v>1451</v>
      </c>
      <c r="K749" s="997">
        <v>1</v>
      </c>
    </row>
    <row r="750" spans="1:11" ht="15" customHeight="1" x14ac:dyDescent="0.15">
      <c r="A750" s="19" t="str">
        <v>遺伝性運動感覚ニューロパチー</v>
      </c>
      <c r="B750" s="19" t="str">
        <v>シート8　（シート9～10には記入しない）</v>
      </c>
      <c r="C750" s="15" t="str">
        <v>病弱</v>
      </c>
      <c r="D750" s="15" t="str">
        <v>なし</v>
      </c>
      <c r="G750" s="28" t="s">
        <v>1998</v>
      </c>
      <c r="H750" s="15" t="s">
        <v>3513</v>
      </c>
      <c r="I750" s="39" t="s">
        <v>3461</v>
      </c>
      <c r="J750" s="19" t="s">
        <v>1451</v>
      </c>
      <c r="K750" s="997">
        <v>1</v>
      </c>
    </row>
    <row r="751" spans="1:11" ht="15" customHeight="1" x14ac:dyDescent="0.15">
      <c r="A751" s="19" t="str">
        <v>デュシェンヌ型筋ジストロフィー</v>
      </c>
      <c r="B751" s="19" t="str">
        <v>シート8　（シート9～10には記入しない）</v>
      </c>
      <c r="C751" s="15" t="str">
        <v>病弱</v>
      </c>
      <c r="D751" s="15" t="str">
        <v>なし</v>
      </c>
      <c r="G751" s="28" t="s">
        <v>1999</v>
      </c>
      <c r="H751" s="15" t="s">
        <v>3513</v>
      </c>
      <c r="I751" s="39" t="s">
        <v>3461</v>
      </c>
      <c r="J751" s="19" t="s">
        <v>1451</v>
      </c>
      <c r="K751" s="997">
        <v>1</v>
      </c>
    </row>
    <row r="752" spans="1:11" ht="15" customHeight="1" x14ac:dyDescent="0.15">
      <c r="A752" s="19" t="str">
        <v>肢帯型筋ジストロフィー</v>
      </c>
      <c r="B752" s="19" t="str">
        <v>シート8　（シート9～10には記入しない）</v>
      </c>
      <c r="C752" s="15" t="str">
        <v>病弱</v>
      </c>
      <c r="D752" s="15" t="str">
        <v>なし</v>
      </c>
      <c r="G752" s="28" t="s">
        <v>2000</v>
      </c>
      <c r="H752" s="15" t="s">
        <v>3513</v>
      </c>
      <c r="I752" s="39" t="s">
        <v>3461</v>
      </c>
      <c r="J752" s="19" t="s">
        <v>1451</v>
      </c>
      <c r="K752" s="997">
        <v>1</v>
      </c>
    </row>
    <row r="753" spans="1:11" ht="15" customHeight="1" x14ac:dyDescent="0.15">
      <c r="A753" s="19" t="str">
        <v>顔面肩甲上腕型筋ジストロフィー</v>
      </c>
      <c r="B753" s="19" t="str">
        <v>シート8　（シート9～10には記入しない）</v>
      </c>
      <c r="C753" s="15" t="str">
        <v>病弱</v>
      </c>
      <c r="D753" s="15" t="str">
        <v>なし</v>
      </c>
      <c r="G753" s="28" t="s">
        <v>2001</v>
      </c>
      <c r="H753" s="15" t="s">
        <v>3513</v>
      </c>
      <c r="I753" s="28" t="s">
        <v>3461</v>
      </c>
      <c r="J753" s="19" t="s">
        <v>1451</v>
      </c>
      <c r="K753" s="997">
        <v>1</v>
      </c>
    </row>
    <row r="754" spans="1:11" ht="15" customHeight="1" x14ac:dyDescent="0.15">
      <c r="A754" s="19" t="str">
        <v>福山型先天性筋ジストロフィー</v>
      </c>
      <c r="B754" s="19" t="str">
        <v>シート8　（シート9～10には記入しない）</v>
      </c>
      <c r="C754" s="15" t="str">
        <v>病弱</v>
      </c>
      <c r="D754" s="15" t="str">
        <v>なし</v>
      </c>
      <c r="G754" s="28" t="s">
        <v>2002</v>
      </c>
      <c r="H754" s="15" t="s">
        <v>3513</v>
      </c>
      <c r="I754" s="39" t="s">
        <v>3461</v>
      </c>
      <c r="J754" s="19" t="s">
        <v>1451</v>
      </c>
      <c r="K754" s="997">
        <v>1</v>
      </c>
    </row>
    <row r="755" spans="1:11" ht="15" customHeight="1" x14ac:dyDescent="0.15">
      <c r="A755" s="19" t="str">
        <v>ウルリヒ型先天性筋ジストロフィー</v>
      </c>
      <c r="B755" s="19" t="str">
        <v>シート8　（シート9～10には記入しない）</v>
      </c>
      <c r="C755" s="15" t="str">
        <v>病弱</v>
      </c>
      <c r="D755" s="15" t="str">
        <v>なし</v>
      </c>
      <c r="G755" s="28" t="s">
        <v>2003</v>
      </c>
      <c r="H755" s="15" t="s">
        <v>3513</v>
      </c>
      <c r="I755" s="39" t="s">
        <v>3461</v>
      </c>
      <c r="J755" s="19" t="s">
        <v>1451</v>
      </c>
      <c r="K755" s="997">
        <v>1</v>
      </c>
    </row>
    <row r="756" spans="1:11" ht="15" customHeight="1" x14ac:dyDescent="0.15">
      <c r="A756" s="19" t="str">
        <v>筋ジストロフィー</v>
      </c>
      <c r="B756" s="19" t="str">
        <v>シート8　（シート9～10には記入しない）</v>
      </c>
      <c r="C756" s="15" t="str">
        <v>病弱</v>
      </c>
      <c r="D756" s="15" t="str">
        <v>なし</v>
      </c>
      <c r="G756" s="28" t="s">
        <v>2004</v>
      </c>
      <c r="H756" s="15" t="s">
        <v>3513</v>
      </c>
      <c r="I756" s="39" t="s">
        <v>3461</v>
      </c>
      <c r="J756" s="19" t="s">
        <v>1451</v>
      </c>
      <c r="K756" s="997">
        <v>1</v>
      </c>
    </row>
    <row r="757" spans="1:11" ht="15" customHeight="1" x14ac:dyDescent="0.15">
      <c r="A757" s="19" t="str">
        <v>ミオチュブラーミオパチー</v>
      </c>
      <c r="B757" s="19" t="str">
        <v>シート8　（シート9～10には記入しない）</v>
      </c>
      <c r="C757" s="15" t="str">
        <v>病弱</v>
      </c>
      <c r="D757" s="15" t="str">
        <v>なし</v>
      </c>
      <c r="G757" s="28" t="s">
        <v>2005</v>
      </c>
      <c r="H757" s="15" t="s">
        <v>3513</v>
      </c>
      <c r="I757" s="39" t="s">
        <v>3461</v>
      </c>
      <c r="J757" s="19" t="s">
        <v>1451</v>
      </c>
      <c r="K757" s="997">
        <v>1</v>
      </c>
    </row>
    <row r="758" spans="1:11" ht="15" customHeight="1" x14ac:dyDescent="0.15">
      <c r="A758" s="19" t="str">
        <v>先天性筋線維不均等症</v>
      </c>
      <c r="B758" s="19" t="str">
        <v>シート8　（シート9～10には記入しない）</v>
      </c>
      <c r="C758" s="15" t="str">
        <v>病弱</v>
      </c>
      <c r="D758" s="15" t="str">
        <v>なし</v>
      </c>
      <c r="G758" s="28" t="s">
        <v>2006</v>
      </c>
      <c r="H758" s="15" t="s">
        <v>3513</v>
      </c>
      <c r="I758" s="39" t="s">
        <v>3461</v>
      </c>
      <c r="J758" s="19" t="s">
        <v>1451</v>
      </c>
      <c r="K758" s="997">
        <v>1</v>
      </c>
    </row>
    <row r="759" spans="1:11" ht="15" customHeight="1" x14ac:dyDescent="0.15">
      <c r="A759" s="19" t="str">
        <v>ネマリンミオパチー</v>
      </c>
      <c r="B759" s="19" t="str">
        <v>シート8　（シート9～10には記入しない）</v>
      </c>
      <c r="C759" s="15" t="str">
        <v>病弱</v>
      </c>
      <c r="D759" s="15" t="str">
        <v>なし</v>
      </c>
      <c r="G759" s="28" t="s">
        <v>2007</v>
      </c>
      <c r="H759" s="15" t="s">
        <v>3513</v>
      </c>
      <c r="I759" s="39" t="s">
        <v>3461</v>
      </c>
      <c r="J759" s="19" t="s">
        <v>1451</v>
      </c>
      <c r="K759" s="997">
        <v>1</v>
      </c>
    </row>
    <row r="760" spans="1:11" ht="15" customHeight="1" x14ac:dyDescent="0.15">
      <c r="A760" s="19" t="str">
        <v>セントラルコア病</v>
      </c>
      <c r="B760" s="19" t="str">
        <v>シート8　（シート9～10には記入しない）</v>
      </c>
      <c r="C760" s="15" t="str">
        <v>病弱</v>
      </c>
      <c r="D760" s="15" t="str">
        <v>なし</v>
      </c>
      <c r="G760" s="28" t="s">
        <v>2008</v>
      </c>
      <c r="H760" s="15" t="s">
        <v>3513</v>
      </c>
      <c r="I760" s="39" t="s">
        <v>3461</v>
      </c>
      <c r="J760" s="19" t="s">
        <v>1451</v>
      </c>
      <c r="K760" s="997">
        <v>1</v>
      </c>
    </row>
    <row r="761" spans="1:11" ht="15" customHeight="1" x14ac:dyDescent="0.15">
      <c r="A761" s="19" t="str">
        <v>マルチコア病</v>
      </c>
      <c r="B761" s="19" t="str">
        <v>シート8　（シート9～10には記入しない）</v>
      </c>
      <c r="C761" s="15" t="str">
        <v>病弱</v>
      </c>
      <c r="D761" s="15" t="str">
        <v>なし</v>
      </c>
      <c r="G761" s="28" t="s">
        <v>2009</v>
      </c>
      <c r="H761" s="15" t="s">
        <v>3513</v>
      </c>
      <c r="I761" s="39" t="s">
        <v>3461</v>
      </c>
      <c r="J761" s="19" t="s">
        <v>1451</v>
      </c>
      <c r="K761" s="997">
        <v>1</v>
      </c>
    </row>
    <row r="762" spans="1:11" ht="15" customHeight="1" x14ac:dyDescent="0.15">
      <c r="A762" s="19" t="str">
        <v>ミニコア病</v>
      </c>
      <c r="B762" s="19" t="str">
        <v>シート8　（シート9～10には記入しない）</v>
      </c>
      <c r="C762" s="15" t="str">
        <v>病弱</v>
      </c>
      <c r="D762" s="15" t="str">
        <v>なし</v>
      </c>
      <c r="G762" s="28" t="s">
        <v>2010</v>
      </c>
      <c r="H762" s="15" t="s">
        <v>3513</v>
      </c>
      <c r="I762" s="39" t="s">
        <v>3461</v>
      </c>
      <c r="J762" s="19" t="s">
        <v>1451</v>
      </c>
      <c r="K762" s="997">
        <v>1</v>
      </c>
    </row>
    <row r="763" spans="1:11" ht="15" customHeight="1" x14ac:dyDescent="0.15">
      <c r="A763" s="19" t="str">
        <v>先天性ミオパチー</v>
      </c>
      <c r="B763" s="19" t="str">
        <v>シート8　（シート9～10には記入しない）</v>
      </c>
      <c r="C763" s="15" t="str">
        <v>病弱</v>
      </c>
      <c r="D763" s="15" t="str">
        <v>なし</v>
      </c>
      <c r="G763" s="28" t="s">
        <v>2011</v>
      </c>
      <c r="H763" s="15" t="s">
        <v>3513</v>
      </c>
      <c r="I763" s="39" t="s">
        <v>3461</v>
      </c>
      <c r="J763" s="19" t="s">
        <v>1451</v>
      </c>
      <c r="K763" s="997">
        <v>1</v>
      </c>
    </row>
    <row r="764" spans="1:11" ht="15" customHeight="1" x14ac:dyDescent="0.15">
      <c r="A764" s="19" t="str">
        <v>シュワルツ・ヤンペル症候群</v>
      </c>
      <c r="B764" s="19" t="str">
        <v>シート8　（シート9～10には記入しない）</v>
      </c>
      <c r="C764" s="15" t="str">
        <v>病弱</v>
      </c>
      <c r="D764" s="15" t="str">
        <v>なし</v>
      </c>
      <c r="G764" s="28" t="s">
        <v>2012</v>
      </c>
      <c r="H764" s="15" t="s">
        <v>3513</v>
      </c>
      <c r="I764" s="39" t="s">
        <v>3461</v>
      </c>
      <c r="J764" s="19" t="s">
        <v>1451</v>
      </c>
      <c r="K764" s="997">
        <v>1</v>
      </c>
    </row>
    <row r="765" spans="1:11" ht="15" customHeight="1" x14ac:dyDescent="0.15">
      <c r="A765" s="19" t="str">
        <v>乳児重症ミオクロニーてんかん</v>
      </c>
      <c r="B765" s="19" t="str">
        <v>シート8　（シート9～10には記入しない）</v>
      </c>
      <c r="C765" s="15" t="str">
        <v>病弱</v>
      </c>
      <c r="D765" s="15" t="str">
        <v>なし</v>
      </c>
      <c r="G765" s="28" t="s">
        <v>2013</v>
      </c>
      <c r="H765" s="15" t="s">
        <v>3513</v>
      </c>
      <c r="I765" s="39" t="s">
        <v>3461</v>
      </c>
      <c r="J765" s="19" t="s">
        <v>1451</v>
      </c>
      <c r="K765" s="997">
        <v>1</v>
      </c>
    </row>
    <row r="766" spans="1:11" ht="15" customHeight="1" x14ac:dyDescent="0.15">
      <c r="A766" s="19" t="str">
        <v>点頭てんかん</v>
      </c>
      <c r="B766" s="19" t="str">
        <v>シート8　（シート9～10には記入しない）</v>
      </c>
      <c r="C766" s="15" t="str">
        <v>病弱</v>
      </c>
      <c r="D766" s="15" t="str">
        <v>なし</v>
      </c>
      <c r="G766" s="28" t="s">
        <v>2014</v>
      </c>
      <c r="H766" s="15" t="s">
        <v>3513</v>
      </c>
      <c r="I766" s="28" t="s">
        <v>3461</v>
      </c>
      <c r="J766" s="19" t="s">
        <v>1451</v>
      </c>
      <c r="K766" s="997">
        <v>1</v>
      </c>
    </row>
    <row r="767" spans="1:11" ht="15" customHeight="1" x14ac:dyDescent="0.15">
      <c r="A767" s="19" t="str">
        <v>ウエスト症候群</v>
      </c>
      <c r="B767" s="19" t="str">
        <v>シート8　（シート9～10には記入しない）</v>
      </c>
      <c r="C767" s="15" t="str">
        <v>病弱</v>
      </c>
      <c r="D767" s="15" t="str">
        <v>なし</v>
      </c>
      <c r="G767" s="28" t="s">
        <v>2015</v>
      </c>
      <c r="H767" s="15" t="s">
        <v>3513</v>
      </c>
      <c r="I767" s="28" t="s">
        <v>3461</v>
      </c>
      <c r="J767" s="19" t="s">
        <v>1451</v>
      </c>
      <c r="K767" s="997">
        <v>1</v>
      </c>
    </row>
    <row r="768" spans="1:11" ht="15" customHeight="1" x14ac:dyDescent="0.15">
      <c r="A768" s="19" t="str">
        <v>レノックス・ガストー症候群</v>
      </c>
      <c r="B768" s="19" t="str">
        <v>シート8　（シート9～10には記入しない）</v>
      </c>
      <c r="C768" s="15" t="str">
        <v>病弱</v>
      </c>
      <c r="D768" s="15" t="str">
        <v>なし</v>
      </c>
      <c r="G768" s="28" t="s">
        <v>2016</v>
      </c>
      <c r="H768" s="15" t="s">
        <v>3513</v>
      </c>
      <c r="I768" s="39" t="s">
        <v>3461</v>
      </c>
      <c r="J768" s="19" t="s">
        <v>1451</v>
      </c>
      <c r="K768" s="997">
        <v>1</v>
      </c>
    </row>
    <row r="769" spans="1:11" ht="15" customHeight="1" x14ac:dyDescent="0.15">
      <c r="A769" s="19" t="str">
        <v>アイカルディ症候群</v>
      </c>
      <c r="B769" s="19" t="str">
        <v>シート8　（シート9～10には記入しない）</v>
      </c>
      <c r="C769" s="15" t="str">
        <v>病弱</v>
      </c>
      <c r="D769" s="15" t="str">
        <v>なし</v>
      </c>
      <c r="G769" s="28" t="s">
        <v>2017</v>
      </c>
      <c r="H769" s="15" t="s">
        <v>3513</v>
      </c>
      <c r="I769" s="39" t="s">
        <v>3461</v>
      </c>
      <c r="J769" s="19" t="s">
        <v>1451</v>
      </c>
      <c r="K769" s="997">
        <v>1</v>
      </c>
    </row>
    <row r="770" spans="1:11" ht="15" customHeight="1" x14ac:dyDescent="0.15">
      <c r="A770" s="19" t="str">
        <v>大田原症候群</v>
      </c>
      <c r="B770" s="19" t="str">
        <v>シート8　（シート9～10には記入しない）</v>
      </c>
      <c r="C770" s="15" t="str">
        <v>病弱</v>
      </c>
      <c r="D770" s="15" t="str">
        <v>なし</v>
      </c>
      <c r="G770" s="28" t="s">
        <v>2018</v>
      </c>
      <c r="H770" s="15" t="s">
        <v>3513</v>
      </c>
      <c r="I770" s="39" t="s">
        <v>3461</v>
      </c>
      <c r="J770" s="19" t="s">
        <v>1451</v>
      </c>
      <c r="K770" s="997">
        <v>1</v>
      </c>
    </row>
    <row r="771" spans="1:11" ht="15" customHeight="1" x14ac:dyDescent="0.15">
      <c r="A771" s="19" t="str">
        <v>環状20番染色体症候群</v>
      </c>
      <c r="B771" s="19" t="str">
        <v>シート8　（シート9～10には記入しない）</v>
      </c>
      <c r="C771" s="15" t="str">
        <v>病弱</v>
      </c>
      <c r="D771" s="15" t="str">
        <v>なし</v>
      </c>
      <c r="G771" s="28" t="s">
        <v>2019</v>
      </c>
      <c r="H771" s="15" t="s">
        <v>3513</v>
      </c>
      <c r="I771" s="39" t="s">
        <v>3461</v>
      </c>
      <c r="J771" s="19" t="s">
        <v>1451</v>
      </c>
      <c r="K771" s="997">
        <v>1</v>
      </c>
    </row>
    <row r="772" spans="1:11" ht="15" customHeight="1" x14ac:dyDescent="0.15">
      <c r="A772" s="19" t="str">
        <v>ＧＲＩＮ２Ｂ関連神経発達異常症</v>
      </c>
      <c r="B772" s="19" t="str">
        <v>シート8　（シート9～10には記入しない）</v>
      </c>
      <c r="C772" s="15" t="str">
        <v>病弱</v>
      </c>
      <c r="D772" s="15" t="str">
        <v>なし</v>
      </c>
      <c r="G772" s="28" t="s">
        <v>2020</v>
      </c>
      <c r="H772" s="15" t="s">
        <v>3513</v>
      </c>
      <c r="I772" s="39" t="s">
        <v>3461</v>
      </c>
      <c r="J772" s="19" t="s">
        <v>1451</v>
      </c>
      <c r="K772" s="997">
        <v>1</v>
      </c>
    </row>
    <row r="773" spans="1:11" ht="15" customHeight="1" x14ac:dyDescent="0.15">
      <c r="A773" s="19" t="str">
        <v>視床下部過誤腫症候群</v>
      </c>
      <c r="B773" s="19" t="str">
        <v>シート8　（シート9～10には記入しない）</v>
      </c>
      <c r="C773" s="15" t="str">
        <v>病弱</v>
      </c>
      <c r="D773" s="15" t="str">
        <v>なし</v>
      </c>
      <c r="G773" s="28" t="s">
        <v>2021</v>
      </c>
      <c r="H773" s="15" t="s">
        <v>3513</v>
      </c>
      <c r="I773" s="39" t="s">
        <v>3461</v>
      </c>
      <c r="J773" s="19" t="s">
        <v>1451</v>
      </c>
      <c r="K773" s="997">
        <v>1</v>
      </c>
    </row>
    <row r="774" spans="1:11" ht="15" customHeight="1" x14ac:dyDescent="0.15">
      <c r="A774" s="19" t="str">
        <v>徐波睡眠期持続性棘徐波を示すてんかん性脳症</v>
      </c>
      <c r="B774" s="19" t="str">
        <v>シート8　（シート9～10には記入しない）</v>
      </c>
      <c r="C774" s="15" t="str">
        <v>病弱</v>
      </c>
      <c r="D774" s="15" t="str">
        <v>なし</v>
      </c>
      <c r="G774" s="28" t="s">
        <v>2022</v>
      </c>
      <c r="H774" s="15" t="s">
        <v>3513</v>
      </c>
      <c r="I774" s="39" t="s">
        <v>3461</v>
      </c>
      <c r="J774" s="19" t="s">
        <v>1451</v>
      </c>
      <c r="K774" s="997">
        <v>1</v>
      </c>
    </row>
    <row r="775" spans="1:11" ht="15" customHeight="1" x14ac:dyDescent="0.15">
      <c r="A775" s="19" t="str">
        <v>早期ミオクロニー脳症</v>
      </c>
      <c r="B775" s="19" t="str">
        <v>シート8　（シート9～10には記入しない）</v>
      </c>
      <c r="C775" s="15" t="str">
        <v>病弱</v>
      </c>
      <c r="D775" s="15" t="str">
        <v>なし</v>
      </c>
      <c r="G775" s="28" t="s">
        <v>2023</v>
      </c>
      <c r="H775" s="15" t="s">
        <v>3513</v>
      </c>
      <c r="I775" s="28" t="s">
        <v>3461</v>
      </c>
      <c r="J775" s="19" t="s">
        <v>1451</v>
      </c>
      <c r="K775" s="997">
        <v>1</v>
      </c>
    </row>
    <row r="776" spans="1:11" ht="15" customHeight="1" x14ac:dyDescent="0.15">
      <c r="A776" s="19" t="str">
        <v>ＰＣＤＨ19関連症候群</v>
      </c>
      <c r="B776" s="19" t="str">
        <v>シート8　（シート9～10には記入しない）</v>
      </c>
      <c r="C776" s="15" t="str">
        <v>病弱</v>
      </c>
      <c r="D776" s="15" t="str">
        <v>なし</v>
      </c>
      <c r="G776" s="28" t="s">
        <v>2024</v>
      </c>
      <c r="H776" s="15" t="s">
        <v>3513</v>
      </c>
      <c r="I776" s="28" t="s">
        <v>3461</v>
      </c>
      <c r="J776" s="19" t="s">
        <v>1451</v>
      </c>
      <c r="K776" s="997">
        <v>1</v>
      </c>
    </row>
    <row r="777" spans="1:11" ht="15" customHeight="1" x14ac:dyDescent="0.15">
      <c r="A777" s="19" t="str">
        <v>ＰＵＲＡ関連神経発達異常症</v>
      </c>
      <c r="B777" s="19" t="str">
        <v>シート8　（シート9～10には記入しない）</v>
      </c>
      <c r="C777" s="15" t="str">
        <v>病弱</v>
      </c>
      <c r="D777" s="15" t="str">
        <v>なし</v>
      </c>
      <c r="G777" s="28" t="s">
        <v>2025</v>
      </c>
      <c r="H777" s="15" t="s">
        <v>3513</v>
      </c>
      <c r="I777" s="28" t="s">
        <v>3461</v>
      </c>
      <c r="J777" s="19" t="s">
        <v>1451</v>
      </c>
      <c r="K777" s="997">
        <v>1</v>
      </c>
    </row>
    <row r="778" spans="1:11" ht="15" customHeight="1" x14ac:dyDescent="0.15">
      <c r="A778" s="19" t="str">
        <v>ミオクロニー欠神てんかん</v>
      </c>
      <c r="B778" s="19" t="str">
        <v>シート8　（シート9～10には記入しない）</v>
      </c>
      <c r="C778" s="15" t="str">
        <v>病弱</v>
      </c>
      <c r="D778" s="15" t="str">
        <v>なし</v>
      </c>
      <c r="G778" s="28" t="s">
        <v>2026</v>
      </c>
      <c r="H778" s="15" t="s">
        <v>3513</v>
      </c>
      <c r="I778" s="28" t="s">
        <v>3461</v>
      </c>
      <c r="J778" s="19" t="s">
        <v>1451</v>
      </c>
      <c r="K778" s="997">
        <v>1</v>
      </c>
    </row>
    <row r="779" spans="1:11" ht="15" customHeight="1" x14ac:dyDescent="0.15">
      <c r="A779" s="19" t="str">
        <v>ミオクロニー脱力発作を伴うてんかん</v>
      </c>
      <c r="B779" s="19" t="str">
        <v>シート8　（シート9～10には記入しない）</v>
      </c>
      <c r="C779" s="15" t="str">
        <v>病弱</v>
      </c>
      <c r="D779" s="15" t="str">
        <v>なし</v>
      </c>
      <c r="G779" s="28" t="s">
        <v>2027</v>
      </c>
      <c r="H779" s="15" t="s">
        <v>3513</v>
      </c>
      <c r="I779" s="28" t="s">
        <v>3461</v>
      </c>
      <c r="J779" s="19" t="s">
        <v>1451</v>
      </c>
      <c r="K779" s="997">
        <v>1</v>
      </c>
    </row>
    <row r="780" spans="1:11" ht="15" customHeight="1" x14ac:dyDescent="0.15">
      <c r="A780" s="19" t="str">
        <v>遊走性焦点発作を伴う乳児てんかん</v>
      </c>
      <c r="B780" s="19" t="str">
        <v>シート8　（シート9～10には記入しない）</v>
      </c>
      <c r="C780" s="15" t="str">
        <v>病弱</v>
      </c>
      <c r="D780" s="15" t="str">
        <v>なし</v>
      </c>
      <c r="G780" s="28" t="s">
        <v>2028</v>
      </c>
      <c r="H780" s="15" t="s">
        <v>3513</v>
      </c>
      <c r="I780" s="28" t="s">
        <v>3461</v>
      </c>
      <c r="J780" s="19" t="s">
        <v>1451</v>
      </c>
      <c r="K780" s="997">
        <v>1</v>
      </c>
    </row>
    <row r="781" spans="1:11" ht="15" customHeight="1" x14ac:dyDescent="0.15">
      <c r="A781" s="19" t="str">
        <v>ビタミンＢ６依存性てんかん</v>
      </c>
      <c r="B781" s="19" t="str">
        <v>シート8　（シート9～10には記入しない）</v>
      </c>
      <c r="C781" s="15" t="str">
        <v>病弱</v>
      </c>
      <c r="D781" s="15" t="str">
        <v>なし</v>
      </c>
      <c r="G781" s="28" t="s">
        <v>2029</v>
      </c>
      <c r="H781" s="15" t="s">
        <v>3513</v>
      </c>
      <c r="I781" s="39" t="s">
        <v>3461</v>
      </c>
      <c r="J781" s="19" t="s">
        <v>1451</v>
      </c>
      <c r="K781" s="997">
        <v>1</v>
      </c>
    </row>
    <row r="782" spans="1:11" ht="15" customHeight="1" x14ac:dyDescent="0.15">
      <c r="A782" s="19" t="str">
        <v>早産児ビリルビン脳症</v>
      </c>
      <c r="B782" s="19" t="str">
        <v>シート8　（シート9～10には記入しない）</v>
      </c>
      <c r="C782" s="15" t="str">
        <v>病弱</v>
      </c>
      <c r="D782" s="15" t="str">
        <v>なし</v>
      </c>
      <c r="G782" s="28" t="s">
        <v>2030</v>
      </c>
      <c r="H782" s="15" t="s">
        <v>3513</v>
      </c>
      <c r="I782" s="28" t="s">
        <v>3461</v>
      </c>
      <c r="J782" s="19" t="s">
        <v>1451</v>
      </c>
      <c r="K782" s="997">
        <v>1</v>
      </c>
    </row>
    <row r="783" spans="1:11" ht="15" customHeight="1" x14ac:dyDescent="0.15">
      <c r="A783" s="19" t="str">
        <v>ウンフェルリヒト・ルントボルク病</v>
      </c>
      <c r="B783" s="19" t="str">
        <v>シート8　（シート9～10には記入しない）</v>
      </c>
      <c r="C783" s="15" t="str">
        <v>病弱</v>
      </c>
      <c r="D783" s="15" t="str">
        <v>なし</v>
      </c>
      <c r="G783" s="28" t="s">
        <v>2031</v>
      </c>
      <c r="H783" s="15" t="s">
        <v>3513</v>
      </c>
      <c r="I783" s="39" t="s">
        <v>3461</v>
      </c>
      <c r="J783" s="19" t="s">
        <v>1451</v>
      </c>
      <c r="K783" s="997">
        <v>1</v>
      </c>
    </row>
    <row r="784" spans="1:11" ht="15" customHeight="1" x14ac:dyDescent="0.15">
      <c r="A784" s="19" t="str">
        <v>ラフォラ病</v>
      </c>
      <c r="B784" s="19" t="str">
        <v>シート8　（シート9～10には記入しない）</v>
      </c>
      <c r="C784" s="15" t="str">
        <v>病弱</v>
      </c>
      <c r="D784" s="15" t="str">
        <v>なし</v>
      </c>
      <c r="G784" s="28" t="s">
        <v>2032</v>
      </c>
      <c r="H784" s="15" t="s">
        <v>3513</v>
      </c>
      <c r="I784" s="39" t="s">
        <v>3461</v>
      </c>
      <c r="J784" s="19" t="s">
        <v>1451</v>
      </c>
      <c r="K784" s="997">
        <v>1</v>
      </c>
    </row>
    <row r="785" spans="1:11" ht="15" customHeight="1" x14ac:dyDescent="0.15">
      <c r="A785" s="19" t="str">
        <v>脊髄小脳変性症</v>
      </c>
      <c r="B785" s="19" t="str">
        <v>シート8　（シート9～10には記入しない）</v>
      </c>
      <c r="C785" s="15" t="str">
        <v>病弱</v>
      </c>
      <c r="D785" s="15" t="str">
        <v>なし</v>
      </c>
      <c r="G785" s="15" t="s">
        <v>2033</v>
      </c>
      <c r="H785" s="15" t="s">
        <v>3513</v>
      </c>
      <c r="I785" s="39" t="s">
        <v>3461</v>
      </c>
      <c r="J785" s="19" t="s">
        <v>1451</v>
      </c>
      <c r="K785" s="997">
        <v>1</v>
      </c>
    </row>
    <row r="786" spans="1:11" ht="15" customHeight="1" x14ac:dyDescent="0.15">
      <c r="A786" s="19" t="str">
        <v>小児交互性片麻痺</v>
      </c>
      <c r="B786" s="19" t="str">
        <v>シート8　（シート9～10には記入しない）</v>
      </c>
      <c r="C786" s="15" t="str">
        <v>病弱</v>
      </c>
      <c r="D786" s="15" t="str">
        <v>なし</v>
      </c>
      <c r="G786" s="28" t="s">
        <v>2034</v>
      </c>
      <c r="H786" s="15" t="s">
        <v>3513</v>
      </c>
      <c r="I786" s="39" t="s">
        <v>3461</v>
      </c>
      <c r="J786" s="19" t="s">
        <v>1451</v>
      </c>
      <c r="K786" s="997">
        <v>1</v>
      </c>
    </row>
    <row r="787" spans="1:11" ht="15" customHeight="1" x14ac:dyDescent="0.15">
      <c r="A787" s="19" t="str">
        <v>変形性筋ジストニー</v>
      </c>
      <c r="B787" s="19" t="str">
        <v>シート8　（シート9～10には記入しない）</v>
      </c>
      <c r="C787" s="15" t="str">
        <v>病弱</v>
      </c>
      <c r="D787" s="15" t="str">
        <v>なし</v>
      </c>
      <c r="G787" s="28" t="s">
        <v>2035</v>
      </c>
      <c r="H787" s="15" t="s">
        <v>3513</v>
      </c>
      <c r="I787" s="39" t="s">
        <v>3461</v>
      </c>
      <c r="J787" s="19" t="s">
        <v>1451</v>
      </c>
      <c r="K787" s="997">
        <v>1</v>
      </c>
    </row>
    <row r="788" spans="1:11" ht="15" customHeight="1" x14ac:dyDescent="0.15">
      <c r="A788" s="19" t="str">
        <v>瀬川病</v>
      </c>
      <c r="B788" s="19" t="str">
        <v>シート8　（シート9～10には記入しない）</v>
      </c>
      <c r="C788" s="15" t="str">
        <v>病弱</v>
      </c>
      <c r="D788" s="15" t="str">
        <v>なし</v>
      </c>
      <c r="G788" s="28" t="s">
        <v>2036</v>
      </c>
      <c r="H788" s="15" t="s">
        <v>3513</v>
      </c>
      <c r="I788" s="39" t="s">
        <v>3461</v>
      </c>
      <c r="J788" s="19" t="s">
        <v>1451</v>
      </c>
      <c r="K788" s="997">
        <v>1</v>
      </c>
    </row>
    <row r="789" spans="1:11" ht="15" customHeight="1" x14ac:dyDescent="0.15">
      <c r="A789" s="19" t="str">
        <v>パントテン酸キナーゼ関連神経変性症</v>
      </c>
      <c r="B789" s="19" t="str">
        <v>シート8　（シート9～10には記入しない）</v>
      </c>
      <c r="C789" s="15" t="str">
        <v>病弱</v>
      </c>
      <c r="D789" s="15" t="str">
        <v>なし</v>
      </c>
      <c r="G789" s="28" t="s">
        <v>2037</v>
      </c>
      <c r="H789" s="15" t="s">
        <v>3513</v>
      </c>
      <c r="I789" s="28" t="s">
        <v>3461</v>
      </c>
      <c r="J789" s="19" t="s">
        <v>1451</v>
      </c>
      <c r="K789" s="997">
        <v>1</v>
      </c>
    </row>
    <row r="790" spans="1:11" ht="15" customHeight="1" x14ac:dyDescent="0.15">
      <c r="A790" s="19" t="str">
        <v>乳児神経軸索ジストロフィー</v>
      </c>
      <c r="B790" s="19" t="str">
        <v>シート8　（シート9～10には記入しない）</v>
      </c>
      <c r="C790" s="15" t="str">
        <v>病弱</v>
      </c>
      <c r="D790" s="15" t="str">
        <v>なし</v>
      </c>
      <c r="G790" s="28" t="s">
        <v>2038</v>
      </c>
      <c r="H790" s="15" t="s">
        <v>3513</v>
      </c>
      <c r="I790" s="39" t="s">
        <v>3461</v>
      </c>
      <c r="J790" s="19" t="s">
        <v>1451</v>
      </c>
      <c r="K790" s="997">
        <v>1</v>
      </c>
    </row>
    <row r="791" spans="1:11" ht="15" customHeight="1" x14ac:dyDescent="0.15">
      <c r="A791" s="19" t="str">
        <v>ＷＤＲ45関連神経変性症</v>
      </c>
      <c r="B791" s="19" t="str">
        <v>シート8　（シート9～10には記入しない）</v>
      </c>
      <c r="C791" s="15" t="str">
        <v>病弱</v>
      </c>
      <c r="D791" s="15" t="str">
        <v>なし</v>
      </c>
      <c r="G791" s="28" t="s">
        <v>2039</v>
      </c>
      <c r="H791" s="15" t="s">
        <v>3513</v>
      </c>
      <c r="I791" s="39" t="s">
        <v>3461</v>
      </c>
      <c r="J791" s="19" t="s">
        <v>1451</v>
      </c>
      <c r="K791" s="997">
        <v>1</v>
      </c>
    </row>
    <row r="792" spans="1:11" ht="15" customHeight="1" x14ac:dyDescent="0.15">
      <c r="A792" s="19" t="str">
        <v>乳児両側線条体壊死</v>
      </c>
      <c r="B792" s="19" t="str">
        <v>シート8　（シート9～10には記入しない）</v>
      </c>
      <c r="C792" s="15" t="str">
        <v>病弱</v>
      </c>
      <c r="D792" s="15" t="str">
        <v>なし</v>
      </c>
      <c r="G792" s="28" t="s">
        <v>2040</v>
      </c>
      <c r="H792" s="15" t="s">
        <v>3513</v>
      </c>
      <c r="I792" s="39" t="s">
        <v>3461</v>
      </c>
      <c r="J792" s="19" t="s">
        <v>1451</v>
      </c>
      <c r="K792" s="997">
        <v>1</v>
      </c>
    </row>
    <row r="793" spans="1:11" ht="15" customHeight="1" x14ac:dyDescent="0.15">
      <c r="A793" s="19" t="str">
        <v>先天性ヘルペスウイルス感染症</v>
      </c>
      <c r="B793" s="19" t="str">
        <v>シート8　（シート9～10には記入しない）</v>
      </c>
      <c r="C793" s="15" t="str">
        <v>病弱</v>
      </c>
      <c r="D793" s="15" t="str">
        <v>なし</v>
      </c>
      <c r="G793" s="28" t="s">
        <v>2041</v>
      </c>
      <c r="H793" s="15" t="s">
        <v>3513</v>
      </c>
      <c r="I793" s="39" t="s">
        <v>3461</v>
      </c>
      <c r="J793" s="19" t="s">
        <v>1451</v>
      </c>
      <c r="K793" s="997">
        <v>1</v>
      </c>
    </row>
    <row r="794" spans="1:11" ht="15" customHeight="1" x14ac:dyDescent="0.15">
      <c r="A794" s="19" t="str">
        <v>先天性風疹症候群</v>
      </c>
      <c r="B794" s="19" t="str">
        <v>シート8　（シート9～10には記入しない）</v>
      </c>
      <c r="C794" s="15" t="str">
        <v>病弱</v>
      </c>
      <c r="D794" s="15" t="str">
        <v>なし</v>
      </c>
      <c r="G794" s="28" t="s">
        <v>2042</v>
      </c>
      <c r="H794" s="15" t="s">
        <v>3513</v>
      </c>
      <c r="I794" s="39" t="s">
        <v>3461</v>
      </c>
      <c r="J794" s="19" t="s">
        <v>1451</v>
      </c>
      <c r="K794" s="997">
        <v>1</v>
      </c>
    </row>
    <row r="795" spans="1:11" ht="15" customHeight="1" x14ac:dyDescent="0.15">
      <c r="A795" s="19" t="str">
        <v>先天性サイトメガロウイルス感染症</v>
      </c>
      <c r="B795" s="19" t="str">
        <v>シート8　（シート9～10には記入しない）</v>
      </c>
      <c r="C795" s="15" t="str">
        <v>病弱</v>
      </c>
      <c r="D795" s="15" t="str">
        <v>なし</v>
      </c>
      <c r="G795" s="28" t="s">
        <v>2043</v>
      </c>
      <c r="H795" s="15" t="s">
        <v>3513</v>
      </c>
      <c r="I795" s="39" t="s">
        <v>3461</v>
      </c>
      <c r="J795" s="19" t="s">
        <v>1451</v>
      </c>
      <c r="K795" s="997">
        <v>1</v>
      </c>
    </row>
    <row r="796" spans="1:11" ht="15" customHeight="1" x14ac:dyDescent="0.15">
      <c r="A796" s="19" t="str">
        <v>先天性トキソプラズマ感染症</v>
      </c>
      <c r="B796" s="19" t="str">
        <v>シート8　（シート9～10には記入しない）</v>
      </c>
      <c r="C796" s="15" t="str">
        <v>病弱</v>
      </c>
      <c r="D796" s="15" t="str">
        <v>なし</v>
      </c>
      <c r="G796" s="28" t="s">
        <v>2044</v>
      </c>
      <c r="H796" s="15" t="s">
        <v>3513</v>
      </c>
      <c r="I796" s="39" t="s">
        <v>3461</v>
      </c>
      <c r="J796" s="19" t="s">
        <v>1451</v>
      </c>
      <c r="K796" s="997">
        <v>1</v>
      </c>
    </row>
    <row r="797" spans="1:11" ht="15" customHeight="1" x14ac:dyDescent="0.15">
      <c r="A797" s="19" t="str">
        <v>エカルディ・グティエール症候群</v>
      </c>
      <c r="B797" s="19" t="str">
        <v>シート8　（シート9～10には記入しない）</v>
      </c>
      <c r="C797" s="15" t="str">
        <v>病弱</v>
      </c>
      <c r="D797" s="15" t="str">
        <v>なし</v>
      </c>
      <c r="G797" s="28" t="s">
        <v>2045</v>
      </c>
      <c r="H797" s="15" t="s">
        <v>3513</v>
      </c>
      <c r="I797" s="39" t="s">
        <v>3461</v>
      </c>
      <c r="J797" s="19" t="s">
        <v>1451</v>
      </c>
      <c r="K797" s="997">
        <v>1</v>
      </c>
    </row>
    <row r="798" spans="1:11" ht="15" customHeight="1" x14ac:dyDescent="0.15">
      <c r="A798" s="19" t="str">
        <v>亜急性硬化性全脳炎</v>
      </c>
      <c r="B798" s="19" t="str">
        <v>シート8　（シート9～10には記入しない）</v>
      </c>
      <c r="C798" s="15" t="str">
        <v>病弱</v>
      </c>
      <c r="D798" s="15" t="str">
        <v>なし</v>
      </c>
      <c r="G798" s="28" t="s">
        <v>2046</v>
      </c>
      <c r="H798" s="15" t="s">
        <v>3513</v>
      </c>
      <c r="I798" s="39" t="s">
        <v>3461</v>
      </c>
      <c r="J798" s="19" t="s">
        <v>1451</v>
      </c>
      <c r="K798" s="997">
        <v>1</v>
      </c>
    </row>
    <row r="799" spans="1:11" ht="15" customHeight="1" x14ac:dyDescent="0.15">
      <c r="A799" s="19" t="str">
        <v>ラスムッセン脳炎</v>
      </c>
      <c r="B799" s="19" t="str">
        <v>シート8　（シート9～10には記入しない）</v>
      </c>
      <c r="C799" s="15" t="str">
        <v>病弱</v>
      </c>
      <c r="D799" s="15" t="str">
        <v>なし</v>
      </c>
      <c r="G799" s="28" t="s">
        <v>2047</v>
      </c>
      <c r="H799" s="15" t="s">
        <v>3513</v>
      </c>
      <c r="I799" s="39" t="s">
        <v>3461</v>
      </c>
      <c r="J799" s="19" t="s">
        <v>1451</v>
      </c>
      <c r="K799" s="997">
        <v>1</v>
      </c>
    </row>
    <row r="800" spans="1:11" ht="15" customHeight="1" x14ac:dyDescent="0.15">
      <c r="A800" s="19" t="str">
        <v>痙攣重積型急性脳症</v>
      </c>
      <c r="B800" s="19" t="str">
        <v>シート8　（シート9～10には記入しない）</v>
      </c>
      <c r="C800" s="15" t="str">
        <v>病弱</v>
      </c>
      <c r="D800" s="15" t="str">
        <v>なし</v>
      </c>
      <c r="G800" s="28" t="s">
        <v>2048</v>
      </c>
      <c r="H800" s="15" t="s">
        <v>3513</v>
      </c>
      <c r="I800" s="39" t="s">
        <v>3461</v>
      </c>
      <c r="J800" s="19" t="s">
        <v>1451</v>
      </c>
      <c r="K800" s="997">
        <v>1</v>
      </c>
    </row>
    <row r="801" spans="1:11" ht="15" customHeight="1" x14ac:dyDescent="0.15">
      <c r="A801" s="19" t="str">
        <v>痙攣二相性急性脳症</v>
      </c>
      <c r="B801" s="19" t="str">
        <v>シート8　（シート9～10には記入しない）</v>
      </c>
      <c r="C801" s="15" t="str">
        <v>病弱</v>
      </c>
      <c r="D801" s="15" t="str">
        <v>なし</v>
      </c>
      <c r="G801" s="28" t="s">
        <v>2049</v>
      </c>
      <c r="H801" s="15" t="s">
        <v>3513</v>
      </c>
      <c r="I801" s="39" t="s">
        <v>3461</v>
      </c>
      <c r="J801" s="19" t="s">
        <v>1451</v>
      </c>
      <c r="K801" s="997">
        <v>1</v>
      </c>
    </row>
    <row r="802" spans="1:11" ht="15" customHeight="1" x14ac:dyDescent="0.15">
      <c r="A802" s="19" t="str">
        <v>自己免疫介在性脳炎</v>
      </c>
      <c r="B802" s="19" t="str">
        <v>シート8　（シート9～10には記入しない）</v>
      </c>
      <c r="C802" s="15" t="str">
        <v>病弱</v>
      </c>
      <c r="D802" s="15" t="str">
        <v>なし</v>
      </c>
      <c r="G802" s="28" t="s">
        <v>2050</v>
      </c>
      <c r="H802" s="15" t="s">
        <v>3513</v>
      </c>
      <c r="I802" s="39" t="s">
        <v>3461</v>
      </c>
      <c r="J802" s="19" t="s">
        <v>1451</v>
      </c>
      <c r="K802" s="997">
        <v>1</v>
      </c>
    </row>
    <row r="803" spans="1:11" ht="15" customHeight="1" x14ac:dyDescent="0.15">
      <c r="A803" s="19" t="str">
        <v>自己免疫介在性脳症</v>
      </c>
      <c r="B803" s="19" t="str">
        <v>シート8　（シート9～10には記入しない）</v>
      </c>
      <c r="C803" s="15" t="str">
        <v>病弱</v>
      </c>
      <c r="D803" s="15" t="str">
        <v>なし</v>
      </c>
      <c r="G803" s="28" t="s">
        <v>2051</v>
      </c>
      <c r="H803" s="15" t="s">
        <v>3513</v>
      </c>
      <c r="I803" s="39" t="s">
        <v>3461</v>
      </c>
      <c r="J803" s="19" t="s">
        <v>1451</v>
      </c>
      <c r="K803" s="997">
        <v>1</v>
      </c>
    </row>
    <row r="804" spans="1:11" ht="15" customHeight="1" x14ac:dyDescent="0.15">
      <c r="A804" s="19" t="str">
        <v>難治頻回部分発作重積型急性脳炎</v>
      </c>
      <c r="B804" s="19" t="str">
        <v>シート8　（シート9～10には記入しない）</v>
      </c>
      <c r="C804" s="15" t="str">
        <v>病弱</v>
      </c>
      <c r="D804" s="15" t="str">
        <v>なし</v>
      </c>
      <c r="G804" s="28" t="s">
        <v>2052</v>
      </c>
      <c r="H804" s="15" t="s">
        <v>3513</v>
      </c>
      <c r="I804" s="39" t="s">
        <v>3461</v>
      </c>
      <c r="J804" s="19" t="s">
        <v>1451</v>
      </c>
      <c r="K804" s="997">
        <v>1</v>
      </c>
    </row>
    <row r="805" spans="1:11" ht="15" customHeight="1" x14ac:dyDescent="0.15">
      <c r="A805" s="19" t="str">
        <v>多発性硬化症</v>
      </c>
      <c r="B805" s="19" t="str">
        <v>シート8　（シート9～10には記入しない）</v>
      </c>
      <c r="C805" s="15" t="str">
        <v>病弱</v>
      </c>
      <c r="D805" s="15" t="str">
        <v>なし</v>
      </c>
      <c r="G805" s="15" t="s">
        <v>2053</v>
      </c>
      <c r="H805" s="15" t="s">
        <v>3513</v>
      </c>
      <c r="I805" s="39" t="s">
        <v>3461</v>
      </c>
      <c r="J805" s="19" t="s">
        <v>1451</v>
      </c>
      <c r="K805" s="997">
        <v>1</v>
      </c>
    </row>
    <row r="806" spans="1:11" ht="15" customHeight="1" x14ac:dyDescent="0.15">
      <c r="A806" s="19" t="str">
        <v>慢性炎症性脱髄性多発神経炎</v>
      </c>
      <c r="B806" s="19" t="str">
        <v>シート8　（シート9～10には記入しない）</v>
      </c>
      <c r="C806" s="15" t="str">
        <v>病弱</v>
      </c>
      <c r="D806" s="15" t="str">
        <v>なし</v>
      </c>
      <c r="G806" s="15" t="s">
        <v>2054</v>
      </c>
      <c r="H806" s="15" t="s">
        <v>3513</v>
      </c>
      <c r="I806" s="39" t="s">
        <v>3461</v>
      </c>
      <c r="J806" s="19" t="s">
        <v>1451</v>
      </c>
      <c r="K806" s="997">
        <v>1</v>
      </c>
    </row>
    <row r="807" spans="1:11" ht="15" customHeight="1" x14ac:dyDescent="0.15">
      <c r="A807" s="19" t="str">
        <v>多巣性運動ニューロパチー</v>
      </c>
      <c r="B807" s="19" t="str">
        <v>シート8　（シート9～10には記入しない）</v>
      </c>
      <c r="C807" s="15" t="str">
        <v>病弱</v>
      </c>
      <c r="D807" s="15" t="str">
        <v>なし</v>
      </c>
      <c r="G807" s="28" t="s">
        <v>2055</v>
      </c>
      <c r="H807" s="15" t="s">
        <v>3513</v>
      </c>
      <c r="I807" s="39" t="s">
        <v>3461</v>
      </c>
      <c r="J807" s="19" t="s">
        <v>1451</v>
      </c>
      <c r="K807" s="997">
        <v>1</v>
      </c>
    </row>
    <row r="808" spans="1:11" ht="15" customHeight="1" x14ac:dyDescent="0.15">
      <c r="A808" s="19" t="str">
        <v>重症筋無力症</v>
      </c>
      <c r="B808" s="19" t="str">
        <v>シート8　（シート9～10には記入しない）</v>
      </c>
      <c r="C808" s="15" t="str">
        <v>病弱</v>
      </c>
      <c r="D808" s="15" t="str">
        <v>なし</v>
      </c>
      <c r="G808" s="28" t="s">
        <v>2056</v>
      </c>
      <c r="H808" s="15" t="s">
        <v>3513</v>
      </c>
      <c r="I808" s="39" t="s">
        <v>3461</v>
      </c>
      <c r="J808" s="19" t="s">
        <v>1451</v>
      </c>
      <c r="K808" s="997">
        <v>1</v>
      </c>
    </row>
    <row r="809" spans="1:11" ht="15" customHeight="1" x14ac:dyDescent="0.15">
      <c r="A809" s="19" t="str">
        <v>乳糖不耐症</v>
      </c>
      <c r="B809" s="19" t="str">
        <v>シート8　（シート9～10には記入しない）</v>
      </c>
      <c r="C809" s="15" t="str">
        <v>病弱</v>
      </c>
      <c r="D809" s="15" t="str">
        <v>なし</v>
      </c>
      <c r="G809" s="28" t="s">
        <v>2057</v>
      </c>
      <c r="H809" s="15" t="s">
        <v>3513</v>
      </c>
      <c r="I809" s="39" t="s">
        <v>3461</v>
      </c>
      <c r="J809" s="19" t="s">
        <v>1451</v>
      </c>
      <c r="K809" s="997">
        <v>1</v>
      </c>
    </row>
    <row r="810" spans="1:11" ht="15" customHeight="1" x14ac:dyDescent="0.15">
      <c r="A810" s="19" t="str">
        <v>ショ糖イソ麦芽糖分解酵素欠損症</v>
      </c>
      <c r="B810" s="19" t="str">
        <v>シート8　（シート9～10には記入しない）</v>
      </c>
      <c r="C810" s="15" t="str">
        <v>病弱</v>
      </c>
      <c r="D810" s="15" t="str">
        <v>なし</v>
      </c>
      <c r="G810" s="28" t="s">
        <v>2058</v>
      </c>
      <c r="H810" s="15" t="s">
        <v>3513</v>
      </c>
      <c r="I810" s="39" t="s">
        <v>3461</v>
      </c>
      <c r="J810" s="19" t="s">
        <v>1451</v>
      </c>
      <c r="K810" s="997">
        <v>1</v>
      </c>
    </row>
    <row r="811" spans="1:11" ht="15" customHeight="1" x14ac:dyDescent="0.15">
      <c r="A811" s="19" t="str">
        <v>先天性グルコース・ガラクトース吸収不良症</v>
      </c>
      <c r="B811" s="19" t="str">
        <v>シート8　（シート9～10には記入しない）</v>
      </c>
      <c r="C811" s="15" t="str">
        <v>病弱</v>
      </c>
      <c r="D811" s="15" t="str">
        <v>なし</v>
      </c>
      <c r="G811" s="28" t="s">
        <v>2059</v>
      </c>
      <c r="H811" s="15" t="s">
        <v>3513</v>
      </c>
      <c r="I811" s="39" t="s">
        <v>3461</v>
      </c>
      <c r="J811" s="19" t="s">
        <v>1451</v>
      </c>
      <c r="K811" s="997">
        <v>1</v>
      </c>
    </row>
    <row r="812" spans="1:11" ht="15" customHeight="1" x14ac:dyDescent="0.15">
      <c r="A812" s="19" t="str">
        <v>エンテロキナーゼ欠損症</v>
      </c>
      <c r="B812" s="19" t="str">
        <v>シート8　（シート9～10には記入しない）</v>
      </c>
      <c r="C812" s="15" t="str">
        <v>病弱</v>
      </c>
      <c r="D812" s="15" t="str">
        <v>なし</v>
      </c>
      <c r="G812" s="28" t="s">
        <v>2060</v>
      </c>
      <c r="H812" s="15" t="s">
        <v>3513</v>
      </c>
      <c r="I812" s="39" t="s">
        <v>3461</v>
      </c>
      <c r="J812" s="19" t="s">
        <v>1451</v>
      </c>
      <c r="K812" s="997">
        <v>1</v>
      </c>
    </row>
    <row r="813" spans="1:11" ht="15" customHeight="1" x14ac:dyDescent="0.15">
      <c r="A813" s="19" t="str">
        <v>アミラーゼ欠損症</v>
      </c>
      <c r="B813" s="19" t="str">
        <v>シート8　（シート9～10には記入しない）</v>
      </c>
      <c r="C813" s="15" t="str">
        <v>病弱</v>
      </c>
      <c r="D813" s="15" t="str">
        <v>なし</v>
      </c>
      <c r="G813" s="15" t="s">
        <v>2061</v>
      </c>
      <c r="H813" s="15" t="s">
        <v>3513</v>
      </c>
      <c r="I813" s="39" t="s">
        <v>3461</v>
      </c>
      <c r="J813" s="19" t="s">
        <v>1451</v>
      </c>
      <c r="K813" s="997">
        <v>1</v>
      </c>
    </row>
    <row r="814" spans="1:11" ht="15" customHeight="1" x14ac:dyDescent="0.15">
      <c r="A814" s="19" t="str">
        <v>リパーゼ欠損症</v>
      </c>
      <c r="B814" s="19" t="str">
        <v>シート8　（シート9～10には記入しない）</v>
      </c>
      <c r="C814" s="15" t="str">
        <v>病弱</v>
      </c>
      <c r="D814" s="15" t="str">
        <v>なし</v>
      </c>
      <c r="G814" s="28" t="s">
        <v>2062</v>
      </c>
      <c r="H814" s="15" t="s">
        <v>3513</v>
      </c>
      <c r="I814" s="39" t="s">
        <v>3461</v>
      </c>
      <c r="J814" s="19" t="s">
        <v>1451</v>
      </c>
      <c r="K814" s="997">
        <v>1</v>
      </c>
    </row>
    <row r="815" spans="1:11" ht="15" customHeight="1" x14ac:dyDescent="0.15">
      <c r="A815" s="19" t="str">
        <v>微絨毛封入体病</v>
      </c>
      <c r="B815" s="19" t="str">
        <v>シート8　（シート9～10には記入しない）</v>
      </c>
      <c r="C815" s="15" t="str">
        <v>病弱</v>
      </c>
      <c r="D815" s="15" t="str">
        <v>なし</v>
      </c>
      <c r="G815" s="28" t="s">
        <v>2063</v>
      </c>
      <c r="H815" s="15" t="s">
        <v>3513</v>
      </c>
      <c r="I815" s="39" t="s">
        <v>3461</v>
      </c>
      <c r="J815" s="19" t="s">
        <v>1451</v>
      </c>
      <c r="K815" s="997">
        <v>1</v>
      </c>
    </row>
    <row r="816" spans="1:11" ht="15" customHeight="1" x14ac:dyDescent="0.15">
      <c r="A816" s="19" t="str">
        <v>腸リンパ管拡張症</v>
      </c>
      <c r="B816" s="19" t="str">
        <v>シート8　（シート9～10には記入しない）</v>
      </c>
      <c r="C816" s="15" t="str">
        <v>病弱</v>
      </c>
      <c r="D816" s="15" t="str">
        <v>なし</v>
      </c>
      <c r="G816" s="28" t="s">
        <v>2064</v>
      </c>
      <c r="H816" s="15" t="s">
        <v>3513</v>
      </c>
      <c r="I816" s="39" t="s">
        <v>3461</v>
      </c>
      <c r="J816" s="19" t="s">
        <v>1451</v>
      </c>
      <c r="K816" s="997">
        <v>1</v>
      </c>
    </row>
    <row r="817" spans="1:11" ht="15" customHeight="1" x14ac:dyDescent="0.15">
      <c r="A817" s="19" t="str">
        <v>家族性腺腫性ポリポーシス</v>
      </c>
      <c r="B817" s="19" t="str">
        <v>シート8　（シート9～10には記入しない）</v>
      </c>
      <c r="C817" s="15" t="str">
        <v>病弱</v>
      </c>
      <c r="D817" s="15" t="str">
        <v>なし</v>
      </c>
      <c r="G817" s="28" t="s">
        <v>2065</v>
      </c>
      <c r="H817" s="15" t="s">
        <v>3513</v>
      </c>
      <c r="I817" s="39" t="s">
        <v>3461</v>
      </c>
      <c r="J817" s="19" t="s">
        <v>1451</v>
      </c>
      <c r="K817" s="997">
        <v>1</v>
      </c>
    </row>
    <row r="818" spans="1:11" ht="15" customHeight="1" x14ac:dyDescent="0.15">
      <c r="A818" s="19" t="str">
        <v>若年性ポリポーシス</v>
      </c>
      <c r="B818" s="19" t="str">
        <v>シート8　（シート9～10には記入しない）</v>
      </c>
      <c r="C818" s="15" t="str">
        <v>病弱</v>
      </c>
      <c r="D818" s="15" t="str">
        <v>なし</v>
      </c>
      <c r="G818" s="15" t="s">
        <v>2066</v>
      </c>
      <c r="H818" s="15" t="s">
        <v>3513</v>
      </c>
      <c r="I818" s="39" t="s">
        <v>3461</v>
      </c>
      <c r="J818" s="19" t="s">
        <v>1451</v>
      </c>
      <c r="K818" s="997">
        <v>1</v>
      </c>
    </row>
    <row r="819" spans="1:11" ht="15" customHeight="1" x14ac:dyDescent="0.15">
      <c r="A819" s="19" t="str">
        <v>ポイツ・ジェガース症候群</v>
      </c>
      <c r="B819" s="19" t="str">
        <v>シート8　（シート9～10には記入しない）</v>
      </c>
      <c r="C819" s="15" t="str">
        <v>病弱</v>
      </c>
      <c r="D819" s="15" t="str">
        <v>なし</v>
      </c>
      <c r="G819" s="15" t="s">
        <v>2067</v>
      </c>
      <c r="H819" s="15" t="s">
        <v>3513</v>
      </c>
      <c r="I819" s="39" t="s">
        <v>3461</v>
      </c>
      <c r="J819" s="19" t="s">
        <v>1451</v>
      </c>
      <c r="K819" s="997">
        <v>1</v>
      </c>
    </row>
    <row r="820" spans="1:11" ht="15" customHeight="1" x14ac:dyDescent="0.15">
      <c r="A820" s="19" t="str">
        <v>カウデン症候群</v>
      </c>
      <c r="B820" s="19" t="str">
        <v>シート8　（シート9～10には記入しない）</v>
      </c>
      <c r="C820" s="15" t="str">
        <v>病弱</v>
      </c>
      <c r="D820" s="15" t="str">
        <v>なし</v>
      </c>
      <c r="G820" s="28" t="s">
        <v>2068</v>
      </c>
      <c r="H820" s="15" t="s">
        <v>3513</v>
      </c>
      <c r="I820" s="39" t="s">
        <v>3461</v>
      </c>
      <c r="J820" s="19" t="s">
        <v>1451</v>
      </c>
      <c r="K820" s="997">
        <v>1</v>
      </c>
    </row>
    <row r="821" spans="1:11" ht="15" customHeight="1" x14ac:dyDescent="0.15">
      <c r="A821" s="19" t="str">
        <v>周期性嘔吐症候群</v>
      </c>
      <c r="B821" s="19" t="str">
        <v>シート8　（シート9～10には記入しない）</v>
      </c>
      <c r="C821" s="15" t="str">
        <v>病弱</v>
      </c>
      <c r="D821" s="15" t="str">
        <v>なし</v>
      </c>
      <c r="G821" s="28" t="s">
        <v>2069</v>
      </c>
      <c r="H821" s="15" t="s">
        <v>3513</v>
      </c>
      <c r="I821" s="39" t="s">
        <v>3461</v>
      </c>
      <c r="J821" s="19" t="s">
        <v>1451</v>
      </c>
      <c r="K821" s="997">
        <v>1</v>
      </c>
    </row>
    <row r="822" spans="1:11" ht="15" customHeight="1" x14ac:dyDescent="0.15">
      <c r="A822" s="19" t="str">
        <v>潰瘍性大腸炎</v>
      </c>
      <c r="B822" s="19" t="str">
        <v>シート8　（シート9～10には記入しない）</v>
      </c>
      <c r="C822" s="15" t="str">
        <v>病弱</v>
      </c>
      <c r="D822" s="15" t="str">
        <v>なし</v>
      </c>
      <c r="G822" s="28" t="s">
        <v>2070</v>
      </c>
      <c r="H822" s="15" t="s">
        <v>3513</v>
      </c>
      <c r="I822" s="28" t="s">
        <v>3461</v>
      </c>
      <c r="J822" s="19" t="s">
        <v>1451</v>
      </c>
      <c r="K822" s="997">
        <v>1</v>
      </c>
    </row>
    <row r="823" spans="1:11" ht="15" customHeight="1" x14ac:dyDescent="0.15">
      <c r="A823" s="19" t="str">
        <v>クローン病</v>
      </c>
      <c r="B823" s="19" t="str">
        <v>シート8　（シート9～10には記入しない）</v>
      </c>
      <c r="C823" s="15" t="str">
        <v>病弱</v>
      </c>
      <c r="D823" s="15" t="str">
        <v>なし</v>
      </c>
      <c r="G823" s="28" t="s">
        <v>2071</v>
      </c>
      <c r="H823" s="15" t="s">
        <v>3513</v>
      </c>
      <c r="I823" s="39" t="s">
        <v>3461</v>
      </c>
      <c r="J823" s="19" t="s">
        <v>1451</v>
      </c>
      <c r="K823" s="997">
        <v>1</v>
      </c>
    </row>
    <row r="824" spans="1:11" ht="15" customHeight="1" x14ac:dyDescent="0.15">
      <c r="A824" s="19" t="str">
        <v>早期発症型炎症性腸疾患</v>
      </c>
      <c r="B824" s="19" t="str">
        <v>シート8　（シート9～10には記入しない）</v>
      </c>
      <c r="C824" s="15" t="str">
        <v>病弱</v>
      </c>
      <c r="D824" s="15" t="str">
        <v>なし</v>
      </c>
      <c r="G824" s="15" t="s">
        <v>2072</v>
      </c>
      <c r="H824" s="15" t="s">
        <v>3513</v>
      </c>
      <c r="I824" s="39" t="s">
        <v>3461</v>
      </c>
      <c r="J824" s="19" t="s">
        <v>1451</v>
      </c>
      <c r="K824" s="997">
        <v>1</v>
      </c>
    </row>
    <row r="825" spans="1:11" ht="15" customHeight="1" x14ac:dyDescent="0.15">
      <c r="A825" s="19" t="str">
        <v>自己免疫性腸症</v>
      </c>
      <c r="B825" s="19" t="str">
        <v>シート8　（シート9～10には記入しない）</v>
      </c>
      <c r="C825" s="15" t="str">
        <v>病弱</v>
      </c>
      <c r="D825" s="15" t="str">
        <v>なし</v>
      </c>
      <c r="G825" s="28" t="s">
        <v>2073</v>
      </c>
      <c r="H825" s="15" t="s">
        <v>3513</v>
      </c>
      <c r="I825" s="39" t="s">
        <v>3461</v>
      </c>
      <c r="J825" s="19" t="s">
        <v>1451</v>
      </c>
      <c r="K825" s="997">
        <v>1</v>
      </c>
    </row>
    <row r="826" spans="1:11" ht="15" customHeight="1" x14ac:dyDescent="0.15">
      <c r="A826" s="19" t="str">
        <v>IPEX症候群</v>
      </c>
      <c r="B826" s="19" t="str">
        <v>シート8　（シート9～10には記入しない）</v>
      </c>
      <c r="C826" s="15" t="str">
        <v>病弱</v>
      </c>
      <c r="D826" s="15" t="str">
        <v>なし</v>
      </c>
      <c r="G826" s="28" t="s">
        <v>2074</v>
      </c>
      <c r="H826" s="15" t="s">
        <v>3513</v>
      </c>
      <c r="I826" s="39" t="s">
        <v>3461</v>
      </c>
      <c r="J826" s="19" t="s">
        <v>1451</v>
      </c>
      <c r="K826" s="997">
        <v>1</v>
      </c>
    </row>
    <row r="827" spans="1:11" ht="15" customHeight="1" x14ac:dyDescent="0.15">
      <c r="A827" s="19" t="str">
        <v>非特異性多発性小腸潰瘍症</v>
      </c>
      <c r="B827" s="19" t="str">
        <v>シート8　（シート9～10には記入しない）</v>
      </c>
      <c r="C827" s="15" t="str">
        <v>病弱</v>
      </c>
      <c r="D827" s="15" t="str">
        <v>なし</v>
      </c>
      <c r="G827" s="28" t="s">
        <v>2075</v>
      </c>
      <c r="H827" s="15" t="s">
        <v>3513</v>
      </c>
      <c r="I827" s="39" t="s">
        <v>3461</v>
      </c>
      <c r="J827" s="19" t="s">
        <v>1451</v>
      </c>
      <c r="K827" s="997">
        <v>1</v>
      </c>
    </row>
    <row r="828" spans="1:11" ht="15" customHeight="1" x14ac:dyDescent="0.15">
      <c r="A828" s="19" t="str">
        <v>急性肝不全（昏睡型）</v>
      </c>
      <c r="B828" s="19" t="str">
        <v>シート8　（シート9～10には記入しない）</v>
      </c>
      <c r="C828" s="15" t="str">
        <v>病弱</v>
      </c>
      <c r="D828" s="15" t="str">
        <v>なし</v>
      </c>
      <c r="G828" s="15" t="s">
        <v>2076</v>
      </c>
      <c r="H828" s="15" t="s">
        <v>3513</v>
      </c>
      <c r="I828" s="39" t="s">
        <v>3461</v>
      </c>
      <c r="J828" s="19" t="s">
        <v>1451</v>
      </c>
      <c r="K828" s="997">
        <v>1</v>
      </c>
    </row>
    <row r="829" spans="1:11" ht="15" customHeight="1" x14ac:dyDescent="0.15">
      <c r="A829" s="19" t="str">
        <v>新生児ヘモクロマトーシス</v>
      </c>
      <c r="B829" s="19" t="str">
        <v>シート8　（シート9～10には記入しない）</v>
      </c>
      <c r="C829" s="15" t="str">
        <v>病弱</v>
      </c>
      <c r="D829" s="15" t="str">
        <v>なし</v>
      </c>
      <c r="G829" s="28" t="s">
        <v>2077</v>
      </c>
      <c r="H829" s="15" t="s">
        <v>3513</v>
      </c>
      <c r="I829" s="39" t="s">
        <v>3461</v>
      </c>
      <c r="J829" s="19" t="s">
        <v>1451</v>
      </c>
      <c r="K829" s="997">
        <v>1</v>
      </c>
    </row>
    <row r="830" spans="1:11" ht="15" customHeight="1" x14ac:dyDescent="0.15">
      <c r="A830" s="19" t="str">
        <v>自己免疫性肝炎</v>
      </c>
      <c r="B830" s="19" t="str">
        <v>シート8　（シート9～10には記入しない）</v>
      </c>
      <c r="C830" s="15" t="str">
        <v>病弱</v>
      </c>
      <c r="D830" s="15" t="str">
        <v>なし</v>
      </c>
      <c r="G830" s="28" t="s">
        <v>2078</v>
      </c>
      <c r="H830" s="15" t="s">
        <v>3513</v>
      </c>
      <c r="I830" s="39" t="s">
        <v>3461</v>
      </c>
      <c r="J830" s="19" t="s">
        <v>1451</v>
      </c>
      <c r="K830" s="997">
        <v>1</v>
      </c>
    </row>
    <row r="831" spans="1:11" ht="15" customHeight="1" x14ac:dyDescent="0.15">
      <c r="A831" s="19" t="str">
        <v>原発性硬化性胆管炎</v>
      </c>
      <c r="B831" s="19" t="str">
        <v>シート8　（シート9～10には記入しない）</v>
      </c>
      <c r="C831" s="15" t="str">
        <v>病弱</v>
      </c>
      <c r="D831" s="15" t="str">
        <v>なし</v>
      </c>
      <c r="G831" s="28" t="s">
        <v>2079</v>
      </c>
      <c r="H831" s="15" t="s">
        <v>3513</v>
      </c>
      <c r="I831" s="39" t="s">
        <v>3461</v>
      </c>
      <c r="J831" s="19" t="s">
        <v>1451</v>
      </c>
      <c r="K831" s="997">
        <v>1</v>
      </c>
    </row>
    <row r="832" spans="1:11" ht="15" customHeight="1" x14ac:dyDescent="0.15">
      <c r="A832" s="19" t="str">
        <v>胆道閉鎖症</v>
      </c>
      <c r="B832" s="19" t="str">
        <v>シート8　（シート9～10には記入しない）</v>
      </c>
      <c r="C832" s="15" t="str">
        <v>病弱</v>
      </c>
      <c r="D832" s="15" t="str">
        <v>なし</v>
      </c>
      <c r="G832" s="28" t="s">
        <v>2080</v>
      </c>
      <c r="H832" s="15" t="s">
        <v>3513</v>
      </c>
      <c r="I832" s="39" t="s">
        <v>3461</v>
      </c>
      <c r="J832" s="19" t="s">
        <v>1451</v>
      </c>
      <c r="K832" s="997">
        <v>1</v>
      </c>
    </row>
    <row r="833" spans="1:11" ht="15" customHeight="1" x14ac:dyDescent="0.15">
      <c r="A833" s="19" t="str">
        <v>アラジール症候群</v>
      </c>
      <c r="B833" s="19" t="str">
        <v>シート8　（シート9～10には記入しない）</v>
      </c>
      <c r="C833" s="15" t="str">
        <v>病弱</v>
      </c>
      <c r="D833" s="15" t="str">
        <v>なし</v>
      </c>
      <c r="G833" s="28" t="s">
        <v>2081</v>
      </c>
      <c r="H833" s="15" t="s">
        <v>3513</v>
      </c>
      <c r="I833" s="39" t="s">
        <v>3461</v>
      </c>
      <c r="J833" s="19" t="s">
        <v>1451</v>
      </c>
      <c r="K833" s="997">
        <v>1</v>
      </c>
    </row>
    <row r="834" spans="1:11" ht="15" customHeight="1" x14ac:dyDescent="0.15">
      <c r="A834" s="19" t="str">
        <v>肝内胆管減少症</v>
      </c>
      <c r="B834" s="19" t="str">
        <v>シート8　（シート9～10には記入しない）</v>
      </c>
      <c r="C834" s="15" t="str">
        <v>病弱</v>
      </c>
      <c r="D834" s="15" t="str">
        <v>なし</v>
      </c>
      <c r="G834" s="28" t="s">
        <v>2082</v>
      </c>
      <c r="H834" s="15" t="s">
        <v>3513</v>
      </c>
      <c r="I834" s="39" t="s">
        <v>3461</v>
      </c>
      <c r="J834" s="19" t="s">
        <v>1451</v>
      </c>
      <c r="K834" s="997">
        <v>1</v>
      </c>
    </row>
    <row r="835" spans="1:11" ht="15" customHeight="1" x14ac:dyDescent="0.15">
      <c r="A835" s="19" t="str">
        <v>進行性家族性肝内胆汁うっ滞症</v>
      </c>
      <c r="B835" s="19" t="str">
        <v>シート8　（シート9～10には記入しない）</v>
      </c>
      <c r="C835" s="15" t="str">
        <v>病弱</v>
      </c>
      <c r="D835" s="15" t="str">
        <v>なし</v>
      </c>
      <c r="G835" s="28" t="s">
        <v>2083</v>
      </c>
      <c r="H835" s="15" t="s">
        <v>3513</v>
      </c>
      <c r="I835" s="39" t="s">
        <v>3461</v>
      </c>
      <c r="J835" s="19" t="s">
        <v>1451</v>
      </c>
      <c r="K835" s="997">
        <v>1</v>
      </c>
    </row>
    <row r="836" spans="1:11" ht="15" customHeight="1" x14ac:dyDescent="0.15">
      <c r="A836" s="19" t="str">
        <v>先天性多発肝内胆管拡張症</v>
      </c>
      <c r="B836" s="19" t="str">
        <v>シート8　（シート9～10には記入しない）</v>
      </c>
      <c r="C836" s="15" t="str">
        <v>病弱</v>
      </c>
      <c r="D836" s="15" t="str">
        <v>なし</v>
      </c>
      <c r="G836" s="28" t="s">
        <v>2084</v>
      </c>
      <c r="H836" s="15" t="s">
        <v>3513</v>
      </c>
      <c r="I836" s="39" t="s">
        <v>3461</v>
      </c>
      <c r="J836" s="19" t="s">
        <v>1451</v>
      </c>
      <c r="K836" s="997">
        <v>1</v>
      </c>
    </row>
    <row r="837" spans="1:11" ht="15" customHeight="1" x14ac:dyDescent="0.15">
      <c r="A837" s="19" t="str">
        <v>カロリ病</v>
      </c>
      <c r="B837" s="19" t="str">
        <v>シート8　（シート9～10には記入しない）</v>
      </c>
      <c r="C837" s="15" t="str">
        <v>病弱</v>
      </c>
      <c r="D837" s="15" t="str">
        <v>なし</v>
      </c>
      <c r="G837" s="28" t="s">
        <v>2085</v>
      </c>
      <c r="H837" s="15" t="s">
        <v>3513</v>
      </c>
      <c r="I837" s="39" t="s">
        <v>3461</v>
      </c>
      <c r="J837" s="19" t="s">
        <v>1451</v>
      </c>
      <c r="K837" s="997">
        <v>1</v>
      </c>
    </row>
    <row r="838" spans="1:11" ht="15" customHeight="1" x14ac:dyDescent="0.15">
      <c r="A838" s="19" t="str">
        <v>先天性胆道拡張症</v>
      </c>
      <c r="B838" s="19" t="str">
        <v>シート8　（シート9～10には記入しない）</v>
      </c>
      <c r="C838" s="15" t="str">
        <v>病弱</v>
      </c>
      <c r="D838" s="15" t="str">
        <v>なし</v>
      </c>
      <c r="G838" s="28" t="s">
        <v>2086</v>
      </c>
      <c r="H838" s="15" t="s">
        <v>3513</v>
      </c>
      <c r="I838" s="28" t="s">
        <v>3461</v>
      </c>
      <c r="J838" s="19" t="s">
        <v>1451</v>
      </c>
      <c r="K838" s="997">
        <v>1</v>
      </c>
    </row>
    <row r="839" spans="1:11" ht="15" customHeight="1" x14ac:dyDescent="0.15">
      <c r="A839" s="19" t="str">
        <v>先天性肝線維症</v>
      </c>
      <c r="B839" s="19" t="str">
        <v>シート8　（シート9～10には記入しない）</v>
      </c>
      <c r="C839" s="15" t="str">
        <v>病弱</v>
      </c>
      <c r="D839" s="15" t="str">
        <v>なし</v>
      </c>
      <c r="G839" s="15" t="s">
        <v>2087</v>
      </c>
      <c r="H839" s="15" t="s">
        <v>3513</v>
      </c>
      <c r="I839" s="28" t="s">
        <v>3461</v>
      </c>
      <c r="J839" s="19" t="s">
        <v>1451</v>
      </c>
      <c r="K839" s="997">
        <v>1</v>
      </c>
    </row>
    <row r="840" spans="1:11" ht="15" customHeight="1" x14ac:dyDescent="0.15">
      <c r="A840" s="19" t="str">
        <v>肝硬変症</v>
      </c>
      <c r="B840" s="19" t="str">
        <v>シート8　（シート9～10には記入しない）</v>
      </c>
      <c r="C840" s="15" t="str">
        <v>病弱</v>
      </c>
      <c r="D840" s="15" t="str">
        <v>なし</v>
      </c>
      <c r="G840" s="15" t="s">
        <v>2088</v>
      </c>
      <c r="H840" s="15" t="s">
        <v>3513</v>
      </c>
      <c r="I840" s="39" t="s">
        <v>3461</v>
      </c>
      <c r="J840" s="19" t="s">
        <v>1451</v>
      </c>
      <c r="K840" s="997">
        <v>1</v>
      </c>
    </row>
    <row r="841" spans="1:11" ht="15" customHeight="1" x14ac:dyDescent="0.15">
      <c r="A841" s="19" t="str">
        <v>門脈圧亢進症</v>
      </c>
      <c r="B841" s="19" t="str">
        <v>シート8　（シート9～10には記入しない）</v>
      </c>
      <c r="C841" s="15" t="str">
        <v>病弱</v>
      </c>
      <c r="D841" s="15" t="str">
        <v>なし</v>
      </c>
      <c r="G841" s="28" t="s">
        <v>2089</v>
      </c>
      <c r="H841" s="15" t="s">
        <v>3513</v>
      </c>
      <c r="I841" s="39" t="s">
        <v>3461</v>
      </c>
      <c r="J841" s="19" t="s">
        <v>1451</v>
      </c>
      <c r="K841" s="997">
        <v>1</v>
      </c>
    </row>
    <row r="842" spans="1:11" ht="15" customHeight="1" x14ac:dyDescent="0.15">
      <c r="A842" s="19" t="str">
        <v>バンチ症候群</v>
      </c>
      <c r="B842" s="19" t="str">
        <v>シート8　（シート9～10には記入しない）</v>
      </c>
      <c r="C842" s="15" t="str">
        <v>病弱</v>
      </c>
      <c r="D842" s="15" t="str">
        <v>なし</v>
      </c>
      <c r="G842" s="28" t="s">
        <v>2090</v>
      </c>
      <c r="H842" s="15" t="s">
        <v>3513</v>
      </c>
      <c r="I842" s="39" t="s">
        <v>3461</v>
      </c>
      <c r="J842" s="19" t="s">
        <v>1451</v>
      </c>
      <c r="K842" s="997">
        <v>1</v>
      </c>
    </row>
    <row r="843" spans="1:11" ht="15" customHeight="1" x14ac:dyDescent="0.15">
      <c r="A843" s="19" t="str">
        <v>先天性門脈欠損症</v>
      </c>
      <c r="B843" s="19" t="str">
        <v>シート8　（シート9～10には記入しない）</v>
      </c>
      <c r="C843" s="15" t="str">
        <v>病弱</v>
      </c>
      <c r="D843" s="15" t="str">
        <v>なし</v>
      </c>
      <c r="G843" s="28" t="s">
        <v>2091</v>
      </c>
      <c r="H843" s="15" t="s">
        <v>3513</v>
      </c>
      <c r="I843" s="39" t="s">
        <v>3461</v>
      </c>
      <c r="J843" s="19" t="s">
        <v>1451</v>
      </c>
      <c r="K843" s="997">
        <v>1</v>
      </c>
    </row>
    <row r="844" spans="1:11" ht="15" customHeight="1" x14ac:dyDescent="0.15">
      <c r="A844" s="19" t="str">
        <v>門脈・肝動脈瘻</v>
      </c>
      <c r="B844" s="19" t="str">
        <v>シート8　（シート9～10には記入しない）</v>
      </c>
      <c r="C844" s="15" t="str">
        <v>病弱</v>
      </c>
      <c r="D844" s="15" t="str">
        <v>なし</v>
      </c>
      <c r="G844" s="15" t="s">
        <v>2092</v>
      </c>
      <c r="H844" s="15" t="s">
        <v>3513</v>
      </c>
      <c r="I844" s="39" t="s">
        <v>3461</v>
      </c>
      <c r="J844" s="19" t="s">
        <v>1451</v>
      </c>
      <c r="K844" s="997">
        <v>1</v>
      </c>
    </row>
    <row r="845" spans="1:11" ht="15" customHeight="1" x14ac:dyDescent="0.15">
      <c r="A845" s="19" t="str">
        <v>門脈瘻</v>
      </c>
      <c r="B845" s="19" t="str">
        <v>シート8　（シート9～10には記入しない）</v>
      </c>
      <c r="C845" s="15" t="str">
        <v>病弱</v>
      </c>
      <c r="D845" s="15" t="str">
        <v>なし</v>
      </c>
      <c r="G845" s="28" t="s">
        <v>2093</v>
      </c>
      <c r="H845" s="15" t="s">
        <v>3513</v>
      </c>
      <c r="I845" s="39" t="s">
        <v>3461</v>
      </c>
      <c r="J845" s="19" t="s">
        <v>1451</v>
      </c>
      <c r="K845" s="997">
        <v>1</v>
      </c>
    </row>
    <row r="846" spans="1:11" ht="15" customHeight="1" x14ac:dyDescent="0.15">
      <c r="A846" s="19" t="str">
        <v>肝動脈瘻</v>
      </c>
      <c r="B846" s="19" t="str">
        <v>シート8　（シート9～10には記入しない）</v>
      </c>
      <c r="C846" s="15" t="str">
        <v>病弱</v>
      </c>
      <c r="D846" s="15" t="str">
        <v>なし</v>
      </c>
      <c r="G846" s="15" t="s">
        <v>2094</v>
      </c>
      <c r="H846" s="15" t="s">
        <v>3513</v>
      </c>
      <c r="I846" s="39" t="s">
        <v>3461</v>
      </c>
      <c r="J846" s="19" t="s">
        <v>1451</v>
      </c>
      <c r="K846" s="997">
        <v>1</v>
      </c>
    </row>
    <row r="847" spans="1:11" ht="15" customHeight="1" x14ac:dyDescent="0.15">
      <c r="A847" s="19" t="str">
        <v>クリグラー・ナジャー症候群</v>
      </c>
      <c r="B847" s="19" t="str">
        <v>シート8　（シート9～10には記入しない）</v>
      </c>
      <c r="C847" s="15" t="str">
        <v>病弱</v>
      </c>
      <c r="D847" s="15" t="str">
        <v>なし</v>
      </c>
      <c r="G847" s="28" t="s">
        <v>2095</v>
      </c>
      <c r="H847" s="15" t="s">
        <v>3513</v>
      </c>
      <c r="I847" s="39" t="s">
        <v>3461</v>
      </c>
      <c r="J847" s="19" t="s">
        <v>1451</v>
      </c>
      <c r="K847" s="997">
        <v>1</v>
      </c>
    </row>
    <row r="848" spans="1:11" ht="15" customHeight="1" x14ac:dyDescent="0.15">
      <c r="A848" s="19" t="str">
        <v>遺伝性膵炎</v>
      </c>
      <c r="B848" s="19" t="str">
        <v>シート8　（シート9～10には記入しない）</v>
      </c>
      <c r="C848" s="15" t="str">
        <v>病弱</v>
      </c>
      <c r="D848" s="15" t="str">
        <v>なし</v>
      </c>
      <c r="G848" s="15" t="s">
        <v>2096</v>
      </c>
      <c r="H848" s="15" t="s">
        <v>3513</v>
      </c>
      <c r="I848" s="39" t="s">
        <v>3461</v>
      </c>
      <c r="J848" s="19" t="s">
        <v>1451</v>
      </c>
      <c r="K848" s="997">
        <v>1</v>
      </c>
    </row>
    <row r="849" spans="1:11" ht="15" customHeight="1" x14ac:dyDescent="0.15">
      <c r="A849" s="19" t="str">
        <v>自己免疫性膵炎</v>
      </c>
      <c r="B849" s="19" t="str">
        <v>シート8　（シート9～10には記入しない）</v>
      </c>
      <c r="C849" s="15" t="str">
        <v>病弱</v>
      </c>
      <c r="D849" s="15" t="str">
        <v>なし</v>
      </c>
      <c r="G849" s="28" t="s">
        <v>2097</v>
      </c>
      <c r="H849" s="15" t="s">
        <v>3513</v>
      </c>
      <c r="I849" s="39" t="s">
        <v>3461</v>
      </c>
      <c r="J849" s="19" t="s">
        <v>1451</v>
      </c>
      <c r="K849" s="997">
        <v>1</v>
      </c>
    </row>
    <row r="850" spans="1:11" ht="15" customHeight="1" x14ac:dyDescent="0.15">
      <c r="A850" s="19" t="str">
        <v>短腸症</v>
      </c>
      <c r="B850" s="19" t="str">
        <v>シート8　（シート9～10には記入しない）</v>
      </c>
      <c r="C850" s="15" t="str">
        <v>病弱</v>
      </c>
      <c r="D850" s="15" t="str">
        <v>なし</v>
      </c>
      <c r="G850" s="28" t="s">
        <v>2098</v>
      </c>
      <c r="H850" s="15" t="s">
        <v>3513</v>
      </c>
      <c r="I850" s="39" t="s">
        <v>3461</v>
      </c>
      <c r="J850" s="19" t="s">
        <v>1451</v>
      </c>
      <c r="K850" s="997">
        <v>1</v>
      </c>
    </row>
    <row r="851" spans="1:11" ht="15" customHeight="1" x14ac:dyDescent="0.15">
      <c r="A851" s="19" t="str">
        <v>ヒルシュスプルング病</v>
      </c>
      <c r="B851" s="19" t="str">
        <v>シート8　（シート9～10には記入しない）</v>
      </c>
      <c r="C851" s="15" t="str">
        <v>病弱</v>
      </c>
      <c r="D851" s="15" t="str">
        <v>なし</v>
      </c>
      <c r="G851" s="28" t="s">
        <v>2099</v>
      </c>
      <c r="H851" s="15" t="s">
        <v>3513</v>
      </c>
      <c r="I851" s="28" t="s">
        <v>3461</v>
      </c>
      <c r="J851" s="19" t="s">
        <v>1451</v>
      </c>
      <c r="K851" s="997">
        <v>1</v>
      </c>
    </row>
    <row r="852" spans="1:11" ht="15" customHeight="1" x14ac:dyDescent="0.15">
      <c r="A852" s="19" t="str">
        <v>慢性特発性偽性腸閉塞症</v>
      </c>
      <c r="B852" s="19" t="str">
        <v>シート8　（シート9～10には記入しない）</v>
      </c>
      <c r="C852" s="15" t="str">
        <v>病弱</v>
      </c>
      <c r="D852" s="15" t="str">
        <v>なし</v>
      </c>
      <c r="G852" s="28" t="s">
        <v>2100</v>
      </c>
      <c r="H852" s="15" t="s">
        <v>3513</v>
      </c>
      <c r="I852" s="39" t="s">
        <v>3461</v>
      </c>
      <c r="J852" s="19" t="s">
        <v>1451</v>
      </c>
      <c r="K852" s="997">
        <v>1</v>
      </c>
    </row>
    <row r="853" spans="1:11" ht="15" customHeight="1" x14ac:dyDescent="0.15">
      <c r="A853" s="19" t="str">
        <v>巨大膀胱短小結腸腸管蠕動不全症</v>
      </c>
      <c r="B853" s="19" t="str">
        <v>シート8　（シート9～10には記入しない）</v>
      </c>
      <c r="C853" s="15" t="str">
        <v>病弱</v>
      </c>
      <c r="D853" s="15" t="str">
        <v>なし</v>
      </c>
      <c r="G853" s="28" t="s">
        <v>2101</v>
      </c>
      <c r="H853" s="15" t="s">
        <v>3513</v>
      </c>
      <c r="I853" s="39" t="s">
        <v>3461</v>
      </c>
      <c r="J853" s="19" t="s">
        <v>1451</v>
      </c>
      <c r="K853" s="997">
        <v>1</v>
      </c>
    </row>
    <row r="854" spans="1:11" ht="15" customHeight="1" x14ac:dyDescent="0.15">
      <c r="A854" s="19" t="str">
        <v>腸管神経節細胞僅少症</v>
      </c>
      <c r="B854" s="19" t="str">
        <v>シート8　（シート9～10には記入しない）</v>
      </c>
      <c r="C854" s="15" t="str">
        <v>病弱</v>
      </c>
      <c r="D854" s="15" t="str">
        <v>なし</v>
      </c>
      <c r="G854" s="28" t="s">
        <v>2102</v>
      </c>
      <c r="H854" s="15" t="s">
        <v>3513</v>
      </c>
      <c r="I854" s="39" t="s">
        <v>3461</v>
      </c>
      <c r="J854" s="19" t="s">
        <v>1451</v>
      </c>
      <c r="K854" s="997">
        <v>1</v>
      </c>
    </row>
    <row r="855" spans="1:11" ht="15" customHeight="1" x14ac:dyDescent="0.15">
      <c r="A855" s="19" t="str">
        <v>肝巨大血管腫</v>
      </c>
      <c r="B855" s="19" t="str">
        <v>シート8　（シート9～10には記入しない）</v>
      </c>
      <c r="C855" s="15" t="str">
        <v>病弱</v>
      </c>
      <c r="D855" s="15" t="str">
        <v>なし</v>
      </c>
      <c r="G855" s="28" t="s">
        <v>2103</v>
      </c>
      <c r="H855" s="15" t="s">
        <v>3513</v>
      </c>
      <c r="I855" s="39" t="s">
        <v>3461</v>
      </c>
      <c r="J855" s="19" t="s">
        <v>1451</v>
      </c>
      <c r="K855" s="997">
        <v>1</v>
      </c>
    </row>
    <row r="856" spans="1:11" ht="15" customHeight="1" x14ac:dyDescent="0.15">
      <c r="A856" s="19" t="str">
        <v>総排泄腔遺残</v>
      </c>
      <c r="B856" s="19" t="str">
        <v>シート8　（シート9～10には記入しない）</v>
      </c>
      <c r="C856" s="15" t="str">
        <v>病弱</v>
      </c>
      <c r="D856" s="15" t="str">
        <v>なし</v>
      </c>
      <c r="G856" s="28" t="s">
        <v>2104</v>
      </c>
      <c r="H856" s="15" t="s">
        <v>3513</v>
      </c>
      <c r="I856" s="28" t="s">
        <v>3461</v>
      </c>
      <c r="J856" s="19" t="s">
        <v>1451</v>
      </c>
      <c r="K856" s="997">
        <v>1</v>
      </c>
    </row>
    <row r="857" spans="1:11" ht="15" customHeight="1" x14ac:dyDescent="0.15">
      <c r="A857" s="19" t="str">
        <v>総排泄腔外反症</v>
      </c>
      <c r="B857" s="19" t="str">
        <v>シート8　（シート9～10には記入しない）</v>
      </c>
      <c r="C857" s="15" t="str">
        <v>病弱</v>
      </c>
      <c r="D857" s="15" t="str">
        <v>なし</v>
      </c>
      <c r="G857" s="28" t="s">
        <v>2105</v>
      </c>
      <c r="H857" s="15" t="s">
        <v>3513</v>
      </c>
      <c r="I857" s="28" t="s">
        <v>3461</v>
      </c>
      <c r="J857" s="19" t="s">
        <v>1451</v>
      </c>
      <c r="K857" s="997">
        <v>1</v>
      </c>
    </row>
    <row r="858" spans="1:11" ht="15" customHeight="1" x14ac:dyDescent="0.15">
      <c r="A858" s="19" t="str">
        <v>コフィン・ローリー症候群</v>
      </c>
      <c r="B858" s="19" t="str">
        <v>シート8　（シート9～10には記入しない）</v>
      </c>
      <c r="C858" s="15" t="str">
        <v>病弱</v>
      </c>
      <c r="D858" s="15" t="str">
        <v>なし</v>
      </c>
      <c r="G858" s="28" t="s">
        <v>2106</v>
      </c>
      <c r="H858" s="15" t="s">
        <v>3513</v>
      </c>
      <c r="I858" s="28" t="s">
        <v>3461</v>
      </c>
      <c r="J858" s="19" t="s">
        <v>1451</v>
      </c>
      <c r="K858" s="997">
        <v>1</v>
      </c>
    </row>
    <row r="859" spans="1:11" ht="15" customHeight="1" x14ac:dyDescent="0.15">
      <c r="A859" s="19" t="str">
        <v>ソトス症候群</v>
      </c>
      <c r="B859" s="19" t="str">
        <v>シート8　（シート9～10には記入しない）</v>
      </c>
      <c r="C859" s="15" t="str">
        <v>病弱</v>
      </c>
      <c r="D859" s="15" t="str">
        <v>なし</v>
      </c>
      <c r="G859" s="15" t="s">
        <v>2107</v>
      </c>
      <c r="H859" s="15" t="s">
        <v>3513</v>
      </c>
      <c r="I859" s="39" t="s">
        <v>3461</v>
      </c>
      <c r="J859" s="19" t="s">
        <v>1451</v>
      </c>
      <c r="K859" s="997">
        <v>1</v>
      </c>
    </row>
    <row r="860" spans="1:11" ht="15" customHeight="1" x14ac:dyDescent="0.15">
      <c r="A860" s="19" t="str">
        <v>スミス・マギニス症候群</v>
      </c>
      <c r="B860" s="19" t="str">
        <v>シート8　（シート9～10には記入しない）</v>
      </c>
      <c r="C860" s="15" t="str">
        <v>病弱</v>
      </c>
      <c r="D860" s="15" t="str">
        <v>なし</v>
      </c>
      <c r="G860" s="28" t="s">
        <v>2108</v>
      </c>
      <c r="H860" s="15" t="s">
        <v>3513</v>
      </c>
      <c r="I860" s="39" t="s">
        <v>3461</v>
      </c>
      <c r="J860" s="19" t="s">
        <v>1451</v>
      </c>
      <c r="K860" s="997">
        <v>1</v>
      </c>
    </row>
    <row r="861" spans="1:11" ht="15" customHeight="1" x14ac:dyDescent="0.15">
      <c r="A861" s="19" t="str">
        <v>ルビンシュタイン・テイビ症候群</v>
      </c>
      <c r="B861" s="19" t="str">
        <v>シート8　（シート9～10には記入しない）</v>
      </c>
      <c r="C861" s="15" t="str">
        <v>病弱</v>
      </c>
      <c r="D861" s="15" t="str">
        <v>なし</v>
      </c>
      <c r="G861" s="15" t="s">
        <v>2109</v>
      </c>
      <c r="H861" s="15" t="s">
        <v>3513</v>
      </c>
      <c r="I861" s="39" t="s">
        <v>3461</v>
      </c>
      <c r="J861" s="19" t="s">
        <v>1451</v>
      </c>
      <c r="K861" s="997">
        <v>1</v>
      </c>
    </row>
    <row r="862" spans="1:11" ht="15" customHeight="1" x14ac:dyDescent="0.15">
      <c r="A862" s="19" t="str">
        <v>歌舞伎症候群</v>
      </c>
      <c r="B862" s="19" t="str">
        <v>シート8　（シート9～10には記入しない）</v>
      </c>
      <c r="C862" s="15" t="str">
        <v>病弱</v>
      </c>
      <c r="D862" s="15" t="str">
        <v>なし</v>
      </c>
      <c r="G862" s="15" t="s">
        <v>2110</v>
      </c>
      <c r="H862" s="15" t="s">
        <v>3513</v>
      </c>
      <c r="I862" s="39" t="s">
        <v>3461</v>
      </c>
      <c r="J862" s="19" t="s">
        <v>1451</v>
      </c>
      <c r="K862" s="997">
        <v>1</v>
      </c>
    </row>
    <row r="863" spans="1:11" ht="15" customHeight="1" x14ac:dyDescent="0.15">
      <c r="A863" s="19" t="str">
        <v>ウィーバー症候群</v>
      </c>
      <c r="B863" s="19" t="str">
        <v>シート8　（シート9～10には記入しない）</v>
      </c>
      <c r="C863" s="15" t="str">
        <v>病弱</v>
      </c>
      <c r="D863" s="15" t="str">
        <v>なし</v>
      </c>
      <c r="G863" s="15" t="s">
        <v>2111</v>
      </c>
      <c r="H863" s="15" t="s">
        <v>3513</v>
      </c>
      <c r="I863" s="39" t="s">
        <v>3461</v>
      </c>
      <c r="J863" s="19" t="s">
        <v>1451</v>
      </c>
      <c r="K863" s="997">
        <v>1</v>
      </c>
    </row>
    <row r="864" spans="1:11" ht="15" customHeight="1" x14ac:dyDescent="0.15">
      <c r="A864" s="19" t="str">
        <v>コルネリア・デランゲ症候群</v>
      </c>
      <c r="B864" s="19" t="str">
        <v>シート8　（シート9～10には記入しない）</v>
      </c>
      <c r="C864" s="15" t="str">
        <v>病弱</v>
      </c>
      <c r="D864" s="15" t="str">
        <v>なし</v>
      </c>
      <c r="G864" s="28" t="s">
        <v>2112</v>
      </c>
      <c r="H864" s="15" t="s">
        <v>3513</v>
      </c>
      <c r="I864" s="39" t="s">
        <v>3461</v>
      </c>
      <c r="J864" s="19" t="s">
        <v>1451</v>
      </c>
      <c r="K864" s="997">
        <v>1</v>
      </c>
    </row>
    <row r="865" spans="1:11" ht="15" customHeight="1" x14ac:dyDescent="0.15">
      <c r="A865" s="19" t="str">
        <v>ベックウィズ・ヴィーデマン症候群</v>
      </c>
      <c r="B865" s="19" t="str">
        <v>シート8　（シート9～10には記入しない）</v>
      </c>
      <c r="C865" s="15" t="str">
        <v>病弱</v>
      </c>
      <c r="D865" s="15" t="str">
        <v>なし</v>
      </c>
      <c r="G865" s="28" t="s">
        <v>2113</v>
      </c>
      <c r="H865" s="15" t="s">
        <v>3513</v>
      </c>
      <c r="I865" s="39" t="s">
        <v>3461</v>
      </c>
      <c r="J865" s="19" t="s">
        <v>1451</v>
      </c>
      <c r="K865" s="997">
        <v>1</v>
      </c>
    </row>
    <row r="866" spans="1:11" ht="15" customHeight="1" x14ac:dyDescent="0.15">
      <c r="A866" s="19" t="str">
        <v>アンジェルマン症候群</v>
      </c>
      <c r="B866" s="19" t="str">
        <v>シート8　（シート9～10には記入しない）</v>
      </c>
      <c r="C866" s="15" t="str">
        <v>病弱</v>
      </c>
      <c r="D866" s="15" t="str">
        <v>なし</v>
      </c>
      <c r="G866" s="15" t="s">
        <v>2114</v>
      </c>
      <c r="H866" s="15" t="s">
        <v>3513</v>
      </c>
      <c r="I866" s="39" t="s">
        <v>3461</v>
      </c>
      <c r="J866" s="19" t="s">
        <v>1451</v>
      </c>
      <c r="K866" s="997">
        <v>1</v>
      </c>
    </row>
    <row r="867" spans="1:11" ht="15" customHeight="1" x14ac:dyDescent="0.15">
      <c r="A867" s="19" t="str">
        <v>５ｐ-症候群</v>
      </c>
      <c r="B867" s="19" t="str">
        <v>シート8　（シート9～10には記入しない）</v>
      </c>
      <c r="C867" s="15" t="str">
        <v>病弱</v>
      </c>
      <c r="D867" s="15" t="str">
        <v>なし</v>
      </c>
      <c r="G867" s="15" t="s">
        <v>2115</v>
      </c>
      <c r="H867" s="15" t="s">
        <v>3513</v>
      </c>
      <c r="I867" s="39" t="s">
        <v>3461</v>
      </c>
      <c r="J867" s="19" t="s">
        <v>1451</v>
      </c>
      <c r="K867" s="997">
        <v>1</v>
      </c>
    </row>
    <row r="868" spans="1:11" ht="15" customHeight="1" x14ac:dyDescent="0.15">
      <c r="A868" s="19" t="str">
        <v>４ｐ-症候群</v>
      </c>
      <c r="B868" s="19" t="str">
        <v>シート8　（シート9～10には記入しない）</v>
      </c>
      <c r="C868" s="15" t="str">
        <v>病弱</v>
      </c>
      <c r="D868" s="15" t="str">
        <v>なし</v>
      </c>
      <c r="G868" s="28" t="s">
        <v>2116</v>
      </c>
      <c r="H868" s="15" t="s">
        <v>3513</v>
      </c>
      <c r="I868" s="39" t="s">
        <v>3461</v>
      </c>
      <c r="J868" s="19" t="s">
        <v>1451</v>
      </c>
      <c r="K868" s="997">
        <v>1</v>
      </c>
    </row>
    <row r="869" spans="1:11" ht="15" customHeight="1" x14ac:dyDescent="0.15">
      <c r="A869" s="19" t="str">
        <v>18トリソミー症候群</v>
      </c>
      <c r="B869" s="19" t="str">
        <v>シート8　（シート9～10には記入しない）</v>
      </c>
      <c r="C869" s="15" t="str">
        <v>病弱</v>
      </c>
      <c r="D869" s="15" t="str">
        <v>なし</v>
      </c>
      <c r="G869" s="28" t="s">
        <v>2117</v>
      </c>
      <c r="H869" s="15" t="s">
        <v>3513</v>
      </c>
      <c r="I869" s="39" t="s">
        <v>3461</v>
      </c>
      <c r="J869" s="19" t="s">
        <v>1451</v>
      </c>
      <c r="K869" s="997">
        <v>1</v>
      </c>
    </row>
    <row r="870" spans="1:11" ht="15" customHeight="1" x14ac:dyDescent="0.15">
      <c r="A870" s="19" t="str">
        <v>13トリソミー症候群</v>
      </c>
      <c r="B870" s="19" t="str">
        <v>シート8　（シート9～10には記入しない）</v>
      </c>
      <c r="C870" s="15" t="str">
        <v>病弱</v>
      </c>
      <c r="D870" s="15" t="str">
        <v>なし</v>
      </c>
      <c r="G870" s="28" t="s">
        <v>2118</v>
      </c>
      <c r="H870" s="15" t="s">
        <v>3513</v>
      </c>
      <c r="I870" s="39" t="s">
        <v>3461</v>
      </c>
      <c r="J870" s="19" t="s">
        <v>1451</v>
      </c>
      <c r="K870" s="997">
        <v>1</v>
      </c>
    </row>
    <row r="871" spans="1:11" ht="15" customHeight="1" x14ac:dyDescent="0.15">
      <c r="A871" s="19" t="str">
        <v>ダウン症候群</v>
      </c>
      <c r="B871" s="19" t="str">
        <v>シート8　（シート9～10には記入しない）</v>
      </c>
      <c r="C871" s="15" t="str">
        <v>病弱</v>
      </c>
      <c r="D871" s="15" t="str">
        <v>なし</v>
      </c>
      <c r="G871" s="15" t="s">
        <v>2119</v>
      </c>
      <c r="H871" s="15" t="s">
        <v>3513</v>
      </c>
      <c r="I871" s="39" t="s">
        <v>3461</v>
      </c>
      <c r="J871" s="19" t="s">
        <v>1451</v>
      </c>
      <c r="K871" s="997">
        <v>1</v>
      </c>
    </row>
    <row r="872" spans="1:11" ht="15" customHeight="1" x14ac:dyDescent="0.15">
      <c r="A872" s="19" t="str">
        <v>常染色体異常</v>
      </c>
      <c r="B872" s="19" t="str">
        <v>シート8　（シート9～10には記入しない）</v>
      </c>
      <c r="C872" s="15" t="str">
        <v>病弱</v>
      </c>
      <c r="D872" s="15" t="str">
        <v>なし</v>
      </c>
      <c r="G872" s="28" t="s">
        <v>2120</v>
      </c>
      <c r="H872" s="15" t="s">
        <v>3513</v>
      </c>
      <c r="I872" s="39" t="s">
        <v>3461</v>
      </c>
      <c r="J872" s="19" t="s">
        <v>1451</v>
      </c>
      <c r="K872" s="997">
        <v>1</v>
      </c>
    </row>
    <row r="873" spans="1:11" ht="15" customHeight="1" x14ac:dyDescent="0.15">
      <c r="A873" s="19" t="str">
        <v>ＣＦＣ症候群</v>
      </c>
      <c r="B873" s="19" t="str">
        <v>シート8　（シート9～10には記入しない）</v>
      </c>
      <c r="C873" s="15" t="str">
        <v>病弱</v>
      </c>
      <c r="D873" s="15" t="str">
        <v>なし</v>
      </c>
      <c r="G873" s="28" t="s">
        <v>2121</v>
      </c>
      <c r="H873" s="15" t="s">
        <v>3513</v>
      </c>
      <c r="I873" s="39" t="s">
        <v>3461</v>
      </c>
      <c r="J873" s="19" t="s">
        <v>1451</v>
      </c>
      <c r="K873" s="997">
        <v>1</v>
      </c>
    </row>
    <row r="874" spans="1:11" ht="15" customHeight="1" x14ac:dyDescent="0.15">
      <c r="A874" s="19" t="str">
        <v>マルファン症候群</v>
      </c>
      <c r="B874" s="19" t="str">
        <v>シート8　（シート9～10には記入しない）</v>
      </c>
      <c r="C874" s="15" t="str">
        <v>病弱</v>
      </c>
      <c r="D874" s="15" t="str">
        <v>なし</v>
      </c>
      <c r="G874" s="15" t="s">
        <v>2122</v>
      </c>
      <c r="H874" s="15" t="s">
        <v>3513</v>
      </c>
      <c r="I874" s="39" t="s">
        <v>3461</v>
      </c>
      <c r="J874" s="19" t="s">
        <v>1451</v>
      </c>
      <c r="K874" s="997">
        <v>1</v>
      </c>
    </row>
    <row r="875" spans="1:11" ht="15" customHeight="1" x14ac:dyDescent="0.15">
      <c r="A875" s="19" t="str">
        <v>ロイス・ディーツ症候群</v>
      </c>
      <c r="B875" s="19" t="str">
        <v>シート8　（シート9～10には記入しない）</v>
      </c>
      <c r="C875" s="15" t="str">
        <v>病弱</v>
      </c>
      <c r="D875" s="15" t="str">
        <v>なし</v>
      </c>
      <c r="G875" s="28" t="s">
        <v>2123</v>
      </c>
      <c r="H875" s="15" t="s">
        <v>3513</v>
      </c>
      <c r="I875" s="39" t="s">
        <v>3461</v>
      </c>
      <c r="J875" s="19" t="s">
        <v>1451</v>
      </c>
      <c r="K875" s="997">
        <v>1</v>
      </c>
    </row>
    <row r="876" spans="1:11" ht="15" customHeight="1" x14ac:dyDescent="0.15">
      <c r="A876" s="19" t="str">
        <v>カムラティ・エンゲルマン症候群</v>
      </c>
      <c r="B876" s="19" t="str">
        <v>シート8　（シート9～10には記入しない）</v>
      </c>
      <c r="C876" s="15" t="str">
        <v>病弱</v>
      </c>
      <c r="D876" s="15" t="str">
        <v>なし</v>
      </c>
      <c r="G876" s="28" t="s">
        <v>2124</v>
      </c>
      <c r="H876" s="15" t="s">
        <v>3513</v>
      </c>
      <c r="I876" s="39" t="s">
        <v>3461</v>
      </c>
      <c r="J876" s="19" t="s">
        <v>1451</v>
      </c>
      <c r="K876" s="997">
        <v>1</v>
      </c>
    </row>
    <row r="877" spans="1:11" ht="15" customHeight="1" x14ac:dyDescent="0.15">
      <c r="A877" s="19" t="str">
        <v>コステロ症候群</v>
      </c>
      <c r="B877" s="19" t="str">
        <v>シート8　（シート9～10には記入しない）</v>
      </c>
      <c r="C877" s="15" t="str">
        <v>病弱</v>
      </c>
      <c r="D877" s="15" t="str">
        <v>なし</v>
      </c>
      <c r="G877" s="28" t="s">
        <v>2125</v>
      </c>
      <c r="H877" s="15" t="s">
        <v>3513</v>
      </c>
      <c r="I877" s="39" t="s">
        <v>3461</v>
      </c>
      <c r="J877" s="19" t="s">
        <v>1451</v>
      </c>
      <c r="K877" s="997">
        <v>1</v>
      </c>
    </row>
    <row r="878" spans="1:11" ht="15" customHeight="1" x14ac:dyDescent="0.15">
      <c r="A878" s="19" t="str">
        <v>チャージ症候群</v>
      </c>
      <c r="B878" s="19" t="str">
        <v>シート8　（シート9～10には記入しない）</v>
      </c>
      <c r="C878" s="15" t="str">
        <v>病弱</v>
      </c>
      <c r="D878" s="15" t="str">
        <v>なし</v>
      </c>
      <c r="G878" s="15" t="s">
        <v>2126</v>
      </c>
      <c r="H878" s="15" t="s">
        <v>3513</v>
      </c>
      <c r="I878" s="39" t="s">
        <v>3461</v>
      </c>
      <c r="J878" s="19" t="s">
        <v>1451</v>
      </c>
      <c r="K878" s="997">
        <v>1</v>
      </c>
    </row>
    <row r="879" spans="1:11" ht="15" customHeight="1" x14ac:dyDescent="0.15">
      <c r="A879" s="19" t="str">
        <v>ハーラマン・ストライフ症候群</v>
      </c>
      <c r="B879" s="19" t="str">
        <v>シート8　（シート9～10には記入しない）</v>
      </c>
      <c r="C879" s="15" t="str">
        <v>病弱</v>
      </c>
      <c r="D879" s="15" t="str">
        <v>なし</v>
      </c>
      <c r="G879" s="15" t="s">
        <v>2127</v>
      </c>
      <c r="H879" s="15" t="s">
        <v>3513</v>
      </c>
      <c r="I879" s="39" t="s">
        <v>3461</v>
      </c>
      <c r="J879" s="19" t="s">
        <v>1451</v>
      </c>
      <c r="K879" s="997">
        <v>1</v>
      </c>
    </row>
    <row r="880" spans="1:11" ht="15" customHeight="1" x14ac:dyDescent="0.15">
      <c r="A880" s="19" t="str">
        <v>色素失調症</v>
      </c>
      <c r="B880" s="19" t="str">
        <v>シート8　（シート9～10には記入しない）</v>
      </c>
      <c r="C880" s="15" t="str">
        <v>病弱</v>
      </c>
      <c r="D880" s="15" t="str">
        <v>なし</v>
      </c>
      <c r="G880" s="15" t="s">
        <v>2128</v>
      </c>
      <c r="H880" s="15" t="s">
        <v>3513</v>
      </c>
      <c r="I880" s="39" t="s">
        <v>3461</v>
      </c>
      <c r="J880" s="19" t="s">
        <v>1451</v>
      </c>
      <c r="K880" s="997">
        <v>1</v>
      </c>
    </row>
    <row r="881" spans="1:11" ht="15" customHeight="1" x14ac:dyDescent="0.15">
      <c r="A881" s="19" t="str">
        <v>アントレー・ビクスラー症候群</v>
      </c>
      <c r="B881" s="19" t="str">
        <v>シート8　（シート9～10には記入しない）</v>
      </c>
      <c r="C881" s="15" t="str">
        <v>病弱</v>
      </c>
      <c r="D881" s="15" t="str">
        <v>なし</v>
      </c>
      <c r="G881" s="28" t="s">
        <v>2129</v>
      </c>
      <c r="H881" s="15" t="s">
        <v>3513</v>
      </c>
      <c r="I881" s="39" t="s">
        <v>3461</v>
      </c>
      <c r="J881" s="19" t="s">
        <v>1451</v>
      </c>
      <c r="K881" s="997">
        <v>1</v>
      </c>
    </row>
    <row r="882" spans="1:11" ht="15" customHeight="1" x14ac:dyDescent="0.15">
      <c r="A882" s="19" t="str">
        <v>ファイファー症候群</v>
      </c>
      <c r="B882" s="19" t="str">
        <v>シート8　（シート9～10には記入しない）</v>
      </c>
      <c r="C882" s="15" t="str">
        <v>病弱</v>
      </c>
      <c r="D882" s="15" t="str">
        <v>なし</v>
      </c>
      <c r="G882" s="28" t="s">
        <v>2130</v>
      </c>
      <c r="H882" s="15" t="s">
        <v>3513</v>
      </c>
      <c r="I882" s="39" t="s">
        <v>3461</v>
      </c>
      <c r="J882" s="19" t="s">
        <v>1451</v>
      </c>
      <c r="K882" s="997">
        <v>1</v>
      </c>
    </row>
    <row r="883" spans="1:11" ht="15" customHeight="1" x14ac:dyDescent="0.15">
      <c r="A883" s="19" t="str">
        <v>コフィン・シリス症候群</v>
      </c>
      <c r="B883" s="19" t="str">
        <v>シート8　（シート9～10には記入しない）</v>
      </c>
      <c r="C883" s="15" t="str">
        <v>病弱</v>
      </c>
      <c r="D883" s="15" t="str">
        <v>なし</v>
      </c>
      <c r="G883" s="15" t="s">
        <v>2131</v>
      </c>
      <c r="H883" s="15" t="s">
        <v>3513</v>
      </c>
      <c r="I883" s="39" t="s">
        <v>3461</v>
      </c>
      <c r="J883" s="19" t="s">
        <v>1451</v>
      </c>
      <c r="K883" s="997">
        <v>1</v>
      </c>
    </row>
    <row r="884" spans="1:11" ht="15" customHeight="1" x14ac:dyDescent="0.15">
      <c r="A884" s="19" t="str">
        <v>シンプソン・ゴラビ・ベーメル症候群</v>
      </c>
      <c r="B884" s="19" t="str">
        <v>シート8　（シート9～10には記入しない）</v>
      </c>
      <c r="C884" s="15" t="str">
        <v>病弱</v>
      </c>
      <c r="D884" s="15" t="str">
        <v>なし</v>
      </c>
      <c r="G884" s="15" t="s">
        <v>2132</v>
      </c>
      <c r="H884" s="15" t="s">
        <v>3513</v>
      </c>
      <c r="I884" s="39" t="s">
        <v>3461</v>
      </c>
      <c r="J884" s="19" t="s">
        <v>1451</v>
      </c>
      <c r="K884" s="997">
        <v>1</v>
      </c>
    </row>
    <row r="885" spans="1:11" ht="15" customHeight="1" x14ac:dyDescent="0.15">
      <c r="A885" s="19" t="str">
        <v>スミス・レムリ・オピッツ症候群</v>
      </c>
      <c r="B885" s="19" t="str">
        <v>シート8　（シート9～10には記入しない）</v>
      </c>
      <c r="C885" s="15" t="str">
        <v>病弱</v>
      </c>
      <c r="D885" s="15" t="str">
        <v>なし</v>
      </c>
      <c r="G885" s="15" t="s">
        <v>2133</v>
      </c>
      <c r="H885" s="15" t="s">
        <v>3513</v>
      </c>
      <c r="I885" s="39" t="s">
        <v>3461</v>
      </c>
      <c r="J885" s="19" t="s">
        <v>1451</v>
      </c>
      <c r="K885" s="997">
        <v>1</v>
      </c>
    </row>
    <row r="886" spans="1:11" ht="15" customHeight="1" x14ac:dyDescent="0.15">
      <c r="A886" s="19" t="str">
        <v>メビウス症候群</v>
      </c>
      <c r="B886" s="19" t="str">
        <v>シート8　（シート9～10には記入しない）</v>
      </c>
      <c r="C886" s="15" t="str">
        <v>病弱</v>
      </c>
      <c r="D886" s="15" t="str">
        <v>なし</v>
      </c>
      <c r="G886" s="28" t="s">
        <v>2134</v>
      </c>
      <c r="H886" s="15" t="s">
        <v>3513</v>
      </c>
      <c r="I886" s="39" t="s">
        <v>3461</v>
      </c>
      <c r="J886" s="19" t="s">
        <v>1451</v>
      </c>
      <c r="K886" s="997">
        <v>1</v>
      </c>
    </row>
    <row r="887" spans="1:11" ht="15" customHeight="1" x14ac:dyDescent="0.15">
      <c r="A887" s="19" t="str">
        <v>モワット・ウィルソン症候群</v>
      </c>
      <c r="B887" s="19" t="str">
        <v>シート8　（シート9～10には記入しない）</v>
      </c>
      <c r="C887" s="15" t="str">
        <v>病弱</v>
      </c>
      <c r="D887" s="15" t="str">
        <v>なし</v>
      </c>
      <c r="G887" s="28" t="s">
        <v>2135</v>
      </c>
      <c r="H887" s="15" t="s">
        <v>3513</v>
      </c>
      <c r="I887" s="39" t="s">
        <v>3461</v>
      </c>
      <c r="J887" s="19" t="s">
        <v>1451</v>
      </c>
      <c r="K887" s="997">
        <v>1</v>
      </c>
    </row>
    <row r="888" spans="1:11" ht="15" customHeight="1" x14ac:dyDescent="0.15">
      <c r="A888" s="19" t="str">
        <v>ヤング・シンプソン症候群</v>
      </c>
      <c r="B888" s="19" t="str">
        <v>シート8　（シート9～10には記入しない）</v>
      </c>
      <c r="C888" s="15" t="str">
        <v>病弱</v>
      </c>
      <c r="D888" s="15" t="str">
        <v>なし</v>
      </c>
      <c r="G888" s="28" t="s">
        <v>2136</v>
      </c>
      <c r="H888" s="15" t="s">
        <v>3513</v>
      </c>
      <c r="I888" s="39" t="s">
        <v>3461</v>
      </c>
      <c r="J888" s="19" t="s">
        <v>1451</v>
      </c>
      <c r="K888" s="997">
        <v>1</v>
      </c>
    </row>
    <row r="889" spans="1:11" ht="15" customHeight="1" x14ac:dyDescent="0.15">
      <c r="A889" s="19" t="str">
        <v>ＶＡＴＥＲ症候群</v>
      </c>
      <c r="B889" s="19" t="str">
        <v>シート8　（シート9～10には記入しない）</v>
      </c>
      <c r="C889" s="15" t="str">
        <v>病弱</v>
      </c>
      <c r="D889" s="15" t="str">
        <v>なし</v>
      </c>
      <c r="G889" s="28" t="s">
        <v>2137</v>
      </c>
      <c r="H889" s="15" t="s">
        <v>3513</v>
      </c>
      <c r="I889" s="39" t="s">
        <v>3461</v>
      </c>
      <c r="J889" s="19" t="s">
        <v>1451</v>
      </c>
      <c r="K889" s="997">
        <v>1</v>
      </c>
    </row>
    <row r="890" spans="1:11" ht="15" customHeight="1" x14ac:dyDescent="0.15">
      <c r="A890" s="19" t="str">
        <v>ＭＥＣＰ２重複症候群</v>
      </c>
      <c r="B890" s="19" t="str">
        <v>シート8　（シート9～10には記入しない）</v>
      </c>
      <c r="C890" s="15" t="str">
        <v>病弱</v>
      </c>
      <c r="D890" s="15" t="str">
        <v>なし</v>
      </c>
      <c r="G890" s="15" t="s">
        <v>2138</v>
      </c>
      <c r="H890" s="15" t="s">
        <v>3513</v>
      </c>
      <c r="I890" s="39" t="s">
        <v>3461</v>
      </c>
      <c r="J890" s="19" t="s">
        <v>1451</v>
      </c>
      <c r="K890" s="997">
        <v>1</v>
      </c>
    </row>
    <row r="891" spans="1:11" ht="15" customHeight="1" x14ac:dyDescent="0.15">
      <c r="A891" s="19" t="str">
        <v>武内・小崎症候群</v>
      </c>
      <c r="B891" s="19" t="str">
        <v>シート8　（シート9～10には記入しない）</v>
      </c>
      <c r="C891" s="15" t="str">
        <v>病弱</v>
      </c>
      <c r="D891" s="15" t="str">
        <v>なし</v>
      </c>
      <c r="G891" s="28" t="s">
        <v>2139</v>
      </c>
      <c r="H891" s="15" t="s">
        <v>3513</v>
      </c>
      <c r="I891" s="39" t="s">
        <v>3461</v>
      </c>
      <c r="J891" s="19" t="s">
        <v>1451</v>
      </c>
      <c r="K891" s="997">
        <v>1</v>
      </c>
    </row>
    <row r="892" spans="1:11" ht="15" customHeight="1" x14ac:dyDescent="0.15">
      <c r="A892" s="19" t="str">
        <v>眼皮膚白皮症</v>
      </c>
      <c r="B892" s="19" t="str">
        <v>シート8　（シート9～10には記入しない）</v>
      </c>
      <c r="C892" s="15" t="str">
        <v>病弱</v>
      </c>
      <c r="D892" s="15" t="str">
        <v>なし</v>
      </c>
      <c r="G892" s="28" t="s">
        <v>2140</v>
      </c>
      <c r="H892" s="15" t="s">
        <v>3513</v>
      </c>
      <c r="I892" s="39" t="s">
        <v>3461</v>
      </c>
      <c r="J892" s="19" t="s">
        <v>1451</v>
      </c>
      <c r="K892" s="997">
        <v>1</v>
      </c>
    </row>
    <row r="893" spans="1:11" ht="15" customHeight="1" x14ac:dyDescent="0.15">
      <c r="A893" s="19" t="str">
        <v>先天性白皮症</v>
      </c>
      <c r="B893" s="19" t="str">
        <v>シート8　（シート9～10には記入しない）</v>
      </c>
      <c r="C893" s="15" t="str">
        <v>病弱</v>
      </c>
      <c r="D893" s="15" t="str">
        <v>なし</v>
      </c>
      <c r="G893" s="28" t="s">
        <v>2141</v>
      </c>
      <c r="H893" s="15" t="s">
        <v>3513</v>
      </c>
      <c r="I893" s="39" t="s">
        <v>3461</v>
      </c>
      <c r="J893" s="19" t="s">
        <v>1451</v>
      </c>
      <c r="K893" s="997">
        <v>1</v>
      </c>
    </row>
    <row r="894" spans="1:11" ht="15" customHeight="1" x14ac:dyDescent="0.15">
      <c r="A894" s="19" t="str">
        <v>ケラチン症性魚鱗癬</v>
      </c>
      <c r="B894" s="19" t="str">
        <v>シート8　（シート9～10には記入しない）</v>
      </c>
      <c r="C894" s="15" t="str">
        <v>病弱</v>
      </c>
      <c r="D894" s="15" t="str">
        <v>なし</v>
      </c>
      <c r="G894" s="28" t="s">
        <v>2142</v>
      </c>
      <c r="H894" s="15" t="s">
        <v>3513</v>
      </c>
      <c r="I894" s="28" t="s">
        <v>3461</v>
      </c>
      <c r="J894" s="19" t="s">
        <v>1451</v>
      </c>
      <c r="K894" s="997">
        <v>1</v>
      </c>
    </row>
    <row r="895" spans="1:11" ht="15" customHeight="1" x14ac:dyDescent="0.15">
      <c r="A895" s="19" t="str">
        <v>表皮融解性魚鱗癬</v>
      </c>
      <c r="B895" s="19" t="str">
        <v>シート8　（シート9～10には記入しない）</v>
      </c>
      <c r="C895" s="15" t="str">
        <v>病弱</v>
      </c>
      <c r="D895" s="15" t="str">
        <v>なし</v>
      </c>
      <c r="G895" s="28" t="s">
        <v>2143</v>
      </c>
      <c r="H895" s="15" t="s">
        <v>3513</v>
      </c>
      <c r="I895" s="39" t="s">
        <v>3461</v>
      </c>
      <c r="J895" s="19" t="s">
        <v>1451</v>
      </c>
      <c r="K895" s="997">
        <v>1</v>
      </c>
    </row>
    <row r="896" spans="1:11" ht="15" customHeight="1" x14ac:dyDescent="0.15">
      <c r="A896" s="19" t="str">
        <v>表在性表皮融解性魚鱗癬</v>
      </c>
      <c r="B896" s="19" t="str">
        <v>シート8　（シート9～10には記入しない）</v>
      </c>
      <c r="C896" s="15" t="str">
        <v>病弱</v>
      </c>
      <c r="D896" s="15" t="str">
        <v>なし</v>
      </c>
      <c r="G896" s="15" t="s">
        <v>2144</v>
      </c>
      <c r="H896" s="15" t="s">
        <v>3513</v>
      </c>
      <c r="I896" s="39" t="s">
        <v>3461</v>
      </c>
      <c r="J896" s="19" t="s">
        <v>1451</v>
      </c>
      <c r="K896" s="997">
        <v>1</v>
      </c>
    </row>
    <row r="897" spans="1:11" ht="15" customHeight="1" x14ac:dyDescent="0.15">
      <c r="A897" s="19" t="str">
        <v>常染色体劣性遺伝性魚鱗癬</v>
      </c>
      <c r="B897" s="19" t="str">
        <v>シート8　（シート9～10には記入しない）</v>
      </c>
      <c r="C897" s="15" t="str">
        <v>病弱</v>
      </c>
      <c r="D897" s="15" t="str">
        <v>なし</v>
      </c>
      <c r="G897" s="28" t="s">
        <v>2145</v>
      </c>
      <c r="H897" s="15" t="s">
        <v>3513</v>
      </c>
      <c r="I897" s="39" t="s">
        <v>3461</v>
      </c>
      <c r="J897" s="19" t="s">
        <v>1451</v>
      </c>
      <c r="K897" s="997">
        <v>1</v>
      </c>
    </row>
    <row r="898" spans="1:11" ht="15" customHeight="1" x14ac:dyDescent="0.15">
      <c r="A898" s="19" t="str">
        <v>道化師様魚鱗癬</v>
      </c>
      <c r="B898" s="19" t="str">
        <v>シート8　（シート9～10には記入しない）</v>
      </c>
      <c r="C898" s="15" t="str">
        <v>病弱</v>
      </c>
      <c r="D898" s="15" t="str">
        <v>なし</v>
      </c>
      <c r="G898" s="28" t="s">
        <v>2146</v>
      </c>
      <c r="H898" s="15" t="s">
        <v>3513</v>
      </c>
      <c r="I898" s="39" t="s">
        <v>3461</v>
      </c>
      <c r="J898" s="19" t="s">
        <v>1451</v>
      </c>
      <c r="K898" s="997">
        <v>1</v>
      </c>
    </row>
    <row r="899" spans="1:11" ht="15" customHeight="1" x14ac:dyDescent="0.15">
      <c r="A899" s="19" t="str">
        <v>ネザートン症候群</v>
      </c>
      <c r="B899" s="19" t="str">
        <v>シート8　（シート9～10には記入しない）</v>
      </c>
      <c r="C899" s="15" t="str">
        <v>病弱</v>
      </c>
      <c r="D899" s="15" t="str">
        <v>なし</v>
      </c>
      <c r="G899" s="28" t="s">
        <v>2147</v>
      </c>
      <c r="H899" s="15" t="s">
        <v>3513</v>
      </c>
      <c r="I899" s="39" t="s">
        <v>3461</v>
      </c>
      <c r="J899" s="19" t="s">
        <v>1451</v>
      </c>
      <c r="K899" s="997">
        <v>1</v>
      </c>
    </row>
    <row r="900" spans="1:11" ht="15" customHeight="1" x14ac:dyDescent="0.15">
      <c r="A900" s="19" t="str">
        <v>シェーグレン・ラルソン症候群</v>
      </c>
      <c r="B900" s="19" t="str">
        <v>シート8　（シート9～10には記入しない）</v>
      </c>
      <c r="C900" s="15" t="str">
        <v>病弱</v>
      </c>
      <c r="D900" s="15" t="str">
        <v>なし</v>
      </c>
      <c r="G900" s="28" t="s">
        <v>2148</v>
      </c>
      <c r="H900" s="15" t="s">
        <v>3513</v>
      </c>
      <c r="I900" s="39" t="s">
        <v>3461</v>
      </c>
      <c r="J900" s="19" t="s">
        <v>1451</v>
      </c>
      <c r="K900" s="997">
        <v>1</v>
      </c>
    </row>
    <row r="901" spans="1:11" ht="15" customHeight="1" x14ac:dyDescent="0.15">
      <c r="A901" s="19" t="str">
        <v>先天性魚鱗癬</v>
      </c>
      <c r="B901" s="19" t="str">
        <v>シート8　（シート9～10には記入しない）</v>
      </c>
      <c r="C901" s="15" t="str">
        <v>病弱</v>
      </c>
      <c r="D901" s="15" t="str">
        <v>なし</v>
      </c>
      <c r="G901" s="28" t="s">
        <v>2149</v>
      </c>
      <c r="H901" s="15" t="s">
        <v>3513</v>
      </c>
      <c r="I901" s="39" t="s">
        <v>3461</v>
      </c>
      <c r="J901" s="19" t="s">
        <v>1451</v>
      </c>
      <c r="K901" s="997">
        <v>1</v>
      </c>
    </row>
    <row r="902" spans="1:11" ht="15" customHeight="1" x14ac:dyDescent="0.15">
      <c r="A902" s="19" t="str">
        <v>表皮水疱症</v>
      </c>
      <c r="B902" s="19" t="str">
        <v>シート8　（シート9～10には記入しない）</v>
      </c>
      <c r="C902" s="15" t="str">
        <v>病弱</v>
      </c>
      <c r="D902" s="15" t="str">
        <v>なし</v>
      </c>
      <c r="G902" s="28" t="s">
        <v>2150</v>
      </c>
      <c r="H902" s="15" t="s">
        <v>3513</v>
      </c>
      <c r="I902" s="39" t="s">
        <v>3461</v>
      </c>
      <c r="J902" s="19" t="s">
        <v>1451</v>
      </c>
      <c r="K902" s="997">
        <v>1</v>
      </c>
    </row>
    <row r="903" spans="1:11" ht="15" customHeight="1" x14ac:dyDescent="0.15">
      <c r="A903" s="19" t="str">
        <v>汎発型膿疱性乾癬</v>
      </c>
      <c r="B903" s="19" t="str">
        <v>シート8　（シート9～10には記入しない）</v>
      </c>
      <c r="C903" s="15" t="str">
        <v>病弱</v>
      </c>
      <c r="D903" s="15" t="str">
        <v>なし</v>
      </c>
      <c r="G903" s="28" t="s">
        <v>2151</v>
      </c>
      <c r="H903" s="15" t="s">
        <v>3513</v>
      </c>
      <c r="I903" s="39" t="s">
        <v>3461</v>
      </c>
      <c r="J903" s="19" t="s">
        <v>1451</v>
      </c>
      <c r="K903" s="997">
        <v>1</v>
      </c>
    </row>
    <row r="904" spans="1:11" ht="15" customHeight="1" x14ac:dyDescent="0.15">
      <c r="A904" s="19" t="str">
        <v>色素性乾皮症</v>
      </c>
      <c r="B904" s="19" t="str">
        <v>シート8　（シート9～10には記入しない）</v>
      </c>
      <c r="C904" s="15" t="str">
        <v>病弱</v>
      </c>
      <c r="D904" s="15" t="str">
        <v>なし</v>
      </c>
      <c r="G904" s="28" t="s">
        <v>2152</v>
      </c>
      <c r="H904" s="15" t="s">
        <v>3513</v>
      </c>
      <c r="I904" s="39" t="s">
        <v>3461</v>
      </c>
      <c r="J904" s="19" t="s">
        <v>1451</v>
      </c>
      <c r="K904" s="997">
        <v>1</v>
      </c>
    </row>
    <row r="905" spans="1:11" ht="15" customHeight="1" x14ac:dyDescent="0.15">
      <c r="A905" s="19" t="str">
        <v>レックリングハウゼン病</v>
      </c>
      <c r="B905" s="19" t="str">
        <v>シート8　（シート9～10には記入しない）</v>
      </c>
      <c r="C905" s="15" t="str">
        <v>病弱</v>
      </c>
      <c r="D905" s="15" t="str">
        <v>なし</v>
      </c>
      <c r="G905" s="28" t="s">
        <v>2153</v>
      </c>
      <c r="H905" s="15" t="s">
        <v>3513</v>
      </c>
      <c r="I905" s="39" t="s">
        <v>3461</v>
      </c>
      <c r="J905" s="19" t="s">
        <v>1451</v>
      </c>
      <c r="K905" s="997">
        <v>1</v>
      </c>
    </row>
    <row r="906" spans="1:11" ht="15" customHeight="1" x14ac:dyDescent="0.15">
      <c r="A906" s="19" t="str">
        <v>神経線維腫症Ⅰ型</v>
      </c>
      <c r="B906" s="19" t="str">
        <v>シート8　（シート9～10には記入しない）</v>
      </c>
      <c r="C906" s="15" t="str">
        <v>病弱</v>
      </c>
      <c r="D906" s="15" t="str">
        <v>なし</v>
      </c>
      <c r="G906" s="28" t="s">
        <v>2154</v>
      </c>
      <c r="H906" s="15" t="s">
        <v>3513</v>
      </c>
      <c r="I906" s="39" t="s">
        <v>3461</v>
      </c>
      <c r="J906" s="19" t="s">
        <v>1451</v>
      </c>
      <c r="K906" s="997">
        <v>1</v>
      </c>
    </row>
    <row r="907" spans="1:11" ht="15" customHeight="1" x14ac:dyDescent="0.15">
      <c r="A907" s="19" t="str">
        <v>肥厚性皮膚骨膜症</v>
      </c>
      <c r="B907" s="19" t="str">
        <v>シート8　（シート9～10には記入しない）</v>
      </c>
      <c r="C907" s="15" t="str">
        <v>病弱</v>
      </c>
      <c r="D907" s="15" t="str">
        <v>なし</v>
      </c>
      <c r="G907" s="28" t="s">
        <v>2155</v>
      </c>
      <c r="H907" s="15" t="s">
        <v>3513</v>
      </c>
      <c r="I907" s="28" t="s">
        <v>3461</v>
      </c>
      <c r="J907" s="19" t="s">
        <v>1451</v>
      </c>
      <c r="K907" s="997">
        <v>1</v>
      </c>
    </row>
    <row r="908" spans="1:11" ht="15" customHeight="1" x14ac:dyDescent="0.15">
      <c r="A908" s="19" t="str">
        <v>無汗性外胚葉形成不全</v>
      </c>
      <c r="B908" s="19" t="str">
        <v>シート8　（シート9～10には記入しない）</v>
      </c>
      <c r="C908" s="15" t="str">
        <v>病弱</v>
      </c>
      <c r="D908" s="15" t="str">
        <v>なし</v>
      </c>
      <c r="G908" s="28" t="s">
        <v>2156</v>
      </c>
      <c r="H908" s="15" t="s">
        <v>3513</v>
      </c>
      <c r="I908" s="28" t="s">
        <v>3461</v>
      </c>
      <c r="J908" s="19" t="s">
        <v>1451</v>
      </c>
      <c r="K908" s="997">
        <v>1</v>
      </c>
    </row>
    <row r="909" spans="1:11" ht="15" customHeight="1" x14ac:dyDescent="0.15">
      <c r="A909" s="19" t="str">
        <v>スティーヴンス・ジョンソン症候群</v>
      </c>
      <c r="B909" s="19" t="str">
        <v>シート8　（シート9～10には記入しない）</v>
      </c>
      <c r="C909" s="15" t="str">
        <v>病弱</v>
      </c>
      <c r="D909" s="15" t="str">
        <v>なし</v>
      </c>
      <c r="G909" s="28" t="s">
        <v>2157</v>
      </c>
      <c r="H909" s="15" t="s">
        <v>3513</v>
      </c>
      <c r="I909" s="28" t="s">
        <v>3461</v>
      </c>
      <c r="J909" s="19" t="s">
        <v>1451</v>
      </c>
      <c r="K909" s="997">
        <v>1</v>
      </c>
    </row>
    <row r="910" spans="1:11" ht="15" customHeight="1" x14ac:dyDescent="0.15">
      <c r="A910" s="19" t="str">
        <v>中毒性表皮壊死症</v>
      </c>
      <c r="B910" s="19" t="str">
        <v>シート8　（シート9～10には記入しない）</v>
      </c>
      <c r="C910" s="15" t="str">
        <v>病弱</v>
      </c>
      <c r="D910" s="15" t="str">
        <v>なし</v>
      </c>
      <c r="G910" s="28" t="s">
        <v>2158</v>
      </c>
      <c r="H910" s="15" t="s">
        <v>3513</v>
      </c>
      <c r="I910" s="28" t="s">
        <v>3461</v>
      </c>
      <c r="J910" s="19" t="s">
        <v>1451</v>
      </c>
      <c r="K910" s="997">
        <v>1</v>
      </c>
    </row>
    <row r="911" spans="1:11" ht="15" customHeight="1" x14ac:dyDescent="0.15">
      <c r="A911" s="19" t="str">
        <v>限局性強皮症</v>
      </c>
      <c r="B911" s="19" t="str">
        <v>シート8　（シート9～10には記入しない）</v>
      </c>
      <c r="C911" s="15" t="str">
        <v>病弱</v>
      </c>
      <c r="D911" s="15" t="str">
        <v>なし</v>
      </c>
      <c r="G911" s="28" t="s">
        <v>2159</v>
      </c>
      <c r="H911" s="15" t="s">
        <v>3513</v>
      </c>
      <c r="I911" s="39" t="s">
        <v>3461</v>
      </c>
      <c r="J911" s="19" t="s">
        <v>1451</v>
      </c>
      <c r="K911" s="997">
        <v>1</v>
      </c>
    </row>
    <row r="912" spans="1:11" ht="15" customHeight="1" x14ac:dyDescent="0.15">
      <c r="A912" s="19" t="str">
        <v>先天性ポルフィリン症</v>
      </c>
      <c r="B912" s="19" t="str">
        <v>シート8　（シート9～10には記入しない）</v>
      </c>
      <c r="C912" s="15" t="str">
        <v>病弱</v>
      </c>
      <c r="D912" s="15" t="str">
        <v>なし</v>
      </c>
      <c r="G912" s="15" t="s">
        <v>2160</v>
      </c>
      <c r="H912" s="15" t="s">
        <v>3513</v>
      </c>
      <c r="I912" s="39" t="s">
        <v>3461</v>
      </c>
      <c r="J912" s="19" t="s">
        <v>1451</v>
      </c>
      <c r="K912" s="997">
        <v>1</v>
      </c>
    </row>
    <row r="913" spans="1:11" ht="15" customHeight="1" x14ac:dyDescent="0.15">
      <c r="A913" s="19" t="str">
        <v>胸郭不全症候群</v>
      </c>
      <c r="B913" s="19" t="str">
        <v>シート8　（シート9～10には記入しない）</v>
      </c>
      <c r="C913" s="15" t="str">
        <v>病弱</v>
      </c>
      <c r="D913" s="15" t="str">
        <v>なし</v>
      </c>
      <c r="G913" s="15" t="s">
        <v>2161</v>
      </c>
      <c r="H913" s="15" t="s">
        <v>3513</v>
      </c>
      <c r="I913" s="39" t="s">
        <v>3461</v>
      </c>
      <c r="J913" s="19" t="s">
        <v>1451</v>
      </c>
      <c r="K913" s="997">
        <v>1</v>
      </c>
    </row>
    <row r="914" spans="1:11" ht="15" customHeight="1" x14ac:dyDescent="0.15">
      <c r="A914" s="19" t="str">
        <v>軟骨無形成症</v>
      </c>
      <c r="B914" s="19" t="str">
        <v>シート8　（シート9～10には記入しない）</v>
      </c>
      <c r="C914" s="15" t="str">
        <v>病弱</v>
      </c>
      <c r="D914" s="15" t="str">
        <v>なし</v>
      </c>
      <c r="G914" s="28" t="s">
        <v>2162</v>
      </c>
      <c r="H914" s="15" t="s">
        <v>3513</v>
      </c>
      <c r="I914" s="39" t="s">
        <v>3461</v>
      </c>
      <c r="J914" s="19" t="s">
        <v>1451</v>
      </c>
      <c r="K914" s="997">
        <v>1</v>
      </c>
    </row>
    <row r="915" spans="1:11" ht="15" customHeight="1" x14ac:dyDescent="0.15">
      <c r="A915" s="19" t="str">
        <v>軟骨低形成症</v>
      </c>
      <c r="B915" s="19" t="str">
        <v>シート8　（シート9～10には記入しない）</v>
      </c>
      <c r="C915" s="15" t="str">
        <v>病弱</v>
      </c>
      <c r="D915" s="15" t="str">
        <v>なし</v>
      </c>
      <c r="G915" s="28" t="s">
        <v>2163</v>
      </c>
      <c r="H915" s="15" t="s">
        <v>3513</v>
      </c>
      <c r="I915" s="39" t="s">
        <v>3461</v>
      </c>
      <c r="J915" s="19" t="s">
        <v>1451</v>
      </c>
      <c r="K915" s="997">
        <v>1</v>
      </c>
    </row>
    <row r="916" spans="1:11" ht="15" customHeight="1" x14ac:dyDescent="0.15">
      <c r="A916" s="19" t="str">
        <v>タナトフォリック骨異形成症</v>
      </c>
      <c r="B916" s="19" t="str">
        <v>シート8　（シート9～10には記入しない）</v>
      </c>
      <c r="C916" s="15" t="str">
        <v>病弱</v>
      </c>
      <c r="D916" s="15" t="str">
        <v>なし</v>
      </c>
      <c r="G916" s="28" t="s">
        <v>2164</v>
      </c>
      <c r="H916" s="15" t="s">
        <v>3513</v>
      </c>
      <c r="I916" s="39" t="s">
        <v>3461</v>
      </c>
      <c r="J916" s="19" t="s">
        <v>1451</v>
      </c>
      <c r="K916" s="997">
        <v>1</v>
      </c>
    </row>
    <row r="917" spans="1:11" ht="15" customHeight="1" x14ac:dyDescent="0.15">
      <c r="A917" s="19" t="str">
        <v>骨形成不全症</v>
      </c>
      <c r="B917" s="19" t="str">
        <v>シート8　（シート9～10には記入しない）</v>
      </c>
      <c r="C917" s="15" t="str">
        <v>病弱</v>
      </c>
      <c r="D917" s="15" t="str">
        <v>なし</v>
      </c>
      <c r="G917" s="28" t="s">
        <v>2165</v>
      </c>
      <c r="H917" s="15" t="s">
        <v>3513</v>
      </c>
      <c r="I917" s="39" t="s">
        <v>3461</v>
      </c>
      <c r="J917" s="19" t="s">
        <v>1451</v>
      </c>
      <c r="K917" s="997">
        <v>1</v>
      </c>
    </row>
    <row r="918" spans="1:11" ht="15" customHeight="1" x14ac:dyDescent="0.15">
      <c r="A918" s="19" t="str">
        <v>低ホスファターゼ症</v>
      </c>
      <c r="B918" s="19" t="str">
        <v>シート8　（シート9～10には記入しない）</v>
      </c>
      <c r="C918" s="15" t="str">
        <v>病弱</v>
      </c>
      <c r="D918" s="15" t="str">
        <v>なし</v>
      </c>
      <c r="G918" s="28" t="s">
        <v>2166</v>
      </c>
      <c r="H918" s="15" t="s">
        <v>3513</v>
      </c>
      <c r="I918" s="39" t="s">
        <v>3461</v>
      </c>
      <c r="J918" s="19" t="s">
        <v>1451</v>
      </c>
      <c r="K918" s="997">
        <v>1</v>
      </c>
    </row>
    <row r="919" spans="1:11" ht="15" customHeight="1" x14ac:dyDescent="0.15">
      <c r="A919" s="19" t="str">
        <v>大理石骨病</v>
      </c>
      <c r="B919" s="19" t="str">
        <v>シート8　（シート9～10には記入しない）</v>
      </c>
      <c r="C919" s="15" t="str">
        <v>病弱</v>
      </c>
      <c r="D919" s="15" t="str">
        <v>なし</v>
      </c>
      <c r="G919" s="28" t="s">
        <v>2167</v>
      </c>
      <c r="H919" s="15" t="s">
        <v>3513</v>
      </c>
      <c r="I919" s="39" t="s">
        <v>3461</v>
      </c>
      <c r="J919" s="19" t="s">
        <v>1451</v>
      </c>
      <c r="K919" s="997">
        <v>1</v>
      </c>
    </row>
    <row r="920" spans="1:11" ht="15" customHeight="1" x14ac:dyDescent="0.15">
      <c r="A920" s="19" t="str">
        <v>多発性軟骨性外骨腫症</v>
      </c>
      <c r="B920" s="19" t="str">
        <v>シート8　（シート9～10には記入しない）</v>
      </c>
      <c r="C920" s="15" t="str">
        <v>病弱</v>
      </c>
      <c r="D920" s="15" t="str">
        <v>なし</v>
      </c>
      <c r="G920" s="28" t="s">
        <v>2168</v>
      </c>
      <c r="H920" s="15" t="s">
        <v>3513</v>
      </c>
      <c r="I920" s="39" t="s">
        <v>3461</v>
      </c>
      <c r="J920" s="19" t="s">
        <v>1451</v>
      </c>
      <c r="K920" s="997">
        <v>1</v>
      </c>
    </row>
    <row r="921" spans="1:11" ht="15" customHeight="1" x14ac:dyDescent="0.15">
      <c r="A921" s="19" t="str">
        <v>内軟骨腫症</v>
      </c>
      <c r="B921" s="19" t="str">
        <v>シート8　（シート9～10には記入しない）</v>
      </c>
      <c r="C921" s="15" t="str">
        <v>病弱</v>
      </c>
      <c r="D921" s="15" t="str">
        <v>なし</v>
      </c>
      <c r="G921" s="28" t="s">
        <v>2169</v>
      </c>
      <c r="H921" s="15" t="s">
        <v>3513</v>
      </c>
      <c r="I921" s="39" t="s">
        <v>3461</v>
      </c>
      <c r="J921" s="19" t="s">
        <v>1451</v>
      </c>
      <c r="K921" s="997">
        <v>1</v>
      </c>
    </row>
    <row r="922" spans="1:11" ht="15" customHeight="1" x14ac:dyDescent="0.15">
      <c r="A922" s="19" t="str">
        <v>２型コラーゲン異常症関連疾患</v>
      </c>
      <c r="B922" s="19" t="str">
        <v>シート8　（シート9～10には記入しない）</v>
      </c>
      <c r="C922" s="15" t="str">
        <v>病弱</v>
      </c>
      <c r="D922" s="15" t="str">
        <v>なし</v>
      </c>
      <c r="G922" s="28" t="s">
        <v>2170</v>
      </c>
      <c r="H922" s="15" t="s">
        <v>3513</v>
      </c>
      <c r="I922" s="39" t="s">
        <v>3461</v>
      </c>
      <c r="J922" s="19" t="s">
        <v>1451</v>
      </c>
      <c r="K922" s="997">
        <v>1</v>
      </c>
    </row>
    <row r="923" spans="1:11" ht="15" customHeight="1" x14ac:dyDescent="0.15">
      <c r="A923" s="19" t="str">
        <v>点状軟骨異形成症</v>
      </c>
      <c r="B923" s="19" t="str">
        <v>シート8　（シート9～10には記入しない）</v>
      </c>
      <c r="C923" s="15" t="str">
        <v>病弱</v>
      </c>
      <c r="D923" s="15" t="str">
        <v>なし</v>
      </c>
      <c r="G923" s="28" t="s">
        <v>2171</v>
      </c>
      <c r="H923" s="15" t="s">
        <v>3513</v>
      </c>
      <c r="I923" s="39" t="s">
        <v>3461</v>
      </c>
      <c r="J923" s="19" t="s">
        <v>1451</v>
      </c>
      <c r="K923" s="997">
        <v>1</v>
      </c>
    </row>
    <row r="924" spans="1:11" ht="15" customHeight="1" x14ac:dyDescent="0.15">
      <c r="A924" s="19" t="str">
        <v>偽性軟骨無形成症</v>
      </c>
      <c r="B924" s="19" t="str">
        <v>シート8　（シート9～10には記入しない）</v>
      </c>
      <c r="C924" s="15" t="str">
        <v>病弱</v>
      </c>
      <c r="D924" s="15" t="str">
        <v>なし</v>
      </c>
      <c r="G924" s="15" t="s">
        <v>2172</v>
      </c>
      <c r="H924" s="15" t="s">
        <v>3513</v>
      </c>
      <c r="I924" s="39" t="s">
        <v>3461</v>
      </c>
      <c r="J924" s="19" t="s">
        <v>1451</v>
      </c>
      <c r="K924" s="997">
        <v>1</v>
      </c>
    </row>
    <row r="925" spans="1:11" ht="15" customHeight="1" x14ac:dyDescent="0.15">
      <c r="A925" s="19" t="str">
        <v>ラーセン症候群</v>
      </c>
      <c r="B925" s="19" t="str">
        <v>シート8　（シート9～10には記入しない）</v>
      </c>
      <c r="C925" s="15" t="str">
        <v>病弱</v>
      </c>
      <c r="D925" s="15" t="str">
        <v>なし</v>
      </c>
      <c r="G925" s="15" t="s">
        <v>2173</v>
      </c>
      <c r="H925" s="15" t="s">
        <v>3513</v>
      </c>
      <c r="I925" s="39" t="s">
        <v>3461</v>
      </c>
      <c r="J925" s="19" t="s">
        <v>1451</v>
      </c>
      <c r="K925" s="997">
        <v>1</v>
      </c>
    </row>
    <row r="926" spans="1:11" ht="15" customHeight="1" x14ac:dyDescent="0.15">
      <c r="A926" s="19" t="str">
        <v>進行性骨化性線維異形成症</v>
      </c>
      <c r="B926" s="19" t="str">
        <v>シート8　（シート9～10には記入しない）</v>
      </c>
      <c r="C926" s="15" t="str">
        <v>病弱</v>
      </c>
      <c r="D926" s="15" t="str">
        <v>なし</v>
      </c>
      <c r="G926" s="28" t="s">
        <v>2174</v>
      </c>
      <c r="H926" s="15" t="s">
        <v>3513</v>
      </c>
      <c r="I926" s="39" t="s">
        <v>3461</v>
      </c>
      <c r="J926" s="19" t="s">
        <v>1451</v>
      </c>
      <c r="K926" s="997">
        <v>1</v>
      </c>
    </row>
    <row r="927" spans="1:11" ht="15" customHeight="1" x14ac:dyDescent="0.15">
      <c r="A927" s="19" t="str">
        <v>ＴＲＰＶ４異常症</v>
      </c>
      <c r="B927" s="19" t="str">
        <v>シート8　（シート9～10には記入しない）</v>
      </c>
      <c r="C927" s="15" t="str">
        <v>病弱</v>
      </c>
      <c r="D927" s="15" t="str">
        <v>なし</v>
      </c>
      <c r="G927" s="28" t="s">
        <v>2175</v>
      </c>
      <c r="H927" s="15" t="s">
        <v>3513</v>
      </c>
      <c r="I927" s="39" t="s">
        <v>3461</v>
      </c>
      <c r="J927" s="19" t="s">
        <v>1451</v>
      </c>
      <c r="K927" s="997">
        <v>1</v>
      </c>
    </row>
    <row r="928" spans="1:11" ht="15" customHeight="1" x14ac:dyDescent="0.15">
      <c r="A928" s="19" t="str">
        <v>骨硬化性疾患</v>
      </c>
      <c r="B928" s="19" t="str">
        <v>シート8　（シート9～10には記入しない）</v>
      </c>
      <c r="C928" s="15" t="str">
        <v>病弱</v>
      </c>
      <c r="D928" s="15" t="str">
        <v>なし</v>
      </c>
      <c r="G928" s="28" t="s">
        <v>2176</v>
      </c>
      <c r="H928" s="15" t="s">
        <v>3513</v>
      </c>
      <c r="I928" s="39" t="s">
        <v>3461</v>
      </c>
      <c r="J928" s="19" t="s">
        <v>1451</v>
      </c>
      <c r="K928" s="997">
        <v>1</v>
      </c>
    </row>
    <row r="929" spans="1:11" ht="15" customHeight="1" x14ac:dyDescent="0.15">
      <c r="A929" s="19" t="str">
        <v>ビールズ症候群</v>
      </c>
      <c r="B929" s="19" t="str">
        <v>シート8　（シート9～10には記入しない）</v>
      </c>
      <c r="C929" s="15" t="str">
        <v>病弱</v>
      </c>
      <c r="D929" s="15" t="str">
        <v>なし</v>
      </c>
      <c r="G929" s="15" t="s">
        <v>2177</v>
      </c>
      <c r="H929" s="15" t="s">
        <v>3513</v>
      </c>
      <c r="I929" s="39" t="s">
        <v>3461</v>
      </c>
      <c r="J929" s="19" t="s">
        <v>1451</v>
      </c>
      <c r="K929" s="997">
        <v>1</v>
      </c>
    </row>
    <row r="930" spans="1:11" ht="15" customHeight="1" x14ac:dyDescent="0.15">
      <c r="A930" s="19" t="str">
        <v>青色ゴムまり様母斑症候群</v>
      </c>
      <c r="B930" s="19" t="str">
        <v>シート8　（シート9～10には記入しない）</v>
      </c>
      <c r="C930" s="15" t="str">
        <v>病弱</v>
      </c>
      <c r="D930" s="15" t="str">
        <v>なし</v>
      </c>
      <c r="G930" s="28" t="s">
        <v>2178</v>
      </c>
      <c r="H930" s="15" t="s">
        <v>3513</v>
      </c>
      <c r="I930" s="39" t="s">
        <v>3461</v>
      </c>
      <c r="J930" s="19" t="s">
        <v>1451</v>
      </c>
      <c r="K930" s="997">
        <v>1</v>
      </c>
    </row>
    <row r="931" spans="1:11" ht="15" customHeight="1" x14ac:dyDescent="0.15">
      <c r="A931" s="19" t="str">
        <v>巨大静脈奇形</v>
      </c>
      <c r="B931" s="19" t="str">
        <v>シート8　（シート9～10には記入しない）</v>
      </c>
      <c r="C931" s="15" t="str">
        <v>病弱</v>
      </c>
      <c r="D931" s="15" t="str">
        <v>なし</v>
      </c>
      <c r="G931" s="28" t="s">
        <v>2179</v>
      </c>
      <c r="H931" s="15" t="s">
        <v>3513</v>
      </c>
      <c r="I931" s="39" t="s">
        <v>3461</v>
      </c>
      <c r="J931" s="19" t="s">
        <v>1451</v>
      </c>
      <c r="K931" s="997">
        <v>1</v>
      </c>
    </row>
    <row r="932" spans="1:11" ht="15" customHeight="1" x14ac:dyDescent="0.15">
      <c r="A932" s="19" t="str">
        <v>巨大動静脈奇形</v>
      </c>
      <c r="B932" s="19" t="str">
        <v>シート8　（シート9～10には記入しない）</v>
      </c>
      <c r="C932" s="15" t="str">
        <v>病弱</v>
      </c>
      <c r="D932" s="15" t="str">
        <v>なし</v>
      </c>
      <c r="G932" s="28" t="s">
        <v>2180</v>
      </c>
      <c r="H932" s="15" t="s">
        <v>3513</v>
      </c>
      <c r="I932" s="39" t="s">
        <v>3461</v>
      </c>
      <c r="J932" s="19" t="s">
        <v>1451</v>
      </c>
      <c r="K932" s="997">
        <v>1</v>
      </c>
    </row>
    <row r="933" spans="1:11" ht="15" customHeight="1" x14ac:dyDescent="0.15">
      <c r="A933" s="19" t="str">
        <v>クリッペル・トレノネー・ウェーバー
症候群</v>
      </c>
      <c r="B933" s="19" t="str">
        <v>シート8　（シート9～10には記入しない）</v>
      </c>
      <c r="C933" s="15" t="str">
        <v>病弱</v>
      </c>
      <c r="D933" s="15" t="str">
        <v>なし</v>
      </c>
      <c r="G933" s="28" t="s">
        <v>2181</v>
      </c>
      <c r="H933" s="15" t="s">
        <v>3513</v>
      </c>
      <c r="I933" s="39" t="s">
        <v>3461</v>
      </c>
      <c r="J933" s="19" t="s">
        <v>1451</v>
      </c>
      <c r="K933" s="997">
        <v>1</v>
      </c>
    </row>
    <row r="934" spans="1:11" ht="15" customHeight="1" x14ac:dyDescent="0.15">
      <c r="A934" s="19" t="str">
        <v>原発性リンパ浮腫</v>
      </c>
      <c r="B934" s="19" t="str">
        <v>シート8　（シート9～10には記入しない）</v>
      </c>
      <c r="C934" s="15" t="str">
        <v>病弱</v>
      </c>
      <c r="D934" s="15" t="str">
        <v>なし</v>
      </c>
      <c r="G934" s="28" t="s">
        <v>2182</v>
      </c>
      <c r="H934" s="15" t="s">
        <v>3513</v>
      </c>
      <c r="I934" s="39" t="s">
        <v>3461</v>
      </c>
      <c r="J934" s="19" t="s">
        <v>1451</v>
      </c>
      <c r="K934" s="997">
        <v>1</v>
      </c>
    </row>
    <row r="935" spans="1:11" ht="15" customHeight="1" x14ac:dyDescent="0.15">
      <c r="A935" s="19" t="str">
        <v>リンパ管腫</v>
      </c>
      <c r="B935" s="19" t="str">
        <v>シート8　（シート9～10には記入しない）</v>
      </c>
      <c r="C935" s="15" t="str">
        <v>病弱</v>
      </c>
      <c r="D935" s="15" t="str">
        <v>なし</v>
      </c>
      <c r="G935" s="28" t="s">
        <v>2183</v>
      </c>
      <c r="H935" s="15" t="s">
        <v>3513</v>
      </c>
      <c r="I935" s="39" t="s">
        <v>3461</v>
      </c>
      <c r="J935" s="19" t="s">
        <v>1451</v>
      </c>
      <c r="K935" s="997">
        <v>1</v>
      </c>
    </row>
    <row r="936" spans="1:11" ht="15" customHeight="1" x14ac:dyDescent="0.15">
      <c r="A936" s="19" t="str">
        <v>リンパ管腫症</v>
      </c>
      <c r="B936" s="19" t="str">
        <v>シート8　（シート9～10には記入しない）</v>
      </c>
      <c r="C936" s="15" t="str">
        <v>病弱</v>
      </c>
      <c r="D936" s="15" t="str">
        <v>なし</v>
      </c>
      <c r="G936" s="28" t="s">
        <v>2184</v>
      </c>
      <c r="H936" s="15" t="s">
        <v>3513</v>
      </c>
      <c r="I936" s="39" t="s">
        <v>3461</v>
      </c>
      <c r="J936" s="19" t="s">
        <v>1451</v>
      </c>
      <c r="K936" s="997">
        <v>1</v>
      </c>
    </row>
    <row r="937" spans="1:11" ht="15" customHeight="1" x14ac:dyDescent="0.15">
      <c r="A937" s="19" t="str">
        <v>遺伝性出血性末梢血管拡張症</v>
      </c>
      <c r="B937" s="19" t="str">
        <v>シート8　（シート9～10には記入しない）</v>
      </c>
      <c r="C937" s="15" t="str">
        <v>病弱</v>
      </c>
      <c r="D937" s="15" t="str">
        <v>なし</v>
      </c>
      <c r="G937" s="28" t="s">
        <v>2185</v>
      </c>
      <c r="H937" s="15" t="s">
        <v>3513</v>
      </c>
      <c r="I937" s="39" t="s">
        <v>3461</v>
      </c>
      <c r="J937" s="19" t="s">
        <v>1451</v>
      </c>
      <c r="K937" s="997">
        <v>1</v>
      </c>
    </row>
    <row r="938" spans="1:11" ht="15" customHeight="1" x14ac:dyDescent="0.15">
      <c r="A938" s="19" t="str">
        <v>カサバッハ・メリット現象</v>
      </c>
      <c r="B938" s="19" t="str">
        <v>シート8　（シート9～10には記入しない）</v>
      </c>
      <c r="C938" s="15" t="str">
        <v>病弱</v>
      </c>
      <c r="D938" s="15" t="str">
        <v>なし</v>
      </c>
      <c r="G938" s="28" t="s">
        <v>2186</v>
      </c>
      <c r="H938" s="15" t="s">
        <v>3513</v>
      </c>
      <c r="I938" s="39" t="s">
        <v>3461</v>
      </c>
      <c r="J938" s="19" t="s">
        <v>1451</v>
      </c>
      <c r="K938" s="997">
        <v>1</v>
      </c>
    </row>
    <row r="939" spans="1:11" ht="15" customHeight="1" x14ac:dyDescent="0.15">
      <c r="A939" s="19" t="str">
        <v>カサバッハ・メリット症候群</v>
      </c>
      <c r="B939" s="19" t="str">
        <v>シート8　（シート9～10には記入しない）</v>
      </c>
      <c r="C939" s="15" t="str">
        <v>病弱</v>
      </c>
      <c r="D939" s="15" t="str">
        <v>なし</v>
      </c>
      <c r="G939" s="28" t="s">
        <v>2187</v>
      </c>
      <c r="H939" s="15" t="s">
        <v>3513</v>
      </c>
      <c r="I939" s="39" t="s">
        <v>3461</v>
      </c>
      <c r="J939" s="19" t="s">
        <v>1451</v>
      </c>
      <c r="K939" s="997">
        <v>1</v>
      </c>
    </row>
    <row r="940" spans="1:11" ht="15" customHeight="1" x14ac:dyDescent="0.15">
      <c r="A940" s="19" t="str">
        <v>先天性三尖弁狭窄症</v>
      </c>
      <c r="B940" s="19" t="str">
        <v>シート8　（シート9～10には記入しない）</v>
      </c>
      <c r="C940" s="15" t="str">
        <v>病弱</v>
      </c>
      <c r="D940" s="15" t="str">
        <v>なし</v>
      </c>
      <c r="G940" s="28" t="s">
        <v>3535</v>
      </c>
      <c r="H940" s="15" t="s">
        <v>3513</v>
      </c>
      <c r="I940" s="39" t="s">
        <v>3461</v>
      </c>
      <c r="J940" s="19" t="s">
        <v>1451</v>
      </c>
      <c r="K940" s="997">
        <v>1</v>
      </c>
    </row>
    <row r="941" spans="1:11" ht="15" customHeight="1" x14ac:dyDescent="0.15">
      <c r="A941" s="19" t="str">
        <v>先天性僧帽弁狭窄症</v>
      </c>
      <c r="B941" s="19" t="str">
        <v>シート8　（シート9～10には記入しない）</v>
      </c>
      <c r="C941" s="15" t="str">
        <v>病弱</v>
      </c>
      <c r="D941" s="15" t="str">
        <v>なし</v>
      </c>
      <c r="G941" s="15" t="s">
        <v>3536</v>
      </c>
      <c r="H941" s="15" t="s">
        <v>3513</v>
      </c>
      <c r="I941" s="39" t="s">
        <v>3461</v>
      </c>
      <c r="J941" s="19" t="s">
        <v>1451</v>
      </c>
      <c r="K941" s="997">
        <v>1</v>
      </c>
    </row>
    <row r="942" spans="1:11" ht="15" customHeight="1" x14ac:dyDescent="0.15">
      <c r="A942" s="19" t="str">
        <v>先天性肺静脈狭窄症</v>
      </c>
      <c r="B942" s="19" t="str">
        <v>シート8　（シート9～10には記入しない）</v>
      </c>
      <c r="C942" s="15" t="str">
        <v>病弱</v>
      </c>
      <c r="D942" s="15" t="str">
        <v>なし</v>
      </c>
      <c r="G942" s="15" t="s">
        <v>3537</v>
      </c>
      <c r="H942" s="15" t="s">
        <v>3513</v>
      </c>
      <c r="I942" s="39" t="s">
        <v>3461</v>
      </c>
      <c r="J942" s="19" t="s">
        <v>1451</v>
      </c>
      <c r="K942" s="997">
        <v>1</v>
      </c>
    </row>
    <row r="943" spans="1:11" ht="15" customHeight="1" x14ac:dyDescent="0.15">
      <c r="A943" s="19" t="str">
        <v>左肺動脈右肺動脈起始症</v>
      </c>
      <c r="B943" s="19" t="str">
        <v>シート8　（シート9～10には記入しない）</v>
      </c>
      <c r="C943" s="15" t="str">
        <v>病弱</v>
      </c>
      <c r="D943" s="15" t="str">
        <v>なし</v>
      </c>
      <c r="G943" s="28" t="s">
        <v>1550</v>
      </c>
      <c r="H943" s="15" t="s">
        <v>3513</v>
      </c>
      <c r="I943" s="39" t="s">
        <v>3461</v>
      </c>
      <c r="J943" s="19" t="s">
        <v>1451</v>
      </c>
      <c r="K943" s="997">
        <v>1</v>
      </c>
    </row>
    <row r="944" spans="1:11" ht="15" customHeight="1" x14ac:dyDescent="0.15">
      <c r="A944" s="19" t="str">
        <v>ネイルパテラ症候群</v>
      </c>
      <c r="B944" s="19" t="str">
        <v>シート8　（シート9～10には記入しない）</v>
      </c>
      <c r="C944" s="15" t="str">
        <v>病弱</v>
      </c>
      <c r="D944" s="15" t="str">
        <v>なし</v>
      </c>
      <c r="G944" s="28" t="s">
        <v>2284</v>
      </c>
      <c r="H944" s="15" t="s">
        <v>3513</v>
      </c>
      <c r="I944" s="39" t="s">
        <v>3461</v>
      </c>
      <c r="J944" s="19" t="s">
        <v>1451</v>
      </c>
      <c r="K944" s="997">
        <v>1</v>
      </c>
    </row>
    <row r="945" spans="1:11" ht="15" customHeight="1" x14ac:dyDescent="0.15">
      <c r="A945" s="19" t="str">
        <v>爪膝蓋骨症候群</v>
      </c>
      <c r="B945" s="19" t="str">
        <v>シート8　（シート9～10には記入しない）</v>
      </c>
      <c r="C945" s="15" t="str">
        <v>病弱</v>
      </c>
      <c r="D945" s="15" t="str">
        <v>なし</v>
      </c>
      <c r="G945" s="28" t="s">
        <v>2188</v>
      </c>
      <c r="H945" s="15" t="s">
        <v>3513</v>
      </c>
      <c r="I945" s="39" t="s">
        <v>3461</v>
      </c>
      <c r="J945" s="19" t="s">
        <v>1451</v>
      </c>
      <c r="K945" s="997">
        <v>1</v>
      </c>
    </row>
    <row r="946" spans="1:11" ht="15" customHeight="1" x14ac:dyDescent="0.15">
      <c r="A946" s="19" t="str">
        <v>ＬＭＸ１Ｂ関連腎症</v>
      </c>
      <c r="B946" s="19" t="str">
        <v>シート8　（シート9～10には記入しない）</v>
      </c>
      <c r="C946" s="15" t="str">
        <v>病弱</v>
      </c>
      <c r="D946" s="15" t="str">
        <v>なし</v>
      </c>
      <c r="G946" s="15" t="s">
        <v>2189</v>
      </c>
      <c r="H946" s="15" t="s">
        <v>3513</v>
      </c>
      <c r="I946" s="28" t="s">
        <v>3461</v>
      </c>
      <c r="J946" s="19" t="s">
        <v>1451</v>
      </c>
      <c r="K946" s="997">
        <v>1</v>
      </c>
    </row>
    <row r="947" spans="1:11" ht="15" customHeight="1" x14ac:dyDescent="0.15">
      <c r="A947" s="19" t="str">
        <v>カルニチン回路異常症</v>
      </c>
      <c r="B947" s="19" t="str">
        <v>シート8　（シート9～10には記入しない）</v>
      </c>
      <c r="C947" s="15" t="str">
        <v>病弱</v>
      </c>
      <c r="D947" s="15" t="str">
        <v>なし</v>
      </c>
      <c r="G947" s="15" t="s">
        <v>2239</v>
      </c>
      <c r="H947" s="15" t="s">
        <v>3513</v>
      </c>
      <c r="I947" s="39" t="s">
        <v>3461</v>
      </c>
      <c r="J947" s="19" t="s">
        <v>1451</v>
      </c>
      <c r="K947" s="997">
        <v>1</v>
      </c>
    </row>
    <row r="948" spans="1:11" ht="15" customHeight="1" x14ac:dyDescent="0.15">
      <c r="A948" s="19" t="str">
        <v>三頭酵素欠損症</v>
      </c>
      <c r="B948" s="19" t="str">
        <v>シート8　（シート9～10には記入しない）</v>
      </c>
      <c r="C948" s="15" t="str">
        <v>病弱</v>
      </c>
      <c r="D948" s="15" t="str">
        <v>なし</v>
      </c>
      <c r="G948" s="15" t="s">
        <v>1745</v>
      </c>
      <c r="H948" s="15" t="s">
        <v>3513</v>
      </c>
      <c r="I948" s="39" t="s">
        <v>3461</v>
      </c>
      <c r="J948" s="19" t="s">
        <v>1451</v>
      </c>
      <c r="K948" s="997">
        <v>1</v>
      </c>
    </row>
    <row r="949" spans="1:11" ht="15" customHeight="1" x14ac:dyDescent="0.15">
      <c r="A949" s="19" t="str">
        <v>シトリン欠損症</v>
      </c>
      <c r="B949" s="19" t="str">
        <v>シート8　（シート9～10には記入しない）</v>
      </c>
      <c r="C949" s="15" t="str">
        <v>病弱</v>
      </c>
      <c r="D949" s="15" t="str">
        <v>なし</v>
      </c>
      <c r="G949" s="28" t="s">
        <v>1722</v>
      </c>
      <c r="H949" s="15" t="s">
        <v>3513</v>
      </c>
      <c r="I949" s="39" t="s">
        <v>3461</v>
      </c>
      <c r="J949" s="19" t="s">
        <v>1451</v>
      </c>
      <c r="K949" s="997">
        <v>1</v>
      </c>
    </row>
    <row r="950" spans="1:11" ht="15" customHeight="1" x14ac:dyDescent="0.15">
      <c r="A950" s="19" t="str">
        <v>セピアプテリン還元酵素欠損症</v>
      </c>
      <c r="B950" s="19" t="str">
        <v>シート8　（シート9～10には記入しない）</v>
      </c>
      <c r="C950" s="15" t="str">
        <v>病弱</v>
      </c>
      <c r="D950" s="15" t="str">
        <v>なし</v>
      </c>
      <c r="G950" s="28" t="s">
        <v>2190</v>
      </c>
      <c r="H950" s="15" t="s">
        <v>3513</v>
      </c>
      <c r="I950" s="39" t="s">
        <v>3461</v>
      </c>
      <c r="J950" s="19" t="s">
        <v>1451</v>
      </c>
      <c r="K950" s="997">
        <v>1</v>
      </c>
    </row>
    <row r="951" spans="1:11" ht="15" customHeight="1" x14ac:dyDescent="0.15">
      <c r="A951" s="19" t="str">
        <v>ＳＲ欠損症</v>
      </c>
      <c r="B951" s="19" t="str">
        <v>シート8　（シート9～10には記入しない）</v>
      </c>
      <c r="C951" s="15" t="str">
        <v>病弱</v>
      </c>
      <c r="D951" s="15" t="str">
        <v>なし</v>
      </c>
      <c r="G951" s="28" t="s">
        <v>2191</v>
      </c>
      <c r="H951" s="15" t="s">
        <v>3513</v>
      </c>
      <c r="I951" s="39" t="s">
        <v>3461</v>
      </c>
      <c r="J951" s="19" t="s">
        <v>1451</v>
      </c>
      <c r="K951" s="997">
        <v>1</v>
      </c>
    </row>
    <row r="952" spans="1:11" ht="15" customHeight="1" x14ac:dyDescent="0.15">
      <c r="A952" s="19" t="str">
        <v>先天性グリコシルホスファチジルイノシトール欠損症</v>
      </c>
      <c r="B952" s="19" t="str">
        <v>シート8　（シート9～10には記入しない）</v>
      </c>
      <c r="C952" s="15" t="str">
        <v>病弱</v>
      </c>
      <c r="D952" s="15" t="str">
        <v>なし</v>
      </c>
      <c r="G952" s="15" t="s">
        <v>2192</v>
      </c>
      <c r="H952" s="15" t="s">
        <v>3513</v>
      </c>
      <c r="I952" s="39" t="s">
        <v>3461</v>
      </c>
      <c r="J952" s="19" t="s">
        <v>1451</v>
      </c>
      <c r="K952" s="997">
        <v>1</v>
      </c>
    </row>
    <row r="953" spans="1:11" ht="15" customHeight="1" x14ac:dyDescent="0.15">
      <c r="A953" s="19" t="str">
        <v>先天性GPI欠損症</v>
      </c>
      <c r="B953" s="19" t="str">
        <v>シート8　（シート9～10には記入しない）</v>
      </c>
      <c r="C953" s="15" t="str">
        <v>病弱</v>
      </c>
      <c r="D953" s="15" t="str">
        <v>なし</v>
      </c>
      <c r="G953" s="15" t="s">
        <v>2193</v>
      </c>
      <c r="H953" s="15" t="s">
        <v>3513</v>
      </c>
      <c r="I953" s="28" t="s">
        <v>3461</v>
      </c>
      <c r="J953" s="19" t="s">
        <v>1451</v>
      </c>
      <c r="K953" s="997">
        <v>1</v>
      </c>
    </row>
    <row r="954" spans="1:11" ht="15" customHeight="1" x14ac:dyDescent="0.15">
      <c r="A954" s="19" t="str">
        <v>β―ケトチオラーゼ欠損症</v>
      </c>
      <c r="B954" s="19" t="str">
        <v>シート8　（シート9～10には記入しない）</v>
      </c>
      <c r="C954" s="15" t="str">
        <v>病弱</v>
      </c>
      <c r="D954" s="15" t="str">
        <v>なし</v>
      </c>
      <c r="G954" s="15" t="s">
        <v>2194</v>
      </c>
      <c r="H954" s="15" t="s">
        <v>3513</v>
      </c>
      <c r="I954" s="39" t="s">
        <v>3461</v>
      </c>
      <c r="J954" s="19" t="s">
        <v>1451</v>
      </c>
      <c r="K954" s="997">
        <v>1</v>
      </c>
    </row>
    <row r="955" spans="1:11" ht="15" customHeight="1" x14ac:dyDescent="0.15">
      <c r="A955" s="19" t="str">
        <v>遺伝性自己炎症疾患</v>
      </c>
      <c r="B955" s="19" t="str">
        <v>シート8　（シート9～10には記入しない）</v>
      </c>
      <c r="C955" s="15" t="str">
        <v>病弱</v>
      </c>
      <c r="D955" s="15" t="str">
        <v>なし</v>
      </c>
      <c r="G955" s="15" t="s">
        <v>2195</v>
      </c>
      <c r="H955" s="15" t="s">
        <v>3513</v>
      </c>
      <c r="I955" s="39" t="s">
        <v>3461</v>
      </c>
      <c r="J955" s="19" t="s">
        <v>1451</v>
      </c>
      <c r="K955" s="997">
        <v>1</v>
      </c>
    </row>
    <row r="956" spans="1:11" ht="15" customHeight="1" x14ac:dyDescent="0.15">
      <c r="A956" s="19" t="str">
        <v>特発性血栓症</v>
      </c>
      <c r="B956" s="19" t="str">
        <v>シート8　（シート9～10には記入しない）</v>
      </c>
      <c r="C956" s="15" t="str">
        <v>病弱</v>
      </c>
      <c r="D956" s="15" t="str">
        <v>なし</v>
      </c>
      <c r="G956" s="15" t="s">
        <v>2196</v>
      </c>
      <c r="H956" s="15" t="s">
        <v>3513</v>
      </c>
      <c r="I956" s="39" t="s">
        <v>3461</v>
      </c>
      <c r="J956" s="19" t="s">
        <v>1451</v>
      </c>
      <c r="K956" s="997">
        <v>1</v>
      </c>
    </row>
    <row r="957" spans="1:11" ht="15" customHeight="1" x14ac:dyDescent="0.15">
      <c r="A957" s="19" t="str">
        <v>前眼部形成異常</v>
      </c>
      <c r="B957" s="19" t="str">
        <v>シート8　（シート9～10には記入しない）</v>
      </c>
      <c r="C957" s="15" t="str">
        <v>病弱</v>
      </c>
      <c r="D957" s="15" t="str">
        <v>なし</v>
      </c>
      <c r="G957" s="28" t="s">
        <v>2197</v>
      </c>
      <c r="H957" s="15" t="s">
        <v>3513</v>
      </c>
      <c r="I957" s="39" t="s">
        <v>3461</v>
      </c>
      <c r="J957" s="19" t="s">
        <v>1451</v>
      </c>
      <c r="K957" s="997">
        <v>1</v>
      </c>
    </row>
    <row r="958" spans="1:11" ht="15" customHeight="1" x14ac:dyDescent="0.15">
      <c r="A958" s="19" t="str">
        <v>先天性気管狭窄症</v>
      </c>
      <c r="B958" s="19" t="str">
        <v>シート8　（シート9～10には記入しない）</v>
      </c>
      <c r="C958" s="15" t="str">
        <v>病弱</v>
      </c>
      <c r="D958" s="15" t="str">
        <v>なし</v>
      </c>
      <c r="G958" s="28" t="s">
        <v>2198</v>
      </c>
      <c r="H958" s="15" t="s">
        <v>3513</v>
      </c>
      <c r="I958" s="39" t="s">
        <v>3461</v>
      </c>
      <c r="J958" s="19" t="s">
        <v>1451</v>
      </c>
      <c r="K958" s="997">
        <v>1</v>
      </c>
    </row>
    <row r="959" spans="1:11" ht="15" customHeight="1" x14ac:dyDescent="0.15">
      <c r="A959" s="19" t="str">
        <v>先天性声門下狭窄症</v>
      </c>
      <c r="B959" s="19" t="str">
        <v>シート8　（シート9～10には記入しない）</v>
      </c>
      <c r="C959" s="15" t="str">
        <v>病弱</v>
      </c>
      <c r="D959" s="15" t="str">
        <v>なし</v>
      </c>
      <c r="G959" s="28" t="s">
        <v>2199</v>
      </c>
      <c r="H959" s="15" t="s">
        <v>3513</v>
      </c>
      <c r="I959" s="39" t="s">
        <v>3461</v>
      </c>
      <c r="J959" s="19" t="s">
        <v>1451</v>
      </c>
      <c r="K959" s="997">
        <v>1</v>
      </c>
    </row>
    <row r="960" spans="1:11" ht="15" customHeight="1" x14ac:dyDescent="0.15">
      <c r="A960" s="19" t="str">
        <v>特発性多中心性キャッスルマン病</v>
      </c>
      <c r="B960" s="19" t="str">
        <v>シート8　（シート9～10には記入しない）</v>
      </c>
      <c r="C960" s="15" t="str">
        <v>病弱</v>
      </c>
      <c r="D960" s="15" t="str">
        <v>なし</v>
      </c>
      <c r="G960" s="15" t="s">
        <v>2200</v>
      </c>
      <c r="H960" s="15" t="s">
        <v>3513</v>
      </c>
      <c r="I960" s="39" t="s">
        <v>3461</v>
      </c>
      <c r="J960" s="19" t="s">
        <v>1451</v>
      </c>
      <c r="K960" s="997">
        <v>1</v>
      </c>
    </row>
    <row r="961" spans="1:11" ht="15" customHeight="1" x14ac:dyDescent="0.15">
      <c r="A961" s="19" t="str">
        <v>膠様滴状角膜ジストロフィー</v>
      </c>
      <c r="B961" s="19" t="str">
        <v>シート8　（シート9～10には記入しない）</v>
      </c>
      <c r="C961" s="15" t="str">
        <v>病弱</v>
      </c>
      <c r="D961" s="15" t="str">
        <v>なし</v>
      </c>
      <c r="G961" s="15" t="s">
        <v>2201</v>
      </c>
      <c r="H961" s="15" t="s">
        <v>3513</v>
      </c>
      <c r="I961" s="39" t="s">
        <v>3461</v>
      </c>
      <c r="J961" s="19" t="s">
        <v>1451</v>
      </c>
      <c r="K961" s="997">
        <v>1</v>
      </c>
    </row>
    <row r="962" spans="1:11" ht="15" customHeight="1" x14ac:dyDescent="0.15">
      <c r="A962" s="19" t="str">
        <v>家族性低βリポタンパク血症１（ホモ接合体）</v>
      </c>
      <c r="B962" s="19" t="str">
        <v>シート8　（シート9～10には記入しない）</v>
      </c>
      <c r="C962" s="15" t="str">
        <v>病弱</v>
      </c>
      <c r="D962" s="15" t="str">
        <v>なし</v>
      </c>
      <c r="G962" s="28" t="s">
        <v>2202</v>
      </c>
      <c r="H962" s="15" t="s">
        <v>3513</v>
      </c>
      <c r="I962" s="39" t="s">
        <v>3461</v>
      </c>
      <c r="J962" s="19" t="s">
        <v>1451</v>
      </c>
      <c r="K962" s="997">
        <v>1</v>
      </c>
    </row>
    <row r="963" spans="1:11" ht="15" customHeight="1" x14ac:dyDescent="0.15">
      <c r="A963" s="19" t="str">
        <v>1p36欠失症候群</v>
      </c>
      <c r="B963" s="19" t="str">
        <v>シート8　（シート9～10には記入しない）</v>
      </c>
      <c r="C963" s="15" t="str">
        <v>病弱</v>
      </c>
      <c r="D963" s="15" t="str">
        <v>なし</v>
      </c>
      <c r="G963" s="28" t="s">
        <v>2203</v>
      </c>
      <c r="H963" s="15" t="s">
        <v>3513</v>
      </c>
      <c r="I963" s="28" t="s">
        <v>3461</v>
      </c>
      <c r="J963" s="19" t="s">
        <v>1451</v>
      </c>
      <c r="K963" s="997">
        <v>1</v>
      </c>
    </row>
    <row r="964" spans="1:11" ht="15" customHeight="1" x14ac:dyDescent="0.15">
      <c r="A964" s="19" t="str">
        <v>3-ヒドロキシ-3-メチルグルタル酸血症</v>
      </c>
      <c r="B964" s="19" t="str">
        <v>シート8　（シート9～10には記入しない）</v>
      </c>
      <c r="C964" s="15" t="str">
        <v>病弱</v>
      </c>
      <c r="D964" s="15" t="str">
        <v>なし</v>
      </c>
      <c r="G964" s="28" t="s">
        <v>2204</v>
      </c>
      <c r="H964" s="15" t="s">
        <v>3513</v>
      </c>
      <c r="I964" s="39" t="s">
        <v>3461</v>
      </c>
      <c r="J964" s="19" t="s">
        <v>1451</v>
      </c>
      <c r="K964" s="997">
        <v>1</v>
      </c>
    </row>
    <row r="965" spans="1:11" ht="15" customHeight="1" x14ac:dyDescent="0.15">
      <c r="A965" s="19" t="str">
        <v>3-ヒドロキシアシルCoA脱水素酵素欠損症</v>
      </c>
      <c r="B965" s="19" t="str">
        <v>シート8　（シート9～10には記入しない）</v>
      </c>
      <c r="C965" s="15" t="str">
        <v>病弱</v>
      </c>
      <c r="D965" s="15" t="str">
        <v>なし</v>
      </c>
      <c r="G965" s="28" t="s">
        <v>2205</v>
      </c>
      <c r="H965" s="15" t="s">
        <v>3513</v>
      </c>
      <c r="I965" s="39" t="s">
        <v>3461</v>
      </c>
      <c r="J965" s="19" t="s">
        <v>1451</v>
      </c>
      <c r="K965" s="997">
        <v>1</v>
      </c>
    </row>
    <row r="966" spans="1:11" ht="15" customHeight="1" x14ac:dyDescent="0.15">
      <c r="A966" s="19" t="str">
        <v>4p欠失症候群</v>
      </c>
      <c r="B966" s="19" t="str">
        <v>シート8　（シート9～10には記入しない）</v>
      </c>
      <c r="C966" s="15" t="str">
        <v>病弱</v>
      </c>
      <c r="D966" s="15" t="str">
        <v>なし</v>
      </c>
      <c r="G966" s="28" t="s">
        <v>2206</v>
      </c>
      <c r="H966" s="15" t="s">
        <v>3513</v>
      </c>
      <c r="I966" s="39" t="s">
        <v>3461</v>
      </c>
      <c r="J966" s="19" t="s">
        <v>1451</v>
      </c>
      <c r="K966" s="997">
        <v>1</v>
      </c>
    </row>
    <row r="967" spans="1:11" ht="15" customHeight="1" x14ac:dyDescent="0.15">
      <c r="A967" s="19" t="str">
        <v>5p欠失症候群</v>
      </c>
      <c r="B967" s="19" t="str">
        <v>シート8　（シート9～10には記入しない）</v>
      </c>
      <c r="C967" s="15" t="str">
        <v>病弱</v>
      </c>
      <c r="D967" s="15" t="str">
        <v>なし</v>
      </c>
      <c r="G967" s="28" t="s">
        <v>2207</v>
      </c>
      <c r="H967" s="15" t="s">
        <v>3513</v>
      </c>
      <c r="I967" s="39" t="s">
        <v>3461</v>
      </c>
      <c r="J967" s="19" t="s">
        <v>1451</v>
      </c>
      <c r="K967" s="997">
        <v>1</v>
      </c>
    </row>
    <row r="968" spans="1:11" ht="15" customHeight="1" x14ac:dyDescent="0.15">
      <c r="A968" s="19" t="str">
        <v>ACTH産生症候群</v>
      </c>
      <c r="B968" s="19" t="str">
        <v>シート8　（シート9～10には記入しない）</v>
      </c>
      <c r="C968" s="15" t="str">
        <v>病弱</v>
      </c>
      <c r="D968" s="15" t="str">
        <v>なし</v>
      </c>
      <c r="G968" s="28" t="s">
        <v>2208</v>
      </c>
      <c r="H968" s="15" t="s">
        <v>3513</v>
      </c>
      <c r="I968" s="39" t="s">
        <v>3461</v>
      </c>
      <c r="J968" s="19" t="s">
        <v>1451</v>
      </c>
      <c r="K968" s="997">
        <v>1</v>
      </c>
    </row>
    <row r="969" spans="1:11" ht="15" customHeight="1" x14ac:dyDescent="0.15">
      <c r="A969" s="19" t="str">
        <v>AME症候群</v>
      </c>
      <c r="B969" s="19" t="str">
        <v>シート8　（シート9～10には記入しない）</v>
      </c>
      <c r="C969" s="15" t="str">
        <v>病弱</v>
      </c>
      <c r="D969" s="15" t="str">
        <v>なし</v>
      </c>
      <c r="G969" s="28" t="s">
        <v>2209</v>
      </c>
      <c r="H969" s="15" t="s">
        <v>3513</v>
      </c>
      <c r="I969" s="39" t="s">
        <v>3461</v>
      </c>
      <c r="J969" s="19" t="s">
        <v>1451</v>
      </c>
      <c r="K969" s="997">
        <v>1</v>
      </c>
    </row>
    <row r="970" spans="1:11" ht="15" customHeight="1" x14ac:dyDescent="0.15">
      <c r="A970" s="19" t="str">
        <v>Down症候群</v>
      </c>
      <c r="B970" s="19" t="str">
        <v>シート8　（シート9～10には記入しない）</v>
      </c>
      <c r="C970" s="15" t="str">
        <v>病弱</v>
      </c>
      <c r="D970" s="15" t="str">
        <v>なし</v>
      </c>
      <c r="G970" s="15" t="s">
        <v>2210</v>
      </c>
      <c r="H970" s="15" t="s">
        <v>3513</v>
      </c>
      <c r="I970" s="28" t="s">
        <v>3461</v>
      </c>
      <c r="J970" s="19" t="s">
        <v>1451</v>
      </c>
      <c r="K970" s="997">
        <v>1</v>
      </c>
    </row>
    <row r="971" spans="1:11" ht="15" customHeight="1" x14ac:dyDescent="0.15">
      <c r="A971" s="19" t="str">
        <v>GPI欠損症</v>
      </c>
      <c r="B971" s="19" t="str">
        <v>シート8　（シート9～10には記入しない）</v>
      </c>
      <c r="C971" s="15" t="str">
        <v>病弱</v>
      </c>
      <c r="D971" s="15" t="str">
        <v>なし</v>
      </c>
      <c r="G971" s="28" t="s">
        <v>2211</v>
      </c>
      <c r="H971" s="15" t="s">
        <v>3513</v>
      </c>
      <c r="I971" s="39" t="s">
        <v>3461</v>
      </c>
      <c r="J971" s="19" t="s">
        <v>1451</v>
      </c>
      <c r="K971" s="997">
        <v>1</v>
      </c>
    </row>
    <row r="972" spans="1:11" ht="15" customHeight="1" x14ac:dyDescent="0.15">
      <c r="A972" s="19" t="str">
        <v>HDL欠乏症</v>
      </c>
      <c r="B972" s="19" t="str">
        <v>シート8　（シート9～10には記入しない）</v>
      </c>
      <c r="C972" s="15" t="str">
        <v>病弱</v>
      </c>
      <c r="D972" s="15" t="str">
        <v>なし</v>
      </c>
      <c r="G972" s="28" t="s">
        <v>2212</v>
      </c>
      <c r="H972" s="15" t="s">
        <v>3513</v>
      </c>
      <c r="I972" s="28" t="s">
        <v>3461</v>
      </c>
      <c r="J972" s="19" t="s">
        <v>1451</v>
      </c>
      <c r="K972" s="997">
        <v>1</v>
      </c>
    </row>
    <row r="973" spans="1:11" ht="15" customHeight="1" x14ac:dyDescent="0.15">
      <c r="A973" s="19" t="str">
        <v>HTLV-1関連脊髄症</v>
      </c>
      <c r="B973" s="19" t="str">
        <v>シート8　（シート9～10には記入しない）</v>
      </c>
      <c r="C973" s="15" t="str">
        <v>病弱</v>
      </c>
      <c r="D973" s="15" t="str">
        <v>なし</v>
      </c>
      <c r="G973" s="28" t="s">
        <v>2213</v>
      </c>
      <c r="H973" s="15" t="s">
        <v>3513</v>
      </c>
      <c r="I973" s="39" t="s">
        <v>3461</v>
      </c>
      <c r="J973" s="19" t="s">
        <v>1451</v>
      </c>
      <c r="K973" s="997">
        <v>1</v>
      </c>
    </row>
    <row r="974" spans="1:11" ht="15" customHeight="1" x14ac:dyDescent="0.15">
      <c r="A974" s="19" t="str">
        <v>I-cell病</v>
      </c>
      <c r="B974" s="19" t="str">
        <v>シート8　（シート9～10には記入しない）</v>
      </c>
      <c r="C974" s="15" t="str">
        <v>病弱</v>
      </c>
      <c r="D974" s="15" t="str">
        <v>なし</v>
      </c>
      <c r="G974" s="28" t="s">
        <v>2214</v>
      </c>
      <c r="H974" s="15" t="s">
        <v>3513</v>
      </c>
      <c r="I974" s="39" t="s">
        <v>3461</v>
      </c>
      <c r="J974" s="19" t="s">
        <v>1451</v>
      </c>
      <c r="K974" s="997">
        <v>1</v>
      </c>
    </row>
    <row r="975" spans="1:11" ht="15" customHeight="1" x14ac:dyDescent="0.15">
      <c r="A975" s="19" t="str">
        <v>IgG4関連疾患</v>
      </c>
      <c r="B975" s="19" t="str">
        <v>シート8　（シート9～10には記入しない）</v>
      </c>
      <c r="C975" s="15" t="str">
        <v>病弱</v>
      </c>
      <c r="D975" s="15" t="str">
        <v>なし</v>
      </c>
      <c r="G975" s="28" t="s">
        <v>2215</v>
      </c>
      <c r="H975" s="15" t="s">
        <v>3513</v>
      </c>
      <c r="I975" s="39" t="s">
        <v>3461</v>
      </c>
      <c r="J975" s="19" t="s">
        <v>1451</v>
      </c>
      <c r="K975" s="997">
        <v>1</v>
      </c>
    </row>
    <row r="976" spans="1:11" ht="15" customHeight="1" x14ac:dyDescent="0.15">
      <c r="A976" s="19" t="str">
        <v>N-アセチルグルタミン酸合成酵素欠損症</v>
      </c>
      <c r="B976" s="19" t="str">
        <v>シート8　（シート9～10には記入しない）</v>
      </c>
      <c r="C976" s="15" t="str">
        <v>病弱</v>
      </c>
      <c r="D976" s="15" t="str">
        <v>なし</v>
      </c>
      <c r="G976" s="15" t="s">
        <v>2216</v>
      </c>
      <c r="H976" s="15" t="s">
        <v>3513</v>
      </c>
      <c r="I976" s="39" t="s">
        <v>3461</v>
      </c>
      <c r="J976" s="19" t="s">
        <v>1451</v>
      </c>
      <c r="K976" s="997">
        <v>1</v>
      </c>
    </row>
    <row r="977" spans="1:11" ht="15" customHeight="1" x14ac:dyDescent="0.15">
      <c r="A977" s="19" t="str">
        <v>SCOT欠損症</v>
      </c>
      <c r="B977" s="19" t="str">
        <v>シート8　（シート9～10には記入しない）</v>
      </c>
      <c r="C977" s="15" t="str">
        <v>病弱</v>
      </c>
      <c r="D977" s="15" t="str">
        <v>なし</v>
      </c>
      <c r="G977" s="28" t="s">
        <v>2217</v>
      </c>
      <c r="H977" s="15" t="s">
        <v>3513</v>
      </c>
      <c r="I977" s="39" t="s">
        <v>3461</v>
      </c>
      <c r="J977" s="19" t="s">
        <v>1451</v>
      </c>
      <c r="K977" s="997">
        <v>1</v>
      </c>
    </row>
    <row r="978" spans="1:11" ht="15" customHeight="1" x14ac:dyDescent="0.15">
      <c r="A978" s="19" t="str">
        <v>TSH分泌低下症</v>
      </c>
      <c r="B978" s="19" t="str">
        <v>シート8　（シート9～10には記入しない）</v>
      </c>
      <c r="C978" s="15" t="str">
        <v>病弱</v>
      </c>
      <c r="D978" s="15" t="str">
        <v>なし</v>
      </c>
      <c r="G978" s="28" t="s">
        <v>2218</v>
      </c>
      <c r="H978" s="15" t="s">
        <v>3513</v>
      </c>
      <c r="I978" s="39" t="s">
        <v>3461</v>
      </c>
      <c r="J978" s="19" t="s">
        <v>1451</v>
      </c>
      <c r="K978" s="997">
        <v>1</v>
      </c>
    </row>
    <row r="979" spans="1:11" ht="15" customHeight="1" x14ac:dyDescent="0.15">
      <c r="A979" s="19" t="str">
        <v>β-ケトチオラーゼ欠損症</v>
      </c>
      <c r="B979" s="19" t="str">
        <v>シート8　（シート9～10には記入しない）</v>
      </c>
      <c r="C979" s="15" t="str">
        <v>病弱</v>
      </c>
      <c r="D979" s="15" t="str">
        <v>なし</v>
      </c>
      <c r="G979" s="28" t="s">
        <v>2219</v>
      </c>
      <c r="H979" s="15" t="s">
        <v>3513</v>
      </c>
      <c r="I979" s="39" t="s">
        <v>3461</v>
      </c>
      <c r="J979" s="19" t="s">
        <v>1451</v>
      </c>
      <c r="K979" s="997">
        <v>1</v>
      </c>
    </row>
    <row r="980" spans="1:11" ht="15" customHeight="1" x14ac:dyDescent="0.15">
      <c r="A980" s="19" t="str">
        <v>アイザックス症候群</v>
      </c>
      <c r="B980" s="19" t="str">
        <v>シート8　（シート9～10には記入しない）</v>
      </c>
      <c r="C980" s="15" t="str">
        <v>病弱</v>
      </c>
      <c r="D980" s="15" t="str">
        <v>なし</v>
      </c>
      <c r="G980" s="28" t="s">
        <v>2220</v>
      </c>
      <c r="H980" s="15" t="s">
        <v>3513</v>
      </c>
      <c r="I980" s="39" t="s">
        <v>3461</v>
      </c>
      <c r="J980" s="19" t="s">
        <v>1451</v>
      </c>
      <c r="K980" s="997">
        <v>1</v>
      </c>
    </row>
    <row r="981" spans="1:11" ht="15" customHeight="1" x14ac:dyDescent="0.15">
      <c r="A981" s="19" t="str">
        <v>アッシャー症候群</v>
      </c>
      <c r="B981" s="19" t="str">
        <v>シート8　（シート9～10には記入しない）</v>
      </c>
      <c r="C981" s="15" t="str">
        <v>病弱</v>
      </c>
      <c r="D981" s="15" t="str">
        <v>なし</v>
      </c>
      <c r="G981" s="28" t="s">
        <v>2221</v>
      </c>
      <c r="H981" s="15" t="s">
        <v>3513</v>
      </c>
      <c r="I981" s="39" t="s">
        <v>3461</v>
      </c>
      <c r="J981" s="19" t="s">
        <v>1451</v>
      </c>
      <c r="K981" s="997">
        <v>1</v>
      </c>
    </row>
    <row r="982" spans="1:11" ht="15" customHeight="1" x14ac:dyDescent="0.15">
      <c r="A982" s="19" t="str">
        <v>アトピー性脊髄炎</v>
      </c>
      <c r="B982" s="19" t="str">
        <v>シート8　（シート9～10には記入しない）</v>
      </c>
      <c r="C982" s="15" t="str">
        <v>病弱</v>
      </c>
      <c r="D982" s="15" t="str">
        <v>なし</v>
      </c>
      <c r="G982" s="28" t="s">
        <v>2222</v>
      </c>
      <c r="H982" s="15" t="s">
        <v>3513</v>
      </c>
      <c r="I982" s="39" t="s">
        <v>3461</v>
      </c>
      <c r="J982" s="19" t="s">
        <v>1451</v>
      </c>
      <c r="K982" s="997">
        <v>1</v>
      </c>
    </row>
    <row r="983" spans="1:11" ht="15" customHeight="1" x14ac:dyDescent="0.15">
      <c r="A983" s="19" t="str">
        <v>遺伝性鉄芽球性貧血</v>
      </c>
      <c r="B983" s="19" t="str">
        <v>シート8　（シート9～10には記入しない）</v>
      </c>
      <c r="C983" s="15" t="str">
        <v>病弱</v>
      </c>
      <c r="D983" s="15" t="str">
        <v>なし</v>
      </c>
      <c r="G983" s="15" t="s">
        <v>2223</v>
      </c>
      <c r="H983" s="15" t="s">
        <v>3513</v>
      </c>
      <c r="I983" s="39" t="s">
        <v>3461</v>
      </c>
      <c r="J983" s="19" t="s">
        <v>1451</v>
      </c>
      <c r="K983" s="997">
        <v>1</v>
      </c>
    </row>
    <row r="984" spans="1:11" ht="15" customHeight="1" x14ac:dyDescent="0.15">
      <c r="A984" s="19" t="str">
        <v>遺伝性周期性四肢麻痺</v>
      </c>
      <c r="B984" s="19" t="str">
        <v>シート8　（シート9～10には記入しない）</v>
      </c>
      <c r="C984" s="15" t="str">
        <v>病弱</v>
      </c>
      <c r="D984" s="15" t="str">
        <v>なし</v>
      </c>
      <c r="G984" s="28" t="s">
        <v>2224</v>
      </c>
      <c r="H984" s="15" t="s">
        <v>3513</v>
      </c>
      <c r="I984" s="39" t="s">
        <v>3461</v>
      </c>
      <c r="J984" s="19" t="s">
        <v>1451</v>
      </c>
      <c r="K984" s="997">
        <v>1</v>
      </c>
    </row>
    <row r="985" spans="1:11" ht="15" customHeight="1" x14ac:dyDescent="0.15">
      <c r="A985" s="19" t="str">
        <v>ウォルフラム症候群</v>
      </c>
      <c r="B985" s="19" t="str">
        <v>シート8　（シート9～10には記入しない）</v>
      </c>
      <c r="C985" s="15" t="str">
        <v>病弱</v>
      </c>
      <c r="D985" s="15" t="str">
        <v>なし</v>
      </c>
      <c r="G985" s="28" t="s">
        <v>2225</v>
      </c>
      <c r="H985" s="15" t="s">
        <v>3513</v>
      </c>
      <c r="I985" s="39" t="s">
        <v>3461</v>
      </c>
      <c r="J985" s="19" t="s">
        <v>1451</v>
      </c>
      <c r="K985" s="997">
        <v>1</v>
      </c>
    </row>
    <row r="986" spans="1:11" ht="15" customHeight="1" x14ac:dyDescent="0.15">
      <c r="A986" s="19" t="str">
        <v>ウルリッヒ病</v>
      </c>
      <c r="B986" s="19" t="str">
        <v>シート8　（シート9～10には記入しない）</v>
      </c>
      <c r="C986" s="15" t="str">
        <v>病弱</v>
      </c>
      <c r="D986" s="15" t="str">
        <v>なし</v>
      </c>
      <c r="G986" s="28" t="s">
        <v>2226</v>
      </c>
      <c r="H986" s="15" t="s">
        <v>3513</v>
      </c>
      <c r="I986" s="39" t="s">
        <v>3461</v>
      </c>
      <c r="J986" s="19" t="s">
        <v>1451</v>
      </c>
      <c r="K986" s="997">
        <v>1</v>
      </c>
    </row>
    <row r="987" spans="1:11" ht="15" customHeight="1" x14ac:dyDescent="0.15">
      <c r="A987" s="19" t="str">
        <v>エマヌエル症候群</v>
      </c>
      <c r="B987" s="19" t="str">
        <v>シート8　（シート9～10には記入しない）</v>
      </c>
      <c r="C987" s="15" t="str">
        <v>病弱</v>
      </c>
      <c r="D987" s="15" t="str">
        <v>なし</v>
      </c>
      <c r="G987" s="15" t="s">
        <v>2227</v>
      </c>
      <c r="H987" s="15" t="s">
        <v>3513</v>
      </c>
      <c r="I987" s="39" t="s">
        <v>3461</v>
      </c>
      <c r="J987" s="19" t="s">
        <v>1451</v>
      </c>
      <c r="K987" s="997">
        <v>1</v>
      </c>
    </row>
    <row r="988" spans="1:11" ht="15" customHeight="1" x14ac:dyDescent="0.15">
      <c r="A988" s="19" t="str">
        <v>エメリー・ドレイフス型筋ジストロフィー</v>
      </c>
      <c r="B988" s="19" t="str">
        <v>シート8　（シート9～10には記入しない）</v>
      </c>
      <c r="C988" s="15" t="str">
        <v>病弱</v>
      </c>
      <c r="D988" s="15" t="str">
        <v>なし</v>
      </c>
      <c r="G988" s="28" t="s">
        <v>2228</v>
      </c>
      <c r="H988" s="15" t="s">
        <v>3513</v>
      </c>
      <c r="I988" s="39" t="s">
        <v>3461</v>
      </c>
      <c r="J988" s="19" t="s">
        <v>1451</v>
      </c>
      <c r="K988" s="997">
        <v>1</v>
      </c>
    </row>
    <row r="989" spans="1:11" ht="15" customHeight="1" x14ac:dyDescent="0.15">
      <c r="A989" s="19" t="str">
        <v>黄斑ジストロフィー</v>
      </c>
      <c r="B989" s="19" t="str">
        <v>シート8　（シート9～10には記入しない）</v>
      </c>
      <c r="C989" s="15" t="str">
        <v>病弱</v>
      </c>
      <c r="D989" s="15" t="str">
        <v>なし</v>
      </c>
      <c r="G989" s="28" t="s">
        <v>2229</v>
      </c>
      <c r="H989" s="15" t="s">
        <v>3513</v>
      </c>
      <c r="I989" s="39" t="s">
        <v>3461</v>
      </c>
      <c r="J989" s="19" t="s">
        <v>1451</v>
      </c>
      <c r="K989" s="997">
        <v>1</v>
      </c>
    </row>
    <row r="990" spans="1:11" ht="15" customHeight="1" x14ac:dyDescent="0.15">
      <c r="A990" s="19" t="str">
        <v>オスラー病</v>
      </c>
      <c r="B990" s="19" t="str">
        <v>シート8　（シート9～10には記入しない）</v>
      </c>
      <c r="C990" s="15" t="str">
        <v>病弱</v>
      </c>
      <c r="D990" s="15" t="str">
        <v>なし</v>
      </c>
      <c r="G990" s="28" t="s">
        <v>2230</v>
      </c>
      <c r="H990" s="15" t="s">
        <v>3513</v>
      </c>
      <c r="I990" s="39" t="s">
        <v>3461</v>
      </c>
      <c r="J990" s="19" t="s">
        <v>1451</v>
      </c>
      <c r="K990" s="997">
        <v>1</v>
      </c>
    </row>
    <row r="991" spans="1:11" ht="15" customHeight="1" x14ac:dyDescent="0.15">
      <c r="A991" s="19" t="str">
        <v>カーニー複合</v>
      </c>
      <c r="B991" s="19" t="str">
        <v>シート8　（シート9～10には記入しない）</v>
      </c>
      <c r="C991" s="15" t="str">
        <v>病弱</v>
      </c>
      <c r="D991" s="15" t="str">
        <v>なし</v>
      </c>
      <c r="G991" s="28" t="s">
        <v>2231</v>
      </c>
      <c r="H991" s="15" t="s">
        <v>3513</v>
      </c>
      <c r="I991" s="39" t="s">
        <v>3461</v>
      </c>
      <c r="J991" s="19" t="s">
        <v>1451</v>
      </c>
      <c r="K991" s="997">
        <v>1</v>
      </c>
    </row>
    <row r="992" spans="1:11" ht="15" customHeight="1" x14ac:dyDescent="0.15">
      <c r="A992" s="19" t="str">
        <v>外リンパ瘻</v>
      </c>
      <c r="B992" s="19" t="str">
        <v>シート8　（シート9～10には記入しない）</v>
      </c>
      <c r="C992" s="15" t="str">
        <v>病弱</v>
      </c>
      <c r="D992" s="15" t="str">
        <v>なし</v>
      </c>
      <c r="G992" s="28" t="s">
        <v>2232</v>
      </c>
      <c r="H992" s="15" t="s">
        <v>3513</v>
      </c>
      <c r="I992" s="39" t="s">
        <v>3461</v>
      </c>
      <c r="J992" s="19" t="s">
        <v>1451</v>
      </c>
      <c r="K992" s="997">
        <v>1</v>
      </c>
    </row>
    <row r="993" spans="1:11" ht="15" customHeight="1" x14ac:dyDescent="0.15">
      <c r="A993" s="19" t="str">
        <v>下垂体性ADH分泌異常症</v>
      </c>
      <c r="B993" s="19" t="str">
        <v>シート8　（シート9～10には記入しない）</v>
      </c>
      <c r="C993" s="15" t="str">
        <v>病弱</v>
      </c>
      <c r="D993" s="15" t="str">
        <v>なし</v>
      </c>
      <c r="G993" s="28" t="s">
        <v>2233</v>
      </c>
      <c r="H993" s="28" t="s">
        <v>3513</v>
      </c>
      <c r="I993" s="39" t="s">
        <v>3461</v>
      </c>
      <c r="J993" s="19" t="s">
        <v>1451</v>
      </c>
      <c r="K993" s="997">
        <v>1</v>
      </c>
    </row>
    <row r="994" spans="1:11" ht="15" customHeight="1" x14ac:dyDescent="0.15">
      <c r="A994" s="19" t="str">
        <v>下垂体性ゴナドトロピン分泌亢進症</v>
      </c>
      <c r="B994" s="19" t="str">
        <v>シート8　（シート9～10には記入しない）</v>
      </c>
      <c r="C994" s="15" t="str">
        <v>病弱</v>
      </c>
      <c r="D994" s="15" t="str">
        <v>なし</v>
      </c>
      <c r="G994" s="28" t="s">
        <v>2234</v>
      </c>
      <c r="H994" s="15" t="s">
        <v>3513</v>
      </c>
      <c r="I994" s="39" t="s">
        <v>3461</v>
      </c>
      <c r="J994" s="19" t="s">
        <v>1451</v>
      </c>
      <c r="K994" s="997">
        <v>1</v>
      </c>
    </row>
    <row r="995" spans="1:11" ht="15" customHeight="1" x14ac:dyDescent="0.15">
      <c r="A995" s="19" t="str">
        <v>下垂体性成長ホルモン分泌亢進症</v>
      </c>
      <c r="B995" s="19" t="str">
        <v>シート8　（シート9～10には記入しない）</v>
      </c>
      <c r="C995" s="15" t="str">
        <v>病弱</v>
      </c>
      <c r="D995" s="15" t="str">
        <v>なし</v>
      </c>
      <c r="G995" s="15" t="s">
        <v>2235</v>
      </c>
      <c r="H995" s="15" t="s">
        <v>3513</v>
      </c>
      <c r="I995" s="39" t="s">
        <v>3461</v>
      </c>
      <c r="J995" s="19" t="s">
        <v>1451</v>
      </c>
      <c r="K995" s="997">
        <v>1</v>
      </c>
    </row>
    <row r="996" spans="1:11" ht="15" customHeight="1" x14ac:dyDescent="0.15">
      <c r="A996" s="19" t="str">
        <v>下垂体前葉機能低下症</v>
      </c>
      <c r="B996" s="19" t="str">
        <v>シート8　（シート9～10には記入しない）</v>
      </c>
      <c r="C996" s="15" t="str">
        <v>病弱</v>
      </c>
      <c r="D996" s="15" t="str">
        <v>なし</v>
      </c>
      <c r="G996" s="28" t="s">
        <v>2236</v>
      </c>
      <c r="H996" s="15" t="s">
        <v>3513</v>
      </c>
      <c r="I996" s="39" t="s">
        <v>3461</v>
      </c>
      <c r="J996" s="19" t="s">
        <v>1451</v>
      </c>
      <c r="K996" s="997">
        <v>1</v>
      </c>
    </row>
    <row r="997" spans="1:11" ht="15" customHeight="1" x14ac:dyDescent="0.15">
      <c r="A997" s="19" t="str">
        <v>家族性良性慢性天疱瘡</v>
      </c>
      <c r="B997" s="19" t="str">
        <v>シート8　（シート9～10には記入しない）</v>
      </c>
      <c r="C997" s="15" t="str">
        <v>病弱</v>
      </c>
      <c r="D997" s="15" t="str">
        <v>なし</v>
      </c>
      <c r="G997" s="28" t="s">
        <v>2237</v>
      </c>
      <c r="H997" s="15" t="s">
        <v>3513</v>
      </c>
      <c r="I997" s="39" t="s">
        <v>3461</v>
      </c>
      <c r="J997" s="19" t="s">
        <v>1451</v>
      </c>
      <c r="K997" s="997">
        <v>1</v>
      </c>
    </row>
    <row r="998" spans="1:11" ht="15" customHeight="1" x14ac:dyDescent="0.15">
      <c r="A998" s="19" t="str">
        <v>ガラクトース-1-リン酸ウリジルトランスフェラーゼ欠損
症</v>
      </c>
      <c r="B998" s="19" t="str">
        <v>シート8　（シート9～10には記入しない）</v>
      </c>
      <c r="C998" s="15" t="str">
        <v>病弱</v>
      </c>
      <c r="D998" s="15" t="str">
        <v>なし</v>
      </c>
      <c r="G998" s="28" t="s">
        <v>2238</v>
      </c>
      <c r="H998" s="15" t="s">
        <v>3513</v>
      </c>
      <c r="I998" s="39" t="s">
        <v>3461</v>
      </c>
      <c r="J998" s="19" t="s">
        <v>1451</v>
      </c>
      <c r="K998" s="997">
        <v>1</v>
      </c>
    </row>
    <row r="999" spans="1:11" ht="15" customHeight="1" x14ac:dyDescent="0.15">
      <c r="A999" s="19" t="str">
        <v>カルニチン回路異常症</v>
      </c>
      <c r="B999" s="19" t="str">
        <v>シート8　（シート9～10には記入しない）</v>
      </c>
      <c r="C999" s="15" t="str">
        <v>病弱</v>
      </c>
      <c r="D999" s="15" t="str">
        <v>なし</v>
      </c>
      <c r="G999" s="15" t="s">
        <v>2239</v>
      </c>
      <c r="H999" s="15" t="s">
        <v>3513</v>
      </c>
      <c r="I999" s="39" t="s">
        <v>3461</v>
      </c>
      <c r="J999" s="19" t="s">
        <v>1451</v>
      </c>
      <c r="K999" s="997">
        <v>1</v>
      </c>
    </row>
    <row r="1000" spans="1:11" ht="15" customHeight="1" x14ac:dyDescent="0.15">
      <c r="A1000" s="19" t="str">
        <v>肝型糖原病</v>
      </c>
      <c r="B1000" s="19" t="str">
        <v>シート8　（シート9～10には記入しない）</v>
      </c>
      <c r="C1000" s="15" t="str">
        <v>病弱</v>
      </c>
      <c r="D1000" s="15" t="str">
        <v>なし</v>
      </c>
      <c r="G1000" s="28" t="s">
        <v>2240</v>
      </c>
      <c r="H1000" s="15" t="s">
        <v>3513</v>
      </c>
      <c r="I1000" s="39" t="s">
        <v>3461</v>
      </c>
      <c r="J1000" s="19" t="s">
        <v>1451</v>
      </c>
      <c r="K1000" s="997">
        <v>1</v>
      </c>
    </row>
    <row r="1001" spans="1:11" ht="15" customHeight="1" x14ac:dyDescent="0.15">
      <c r="A1001" s="19" t="str">
        <v>強直性脊椎炎</v>
      </c>
      <c r="B1001" s="19" t="str">
        <v>シート8　（シート9～10には記入しない）</v>
      </c>
      <c r="C1001" s="15" t="str">
        <v>病弱</v>
      </c>
      <c r="D1001" s="15" t="str">
        <v>なし</v>
      </c>
      <c r="G1001" s="28" t="s">
        <v>2241</v>
      </c>
      <c r="H1001" s="15" t="s">
        <v>3513</v>
      </c>
      <c r="I1001" s="39" t="s">
        <v>3461</v>
      </c>
      <c r="J1001" s="19" t="s">
        <v>1451</v>
      </c>
      <c r="K1001" s="997">
        <v>1</v>
      </c>
    </row>
    <row r="1002" spans="1:11" ht="15" customHeight="1" x14ac:dyDescent="0.15">
      <c r="A1002" s="19" t="str">
        <v>巨大リンパ管奇形</v>
      </c>
      <c r="B1002" s="19" t="str">
        <v>シート8　（シート9～10には記入しない）</v>
      </c>
      <c r="C1002" s="15" t="str">
        <v>病弱</v>
      </c>
      <c r="D1002" s="15" t="str">
        <v>なし</v>
      </c>
      <c r="G1002" s="28" t="s">
        <v>2242</v>
      </c>
      <c r="H1002" s="15" t="s">
        <v>3513</v>
      </c>
      <c r="I1002" s="39" t="s">
        <v>3461</v>
      </c>
      <c r="J1002" s="19" t="s">
        <v>1451</v>
      </c>
      <c r="K1002" s="997">
        <v>1</v>
      </c>
    </row>
    <row r="1003" spans="1:11" ht="15" customHeight="1" x14ac:dyDescent="0.15">
      <c r="A1003" s="19" t="str">
        <v>筋型糖原病</v>
      </c>
      <c r="B1003" s="19" t="str">
        <v>シート8　（シート9～10には記入しない）</v>
      </c>
      <c r="C1003" s="15" t="str">
        <v>病弱</v>
      </c>
      <c r="D1003" s="15" t="str">
        <v>なし</v>
      </c>
      <c r="G1003" s="15" t="s">
        <v>2243</v>
      </c>
      <c r="H1003" s="15" t="s">
        <v>3513</v>
      </c>
      <c r="I1003" s="39" t="s">
        <v>3461</v>
      </c>
      <c r="J1003" s="19" t="s">
        <v>1451</v>
      </c>
      <c r="K1003" s="997">
        <v>1</v>
      </c>
    </row>
    <row r="1004" spans="1:11" ht="15" customHeight="1" x14ac:dyDescent="0.15">
      <c r="A1004" s="19" t="str">
        <v>クルーゾン症候群</v>
      </c>
      <c r="B1004" s="19" t="str">
        <v>シート8　（シート9～10には記入しない）</v>
      </c>
      <c r="C1004" s="15" t="str">
        <v>病弱</v>
      </c>
      <c r="D1004" s="15" t="str">
        <v>なし</v>
      </c>
      <c r="G1004" s="15" t="s">
        <v>2244</v>
      </c>
      <c r="H1004" s="15" t="s">
        <v>3513</v>
      </c>
      <c r="I1004" s="39" t="s">
        <v>3461</v>
      </c>
      <c r="J1004" s="19" t="s">
        <v>1451</v>
      </c>
      <c r="K1004" s="997">
        <v>1</v>
      </c>
    </row>
    <row r="1005" spans="1:11" ht="15" customHeight="1" x14ac:dyDescent="0.15">
      <c r="A1005" s="19" t="str">
        <v>グルコーストランスポーター1欠損症</v>
      </c>
      <c r="B1005" s="19" t="str">
        <v>シート8　（シート9～10には記入しない）</v>
      </c>
      <c r="C1005" s="15" t="str">
        <v>病弱</v>
      </c>
      <c r="D1005" s="15" t="str">
        <v>なし</v>
      </c>
      <c r="G1005" s="28" t="s">
        <v>2245</v>
      </c>
      <c r="H1005" s="15" t="s">
        <v>3513</v>
      </c>
      <c r="I1005" s="39" t="s">
        <v>3461</v>
      </c>
      <c r="J1005" s="19" t="s">
        <v>1451</v>
      </c>
      <c r="K1005" s="997">
        <v>1</v>
      </c>
    </row>
    <row r="1006" spans="1:11" ht="15" customHeight="1" x14ac:dyDescent="0.15">
      <c r="A1006" s="19" t="str">
        <v>グルタル酸血症1型</v>
      </c>
      <c r="B1006" s="19" t="str">
        <v>シート8　（シート9～10には記入しない）</v>
      </c>
      <c r="C1006" s="15" t="str">
        <v>病弱</v>
      </c>
      <c r="D1006" s="15" t="str">
        <v>なし</v>
      </c>
      <c r="G1006" s="28" t="s">
        <v>2246</v>
      </c>
      <c r="H1006" s="15" t="s">
        <v>3513</v>
      </c>
      <c r="I1006" s="39" t="s">
        <v>3461</v>
      </c>
      <c r="J1006" s="19" t="s">
        <v>1451</v>
      </c>
      <c r="K1006" s="997">
        <v>1</v>
      </c>
    </row>
    <row r="1007" spans="1:11" ht="15" customHeight="1" x14ac:dyDescent="0.15">
      <c r="A1007" s="19" t="str">
        <v>グルタル酸血症2型</v>
      </c>
      <c r="B1007" s="19" t="str">
        <v>シート8　（シート9～10には記入しない）</v>
      </c>
      <c r="C1007" s="15" t="str">
        <v>病弱</v>
      </c>
      <c r="D1007" s="15" t="str">
        <v>なし</v>
      </c>
      <c r="G1007" s="28" t="s">
        <v>2247</v>
      </c>
      <c r="H1007" s="15" t="s">
        <v>3513</v>
      </c>
      <c r="I1007" s="39" t="s">
        <v>3461</v>
      </c>
      <c r="J1007" s="19" t="s">
        <v>1451</v>
      </c>
      <c r="K1007" s="997">
        <v>1</v>
      </c>
    </row>
    <row r="1008" spans="1:11" ht="15" customHeight="1" x14ac:dyDescent="0.15">
      <c r="A1008" s="19" t="str">
        <v>クロウ・深瀬症候群</v>
      </c>
      <c r="B1008" s="19" t="str">
        <v>シート8　（シート9～10には記入しない）</v>
      </c>
      <c r="C1008" s="15" t="str">
        <v>病弱</v>
      </c>
      <c r="D1008" s="15" t="str">
        <v>なし</v>
      </c>
      <c r="G1008" s="28" t="s">
        <v>2248</v>
      </c>
      <c r="H1008" s="15" t="s">
        <v>3513</v>
      </c>
      <c r="I1008" s="39" t="s">
        <v>3461</v>
      </c>
      <c r="J1008" s="19" t="s">
        <v>1451</v>
      </c>
      <c r="K1008" s="997">
        <v>1</v>
      </c>
    </row>
    <row r="1009" spans="1:11" ht="15" customHeight="1" x14ac:dyDescent="0.15">
      <c r="A1009" s="19" t="str">
        <v>クロンカイト・カナダ症候群</v>
      </c>
      <c r="B1009" s="19" t="str">
        <v>シート8　（シート9～10には記入しない）</v>
      </c>
      <c r="C1009" s="15" t="str">
        <v>病弱</v>
      </c>
      <c r="D1009" s="15" t="str">
        <v>なし</v>
      </c>
      <c r="G1009" s="28" t="s">
        <v>2249</v>
      </c>
      <c r="H1009" s="15" t="s">
        <v>3513</v>
      </c>
      <c r="I1009" s="39" t="s">
        <v>3461</v>
      </c>
      <c r="J1009" s="19" t="s">
        <v>1451</v>
      </c>
      <c r="K1009" s="997">
        <v>1</v>
      </c>
    </row>
    <row r="1010" spans="1:11" ht="15" customHeight="1" x14ac:dyDescent="0.15">
      <c r="A1010" s="19" t="str">
        <v>痙攣重積型二相性急性脳症</v>
      </c>
      <c r="B1010" s="19" t="str">
        <v>シート8　（シート9～10には記入しない）</v>
      </c>
      <c r="C1010" s="15" t="str">
        <v>病弱</v>
      </c>
      <c r="D1010" s="15" t="str">
        <v>なし</v>
      </c>
      <c r="G1010" s="28" t="s">
        <v>2250</v>
      </c>
      <c r="H1010" s="15" t="s">
        <v>3513</v>
      </c>
      <c r="I1010" s="39" t="s">
        <v>3461</v>
      </c>
      <c r="J1010" s="19" t="s">
        <v>1451</v>
      </c>
      <c r="K1010" s="997">
        <v>1</v>
      </c>
    </row>
    <row r="1011" spans="1:11" ht="15" customHeight="1" x14ac:dyDescent="0.15">
      <c r="A1011" s="19" t="str">
        <v>けいれん重積型二相性急性脳症</v>
      </c>
      <c r="B1011" s="19" t="str">
        <v>シート8　（シート9～10には記入しない）</v>
      </c>
      <c r="C1011" s="15" t="str">
        <v>病弱</v>
      </c>
      <c r="D1011" s="15" t="str">
        <v>なし</v>
      </c>
      <c r="G1011" s="15" t="s">
        <v>2251</v>
      </c>
      <c r="H1011" s="15" t="s">
        <v>3513</v>
      </c>
      <c r="I1011" s="39" t="s">
        <v>3461</v>
      </c>
      <c r="J1011" s="19" t="s">
        <v>1451</v>
      </c>
      <c r="K1011" s="997">
        <v>1</v>
      </c>
    </row>
    <row r="1012" spans="1:11" ht="15" customHeight="1" x14ac:dyDescent="0.15">
      <c r="A1012" s="19" t="str">
        <v>原発性胆汁性胆管炎</v>
      </c>
      <c r="B1012" s="19" t="str">
        <v>シート8　（シート9～10には記入しない）</v>
      </c>
      <c r="C1012" s="15" t="str">
        <v>病弱</v>
      </c>
      <c r="D1012" s="15" t="str">
        <v>なし</v>
      </c>
      <c r="G1012" s="28" t="s">
        <v>2252</v>
      </c>
      <c r="H1012" s="15" t="s">
        <v>3513</v>
      </c>
      <c r="I1012" s="39" t="s">
        <v>3461</v>
      </c>
      <c r="J1012" s="19" t="s">
        <v>1451</v>
      </c>
      <c r="K1012" s="997">
        <v>1</v>
      </c>
    </row>
    <row r="1013" spans="1:11" ht="15" customHeight="1" x14ac:dyDescent="0.15">
      <c r="A1013" s="19" t="str">
        <v>好酸球性副鼻腔炎</v>
      </c>
      <c r="B1013" s="19" t="str">
        <v>シート8　（シート9～10には記入しない）</v>
      </c>
      <c r="C1013" s="15" t="str">
        <v>病弱</v>
      </c>
      <c r="D1013" s="15" t="str">
        <v>なし</v>
      </c>
      <c r="G1013" s="28" t="s">
        <v>2253</v>
      </c>
      <c r="H1013" s="15" t="s">
        <v>3513</v>
      </c>
      <c r="I1013" s="39" t="s">
        <v>3461</v>
      </c>
      <c r="J1013" s="19" t="s">
        <v>1451</v>
      </c>
      <c r="K1013" s="997">
        <v>1</v>
      </c>
    </row>
    <row r="1014" spans="1:11" ht="15" customHeight="1" x14ac:dyDescent="0.15">
      <c r="A1014" s="19" t="str">
        <v>高チロシン血症2型</v>
      </c>
      <c r="B1014" s="19" t="str">
        <v>シート8　（シート9～10には記入しない）</v>
      </c>
      <c r="C1014" s="15" t="str">
        <v>病弱</v>
      </c>
      <c r="D1014" s="15" t="str">
        <v>なし</v>
      </c>
      <c r="G1014" s="28" t="s">
        <v>2254</v>
      </c>
      <c r="H1014" s="15" t="s">
        <v>3513</v>
      </c>
      <c r="I1014" s="28" t="s">
        <v>3461</v>
      </c>
      <c r="J1014" s="19" t="s">
        <v>1451</v>
      </c>
      <c r="K1014" s="997">
        <v>1</v>
      </c>
    </row>
    <row r="1015" spans="1:11" ht="15" customHeight="1" x14ac:dyDescent="0.15">
      <c r="A1015" s="19" t="str">
        <v>高チロシン血症3型</v>
      </c>
      <c r="B1015" s="19" t="str">
        <v>シート8　（シート9～10には記入しない）</v>
      </c>
      <c r="C1015" s="15" t="str">
        <v>病弱</v>
      </c>
      <c r="D1015" s="15" t="str">
        <v>なし</v>
      </c>
      <c r="G1015" s="15" t="s">
        <v>2255</v>
      </c>
      <c r="H1015" s="15" t="s">
        <v>3513</v>
      </c>
      <c r="I1015" s="28" t="s">
        <v>3461</v>
      </c>
      <c r="J1015" s="19" t="s">
        <v>1451</v>
      </c>
      <c r="K1015" s="997">
        <v>1</v>
      </c>
    </row>
    <row r="1016" spans="1:11" ht="15" customHeight="1" x14ac:dyDescent="0.15">
      <c r="A1016" s="19" t="str">
        <v>ゴーハム病</v>
      </c>
      <c r="B1016" s="19" t="str">
        <v>シート8　（シート9～10には記入しない）</v>
      </c>
      <c r="C1016" s="15" t="str">
        <v>病弱</v>
      </c>
      <c r="D1016" s="15" t="str">
        <v>なし</v>
      </c>
      <c r="G1016" s="28" t="s">
        <v>2256</v>
      </c>
      <c r="H1016" s="15" t="s">
        <v>3513</v>
      </c>
      <c r="I1016" s="39" t="s">
        <v>3461</v>
      </c>
      <c r="J1016" s="19" t="s">
        <v>1451</v>
      </c>
      <c r="K1016" s="997">
        <v>1</v>
      </c>
    </row>
    <row r="1017" spans="1:11" ht="15" customHeight="1" x14ac:dyDescent="0.15">
      <c r="A1017" s="19" t="str">
        <v>骨軟化症</v>
      </c>
      <c r="B1017" s="19" t="str">
        <v>シート8　（シート9～10には記入しない）</v>
      </c>
      <c r="C1017" s="15" t="str">
        <v>病弱</v>
      </c>
      <c r="D1017" s="15" t="str">
        <v>なし</v>
      </c>
      <c r="G1017" s="15" t="s">
        <v>2257</v>
      </c>
      <c r="H1017" s="15" t="s">
        <v>3513</v>
      </c>
      <c r="I1017" s="39" t="s">
        <v>3461</v>
      </c>
      <c r="J1017" s="19" t="s">
        <v>1451</v>
      </c>
      <c r="K1017" s="997">
        <v>1</v>
      </c>
    </row>
    <row r="1018" spans="1:11" ht="15" customHeight="1" x14ac:dyDescent="0.15">
      <c r="A1018" s="19" t="str">
        <v>サルコイドーシス</v>
      </c>
      <c r="B1018" s="19" t="str">
        <v>シート8　（シート9～10には記入しない）</v>
      </c>
      <c r="C1018" s="15" t="str">
        <v>病弱</v>
      </c>
      <c r="D1018" s="15" t="str">
        <v>なし</v>
      </c>
      <c r="G1018" s="15" t="s">
        <v>2258</v>
      </c>
      <c r="H1018" s="15" t="s">
        <v>3513</v>
      </c>
      <c r="I1018" s="39" t="s">
        <v>3461</v>
      </c>
      <c r="J1018" s="19" t="s">
        <v>1451</v>
      </c>
      <c r="K1018" s="997">
        <v>1</v>
      </c>
    </row>
    <row r="1019" spans="1:11" ht="15" customHeight="1" x14ac:dyDescent="0.15">
      <c r="A1019" s="19" t="str">
        <v>自己免疫性後天性凝固因子欠乏症</v>
      </c>
      <c r="B1019" s="19" t="str">
        <v>シート8　（シート9～10には記入しない）</v>
      </c>
      <c r="C1019" s="15" t="str">
        <v>病弱</v>
      </c>
      <c r="D1019" s="15" t="str">
        <v>なし</v>
      </c>
      <c r="G1019" s="28" t="s">
        <v>2259</v>
      </c>
      <c r="H1019" s="15" t="s">
        <v>3513</v>
      </c>
      <c r="I1019" s="39" t="s">
        <v>3461</v>
      </c>
      <c r="J1019" s="19" t="s">
        <v>1451</v>
      </c>
      <c r="K1019" s="997">
        <v>1</v>
      </c>
    </row>
    <row r="1020" spans="1:11" ht="15" customHeight="1" x14ac:dyDescent="0.15">
      <c r="A1020" s="19" t="str">
        <v>シトステロール血症</v>
      </c>
      <c r="B1020" s="19" t="str">
        <v>シート8　（シート9～10には記入しない）</v>
      </c>
      <c r="C1020" s="15" t="str">
        <v>病弱</v>
      </c>
      <c r="D1020" s="15" t="str">
        <v>なし</v>
      </c>
      <c r="G1020" s="28" t="s">
        <v>2260</v>
      </c>
      <c r="H1020" s="15" t="s">
        <v>3513</v>
      </c>
      <c r="I1020" s="39" t="s">
        <v>3461</v>
      </c>
      <c r="J1020" s="19" t="s">
        <v>1451</v>
      </c>
      <c r="K1020" s="997">
        <v>1</v>
      </c>
    </row>
    <row r="1021" spans="1:11" ht="15" customHeight="1" x14ac:dyDescent="0.15">
      <c r="A1021" s="19" t="str">
        <v>若年発症型両側性感音難聴</v>
      </c>
      <c r="B1021" s="19" t="str">
        <v>シート8　（シート9～10には記入しない）</v>
      </c>
      <c r="C1021" s="15" t="str">
        <v>病弱</v>
      </c>
      <c r="D1021" s="15" t="str">
        <v>なし</v>
      </c>
      <c r="G1021" s="15" t="s">
        <v>2261</v>
      </c>
      <c r="H1021" s="15" t="s">
        <v>3513</v>
      </c>
      <c r="I1021" s="39" t="s">
        <v>3461</v>
      </c>
      <c r="J1021" s="19" t="s">
        <v>1451</v>
      </c>
      <c r="K1021" s="997">
        <v>1</v>
      </c>
    </row>
    <row r="1022" spans="1:11" ht="15" customHeight="1" x14ac:dyDescent="0.15">
      <c r="A1022" s="19" t="str">
        <v>シャルコー・マリー・トゥース病</v>
      </c>
      <c r="B1022" s="19" t="str">
        <v>シート8　（シート9～10には記入しない）</v>
      </c>
      <c r="C1022" s="15" t="str">
        <v>病弱</v>
      </c>
      <c r="D1022" s="15" t="str">
        <v>なし</v>
      </c>
      <c r="G1022" s="28" t="s">
        <v>2262</v>
      </c>
      <c r="H1022" s="15" t="s">
        <v>3513</v>
      </c>
      <c r="I1022" s="39" t="s">
        <v>3461</v>
      </c>
      <c r="J1022" s="19" t="s">
        <v>1451</v>
      </c>
      <c r="K1022" s="997">
        <v>1</v>
      </c>
    </row>
    <row r="1023" spans="1:11" ht="15" customHeight="1" x14ac:dyDescent="0.15">
      <c r="A1023" s="19" t="str">
        <v>修正大血管転位症</v>
      </c>
      <c r="B1023" s="19" t="str">
        <v>シート8　（シート9～10には記入しない）</v>
      </c>
      <c r="C1023" s="15" t="str">
        <v>病弱</v>
      </c>
      <c r="D1023" s="15" t="str">
        <v>なし</v>
      </c>
      <c r="G1023" s="28" t="s">
        <v>2263</v>
      </c>
      <c r="H1023" s="15" t="s">
        <v>3513</v>
      </c>
      <c r="I1023" s="39" t="s">
        <v>3461</v>
      </c>
      <c r="J1023" s="19" t="s">
        <v>1451</v>
      </c>
      <c r="K1023" s="997">
        <v>1</v>
      </c>
    </row>
    <row r="1024" spans="1:11" ht="15" customHeight="1" x14ac:dyDescent="0.15">
      <c r="A1024" s="19" t="str">
        <v>心室中隔欠損を伴う肺動脈閉鎖症</v>
      </c>
      <c r="B1024" s="19" t="str">
        <v>シート8　（シート9～10には記入しない）</v>
      </c>
      <c r="C1024" s="15" t="str">
        <v>病弱</v>
      </c>
      <c r="D1024" s="15" t="str">
        <v>なし</v>
      </c>
      <c r="G1024" s="28" t="s">
        <v>2264</v>
      </c>
      <c r="H1024" s="15" t="s">
        <v>3513</v>
      </c>
      <c r="I1024" s="39" t="s">
        <v>3461</v>
      </c>
      <c r="J1024" s="19" t="s">
        <v>1451</v>
      </c>
      <c r="K1024" s="997">
        <v>1</v>
      </c>
    </row>
    <row r="1025" spans="1:11" ht="15" customHeight="1" x14ac:dyDescent="0.15">
      <c r="A1025" s="19" t="str">
        <v>スクシニル-CoA:3-ケト酸CoAトランスフェラーゼ欠損症</v>
      </c>
      <c r="B1025" s="19" t="str">
        <v>シート8　（シート9～10には記入しない）</v>
      </c>
      <c r="C1025" s="15" t="str">
        <v>病弱</v>
      </c>
      <c r="D1025" s="15" t="str">
        <v>なし</v>
      </c>
      <c r="G1025" s="28" t="s">
        <v>2265</v>
      </c>
      <c r="H1025" s="15" t="s">
        <v>3513</v>
      </c>
      <c r="I1025" s="39" t="s">
        <v>3461</v>
      </c>
      <c r="J1025" s="19" t="s">
        <v>1451</v>
      </c>
      <c r="K1025" s="997">
        <v>1</v>
      </c>
    </row>
    <row r="1026" spans="1:11" ht="15" customHeight="1" x14ac:dyDescent="0.15">
      <c r="A1026" s="19" t="str">
        <v>スクシニル-CoAリガーゼ欠損症</v>
      </c>
      <c r="B1026" s="19" t="str">
        <v>シート8　（シート9～10には記入しない）</v>
      </c>
      <c r="C1026" s="15" t="str">
        <v>病弱</v>
      </c>
      <c r="D1026" s="15" t="str">
        <v>なし</v>
      </c>
      <c r="G1026" s="28" t="s">
        <v>2266</v>
      </c>
      <c r="H1026" s="15" t="s">
        <v>3513</v>
      </c>
      <c r="I1026" s="39" t="s">
        <v>3461</v>
      </c>
      <c r="J1026" s="19" t="s">
        <v>1451</v>
      </c>
      <c r="K1026" s="997">
        <v>1</v>
      </c>
    </row>
    <row r="1027" spans="1:11" ht="15" customHeight="1" x14ac:dyDescent="0.15">
      <c r="A1027" s="19" t="str">
        <v>喘息</v>
      </c>
      <c r="B1027" s="19" t="str">
        <v>シート8　（シート9～10には記入しない）</v>
      </c>
      <c r="C1027" s="15" t="str">
        <v>病弱</v>
      </c>
      <c r="D1027" s="15" t="str">
        <v>なし</v>
      </c>
      <c r="G1027" s="28" t="s">
        <v>2267</v>
      </c>
      <c r="H1027" s="15" t="s">
        <v>3513</v>
      </c>
      <c r="I1027" s="28" t="s">
        <v>3461</v>
      </c>
      <c r="J1027" s="19" t="s">
        <v>1451</v>
      </c>
      <c r="K1027" s="997">
        <v>1</v>
      </c>
    </row>
    <row r="1028" spans="1:11" ht="15" customHeight="1" x14ac:dyDescent="0.15">
      <c r="A1028" s="19" t="str">
        <v>ぜんそく</v>
      </c>
      <c r="B1028" s="19" t="str">
        <v>シート8　（シート9～10には記入しない）</v>
      </c>
      <c r="C1028" s="15" t="str">
        <v>病弱</v>
      </c>
      <c r="D1028" s="15" t="str">
        <v>なし</v>
      </c>
      <c r="G1028" s="28" t="s">
        <v>2268</v>
      </c>
      <c r="H1028" s="15" t="s">
        <v>3513</v>
      </c>
      <c r="I1028" s="39" t="s">
        <v>3461</v>
      </c>
      <c r="J1028" s="19" t="s">
        <v>1451</v>
      </c>
      <c r="K1028" s="997">
        <v>1</v>
      </c>
    </row>
    <row r="1029" spans="1:11" ht="15" customHeight="1" x14ac:dyDescent="0.15">
      <c r="A1029" s="19" t="str">
        <v>先天性三尖弁狭窄症</v>
      </c>
      <c r="B1029" s="19" t="str">
        <v>シート8　（シート9～10には記入しない）</v>
      </c>
      <c r="C1029" s="15" t="str">
        <v>病弱</v>
      </c>
      <c r="D1029" s="15" t="str">
        <v>なし</v>
      </c>
      <c r="G1029" s="28" t="s">
        <v>2269</v>
      </c>
      <c r="H1029" s="15" t="s">
        <v>3513</v>
      </c>
      <c r="I1029" s="39" t="s">
        <v>3461</v>
      </c>
      <c r="J1029" s="19" t="s">
        <v>1451</v>
      </c>
      <c r="K1029" s="997">
        <v>1</v>
      </c>
    </row>
    <row r="1030" spans="1:11" ht="15" customHeight="1" x14ac:dyDescent="0.15">
      <c r="A1030" s="19" t="str">
        <v>先天性腎性尿崩症</v>
      </c>
      <c r="B1030" s="19" t="str">
        <v>シート8　（シート9～10には記入しない）</v>
      </c>
      <c r="C1030" s="15" t="str">
        <v>病弱</v>
      </c>
      <c r="D1030" s="15" t="str">
        <v>なし</v>
      </c>
      <c r="G1030" s="28" t="s">
        <v>2270</v>
      </c>
      <c r="H1030" s="15" t="s">
        <v>3513</v>
      </c>
      <c r="I1030" s="39" t="s">
        <v>3461</v>
      </c>
      <c r="J1030" s="19" t="s">
        <v>1451</v>
      </c>
      <c r="K1030" s="997">
        <v>1</v>
      </c>
    </row>
    <row r="1031" spans="1:11" ht="15" customHeight="1" x14ac:dyDescent="0.15">
      <c r="A1031" s="19" t="str">
        <v>先天性僧帽弁狭窄症</v>
      </c>
      <c r="B1031" s="19" t="str">
        <v>シート8　（シート9～10には記入しない）</v>
      </c>
      <c r="C1031" s="15" t="str">
        <v>病弱</v>
      </c>
      <c r="D1031" s="15" t="str">
        <v>なし</v>
      </c>
      <c r="G1031" s="28" t="s">
        <v>2271</v>
      </c>
      <c r="H1031" s="15" t="s">
        <v>3513</v>
      </c>
      <c r="I1031" s="39" t="s">
        <v>3461</v>
      </c>
      <c r="J1031" s="19" t="s">
        <v>1451</v>
      </c>
      <c r="K1031" s="997">
        <v>1</v>
      </c>
    </row>
    <row r="1032" spans="1:11" ht="15" customHeight="1" x14ac:dyDescent="0.15">
      <c r="A1032" s="19" t="str">
        <v>先天性肺静脈狭窄症</v>
      </c>
      <c r="B1032" s="19" t="str">
        <v>シート8　（シート9～10には記入しない）</v>
      </c>
      <c r="C1032" s="15" t="str">
        <v>病弱</v>
      </c>
      <c r="D1032" s="15" t="str">
        <v>なし</v>
      </c>
      <c r="G1032" s="28" t="s">
        <v>2272</v>
      </c>
      <c r="H1032" s="15" t="s">
        <v>3513</v>
      </c>
      <c r="I1032" s="39" t="s">
        <v>3461</v>
      </c>
      <c r="J1032" s="19" t="s">
        <v>1451</v>
      </c>
      <c r="K1032" s="997">
        <v>1</v>
      </c>
    </row>
    <row r="1033" spans="1:11" ht="15" customHeight="1" x14ac:dyDescent="0.15">
      <c r="A1033" s="19" t="str">
        <v>先天性葉酸吸収不全</v>
      </c>
      <c r="B1033" s="19" t="str">
        <v>シート8　（シート9～10には記入しない）</v>
      </c>
      <c r="C1033" s="15" t="str">
        <v>病弱</v>
      </c>
      <c r="D1033" s="15" t="str">
        <v>なし</v>
      </c>
      <c r="G1033" s="15" t="s">
        <v>2273</v>
      </c>
      <c r="H1033" s="15" t="s">
        <v>3513</v>
      </c>
      <c r="I1033" s="39" t="s">
        <v>3461</v>
      </c>
      <c r="J1033" s="19" t="s">
        <v>1451</v>
      </c>
      <c r="K1033" s="997">
        <v>1</v>
      </c>
    </row>
    <row r="1034" spans="1:11" ht="15" customHeight="1" x14ac:dyDescent="0.15">
      <c r="A1034" s="19" t="str">
        <v>先天性副腎皮質酵素欠損症</v>
      </c>
      <c r="B1034" s="19" t="str">
        <v>シート8　（シート9～10には記入しない）</v>
      </c>
      <c r="C1034" s="15" t="str">
        <v>病弱</v>
      </c>
      <c r="D1034" s="15" t="str">
        <v>なし</v>
      </c>
      <c r="G1034" s="28" t="s">
        <v>2274</v>
      </c>
      <c r="H1034" s="15" t="s">
        <v>3513</v>
      </c>
      <c r="I1034" s="39" t="s">
        <v>3461</v>
      </c>
      <c r="J1034" s="19" t="s">
        <v>1451</v>
      </c>
      <c r="K1034" s="997">
        <v>1</v>
      </c>
    </row>
    <row r="1035" spans="1:11" ht="15" customHeight="1" x14ac:dyDescent="0.15">
      <c r="A1035" s="19" t="str">
        <v>前頭側頭葉変性症</v>
      </c>
      <c r="B1035" s="19" t="str">
        <v>シート8　（シート9～10には記入しない）</v>
      </c>
      <c r="C1035" s="15" t="str">
        <v>病弱</v>
      </c>
      <c r="D1035" s="15" t="str">
        <v>なし</v>
      </c>
      <c r="G1035" s="28" t="s">
        <v>2275</v>
      </c>
      <c r="H1035" s="15" t="s">
        <v>3513</v>
      </c>
      <c r="I1035" s="39" t="s">
        <v>3461</v>
      </c>
      <c r="J1035" s="19" t="s">
        <v>1451</v>
      </c>
      <c r="K1035" s="997">
        <v>1</v>
      </c>
    </row>
    <row r="1036" spans="1:11" ht="15" customHeight="1" x14ac:dyDescent="0.15">
      <c r="A1036" s="19" t="str">
        <v>タンジール病</v>
      </c>
      <c r="B1036" s="19" t="str">
        <v>シート8　（シート9～10には記入しない）</v>
      </c>
      <c r="C1036" s="15" t="str">
        <v>病弱</v>
      </c>
      <c r="D1036" s="15" t="str">
        <v>なし</v>
      </c>
      <c r="G1036" s="28" t="s">
        <v>2276</v>
      </c>
      <c r="H1036" s="15" t="s">
        <v>3513</v>
      </c>
      <c r="I1036" s="28" t="s">
        <v>3461</v>
      </c>
      <c r="J1036" s="19" t="s">
        <v>1451</v>
      </c>
      <c r="K1036" s="997">
        <v>1</v>
      </c>
    </row>
    <row r="1037" spans="1:11" ht="15" customHeight="1" x14ac:dyDescent="0.15">
      <c r="A1037" s="19" t="str">
        <v>弾性線維性仮性黄色腫</v>
      </c>
      <c r="B1037" s="19" t="str">
        <v>シート8　（シート9～10には記入しない）</v>
      </c>
      <c r="C1037" s="15" t="str">
        <v>病弱</v>
      </c>
      <c r="D1037" s="15" t="str">
        <v>なし</v>
      </c>
      <c r="G1037" s="28" t="s">
        <v>2277</v>
      </c>
      <c r="H1037" s="15" t="s">
        <v>3513</v>
      </c>
      <c r="I1037" s="39" t="s">
        <v>3461</v>
      </c>
      <c r="J1037" s="19" t="s">
        <v>1451</v>
      </c>
      <c r="K1037" s="997">
        <v>1</v>
      </c>
    </row>
    <row r="1038" spans="1:11" ht="15" customHeight="1" x14ac:dyDescent="0.15">
      <c r="A1038" s="19" t="str">
        <v>遅発性内リンパ水腫</v>
      </c>
      <c r="B1038" s="19" t="str">
        <v>シート8　（シート9～10には記入しない）</v>
      </c>
      <c r="C1038" s="15" t="str">
        <v>病弱</v>
      </c>
      <c r="D1038" s="15" t="str">
        <v>なし</v>
      </c>
      <c r="G1038" s="28" t="s">
        <v>2278</v>
      </c>
      <c r="H1038" s="15" t="s">
        <v>3513</v>
      </c>
      <c r="I1038" s="28" t="s">
        <v>3461</v>
      </c>
      <c r="J1038" s="19" t="s">
        <v>1451</v>
      </c>
      <c r="K1038" s="997">
        <v>1</v>
      </c>
    </row>
    <row r="1039" spans="1:11" ht="15" customHeight="1" x14ac:dyDescent="0.15">
      <c r="A1039" s="19" t="str">
        <v>特発性後天性全身性無汗症</v>
      </c>
      <c r="B1039" s="19" t="str">
        <v>シート8　（シート9～10には記入しない）</v>
      </c>
      <c r="C1039" s="15" t="str">
        <v>病弱</v>
      </c>
      <c r="D1039" s="15" t="str">
        <v>なし</v>
      </c>
      <c r="G1039" s="28" t="s">
        <v>2279</v>
      </c>
      <c r="H1039" s="15" t="s">
        <v>3513</v>
      </c>
      <c r="I1039" s="39" t="s">
        <v>3461</v>
      </c>
      <c r="J1039" s="19" t="s">
        <v>1451</v>
      </c>
      <c r="K1039" s="997">
        <v>1</v>
      </c>
    </row>
    <row r="1040" spans="1:11" ht="15" customHeight="1" x14ac:dyDescent="0.15">
      <c r="A1040" s="19" t="str">
        <v>ドラベ症候群</v>
      </c>
      <c r="B1040" s="19" t="str">
        <v>シート8　（シート9～10には記入しない）</v>
      </c>
      <c r="C1040" s="15" t="str">
        <v>病弱</v>
      </c>
      <c r="D1040" s="15" t="str">
        <v>なし</v>
      </c>
      <c r="G1040" s="15" t="s">
        <v>2280</v>
      </c>
      <c r="H1040" s="15" t="s">
        <v>3513</v>
      </c>
      <c r="I1040" s="39" t="s">
        <v>3461</v>
      </c>
      <c r="J1040" s="19" t="s">
        <v>1451</v>
      </c>
      <c r="K1040" s="997">
        <v>1</v>
      </c>
    </row>
    <row r="1041" spans="1:11" ht="15" customHeight="1" x14ac:dyDescent="0.15">
      <c r="A1041" s="19" t="str">
        <v>那須・ハコラ病</v>
      </c>
      <c r="B1041" s="19" t="str">
        <v>シート8　（シート9～10には記入しない）</v>
      </c>
      <c r="C1041" s="15" t="str">
        <v>病弱</v>
      </c>
      <c r="D1041" s="15" t="str">
        <v>なし</v>
      </c>
      <c r="G1041" s="28" t="s">
        <v>2281</v>
      </c>
      <c r="H1041" s="15" t="s">
        <v>3513</v>
      </c>
      <c r="I1041" s="39" t="s">
        <v>3461</v>
      </c>
      <c r="J1041" s="19" t="s">
        <v>1451</v>
      </c>
      <c r="K1041" s="997">
        <v>1</v>
      </c>
    </row>
    <row r="1042" spans="1:11" ht="15" customHeight="1" x14ac:dyDescent="0.15">
      <c r="A1042" s="19" t="str">
        <v>乳幼児肝巨大血管腫</v>
      </c>
      <c r="B1042" s="19" t="str">
        <v>シート8　（シート9～10には記入しない）</v>
      </c>
      <c r="C1042" s="15" t="str">
        <v>病弱</v>
      </c>
      <c r="D1042" s="15" t="str">
        <v>なし</v>
      </c>
      <c r="G1042" s="28" t="s">
        <v>2282</v>
      </c>
      <c r="H1042" s="15" t="s">
        <v>3513</v>
      </c>
      <c r="I1042" s="39" t="s">
        <v>3461</v>
      </c>
      <c r="J1042" s="19" t="s">
        <v>1451</v>
      </c>
      <c r="K1042" s="997">
        <v>1</v>
      </c>
    </row>
    <row r="1043" spans="1:11" ht="15" customHeight="1" x14ac:dyDescent="0.15">
      <c r="A1043" s="19" t="str">
        <v>尿素サイクル異常症</v>
      </c>
      <c r="B1043" s="19" t="str">
        <v>シート8　（シート9～10には記入しない）</v>
      </c>
      <c r="C1043" s="15" t="str">
        <v>病弱</v>
      </c>
      <c r="D1043" s="15" t="str">
        <v>なし</v>
      </c>
      <c r="G1043" s="28" t="s">
        <v>2283</v>
      </c>
      <c r="H1043" s="15" t="s">
        <v>3513</v>
      </c>
      <c r="I1043" s="39" t="s">
        <v>3461</v>
      </c>
      <c r="J1043" s="19" t="s">
        <v>1451</v>
      </c>
      <c r="K1043" s="997">
        <v>1</v>
      </c>
    </row>
    <row r="1044" spans="1:11" ht="15" customHeight="1" x14ac:dyDescent="0.15">
      <c r="A1044" s="19" t="str">
        <v>ネイルパテラ症候群</v>
      </c>
      <c r="B1044" s="19" t="str">
        <v>シート8　（シート9～10には記入しない）</v>
      </c>
      <c r="C1044" s="15" t="str">
        <v>病弱</v>
      </c>
      <c r="D1044" s="15" t="str">
        <v>なし</v>
      </c>
      <c r="G1044" s="28" t="s">
        <v>2284</v>
      </c>
      <c r="H1044" s="15" t="s">
        <v>3513</v>
      </c>
      <c r="I1044" s="39" t="s">
        <v>3461</v>
      </c>
      <c r="J1044" s="19" t="s">
        <v>1451</v>
      </c>
      <c r="K1044" s="997">
        <v>1</v>
      </c>
    </row>
    <row r="1045" spans="1:11" ht="15" customHeight="1" x14ac:dyDescent="0.15">
      <c r="A1045" s="19" t="str">
        <v>脳腱黄色腫症</v>
      </c>
      <c r="B1045" s="19" t="str">
        <v>シート8　（シート9～10には記入しない）</v>
      </c>
      <c r="C1045" s="15" t="str">
        <v>病弱</v>
      </c>
      <c r="D1045" s="15" t="str">
        <v>なし</v>
      </c>
      <c r="G1045" s="28" t="s">
        <v>2285</v>
      </c>
      <c r="H1045" s="15" t="s">
        <v>3513</v>
      </c>
      <c r="I1045" s="39" t="s">
        <v>3461</v>
      </c>
      <c r="J1045" s="19" t="s">
        <v>1451</v>
      </c>
      <c r="K1045" s="997">
        <v>1</v>
      </c>
    </row>
    <row r="1046" spans="1:11" ht="15" customHeight="1" x14ac:dyDescent="0.15">
      <c r="A1046" s="19" t="str">
        <v>パーキンソン病</v>
      </c>
      <c r="B1046" s="19" t="str">
        <v>シート8　（シート9～10には記入しない）</v>
      </c>
      <c r="C1046" s="15" t="str">
        <v>病弱</v>
      </c>
      <c r="D1046" s="15" t="str">
        <v>なし</v>
      </c>
      <c r="G1046" s="15" t="s">
        <v>2286</v>
      </c>
      <c r="H1046" s="15" t="s">
        <v>3513</v>
      </c>
      <c r="I1046" s="39" t="s">
        <v>3461</v>
      </c>
      <c r="J1046" s="19" t="s">
        <v>1451</v>
      </c>
      <c r="K1046" s="997">
        <v>1</v>
      </c>
    </row>
    <row r="1047" spans="1:11" ht="15" customHeight="1" x14ac:dyDescent="0.15">
      <c r="A1047" s="19" t="str">
        <v>バージャー病</v>
      </c>
      <c r="B1047" s="19" t="str">
        <v>シート8　（シート9～10には記入しない）</v>
      </c>
      <c r="C1047" s="15" t="str">
        <v>病弱</v>
      </c>
      <c r="D1047" s="15" t="str">
        <v>なし</v>
      </c>
      <c r="G1047" s="15" t="s">
        <v>2287</v>
      </c>
      <c r="H1047" s="15" t="s">
        <v>3513</v>
      </c>
      <c r="I1047" s="39" t="s">
        <v>3461</v>
      </c>
      <c r="J1047" s="19" t="s">
        <v>1451</v>
      </c>
      <c r="K1047" s="997">
        <v>1</v>
      </c>
    </row>
    <row r="1048" spans="1:11" ht="15" customHeight="1" x14ac:dyDescent="0.15">
      <c r="A1048" s="19" t="str">
        <v>肺胞低換気症候群</v>
      </c>
      <c r="B1048" s="19" t="str">
        <v>シート8　（シート9～10には記入しない）</v>
      </c>
      <c r="C1048" s="15" t="str">
        <v>病弱</v>
      </c>
      <c r="D1048" s="15" t="str">
        <v>なし</v>
      </c>
      <c r="G1048" s="15" t="s">
        <v>2288</v>
      </c>
      <c r="H1048" s="15" t="s">
        <v>3513</v>
      </c>
      <c r="I1048" s="28" t="s">
        <v>3461</v>
      </c>
      <c r="J1048" s="19" t="s">
        <v>1451</v>
      </c>
      <c r="K1048" s="997">
        <v>1</v>
      </c>
    </row>
    <row r="1049" spans="1:11" ht="15" customHeight="1" x14ac:dyDescent="0.15">
      <c r="A1049" s="19" t="str">
        <v>バッド・キアリ症候群</v>
      </c>
      <c r="B1049" s="19" t="str">
        <v>シート8　（シート9～10には記入しない）</v>
      </c>
      <c r="C1049" s="15" t="str">
        <v>病弱</v>
      </c>
      <c r="D1049" s="15" t="str">
        <v>なし</v>
      </c>
      <c r="G1049" s="28" t="s">
        <v>2289</v>
      </c>
      <c r="H1049" s="15" t="s">
        <v>3513</v>
      </c>
      <c r="I1049" s="28" t="s">
        <v>3461</v>
      </c>
      <c r="J1049" s="19" t="s">
        <v>1451</v>
      </c>
      <c r="K1049" s="997">
        <v>1</v>
      </c>
    </row>
    <row r="1050" spans="1:11" ht="15" customHeight="1" x14ac:dyDescent="0.15">
      <c r="A1050" s="19" t="str">
        <v>ハンチントン病</v>
      </c>
      <c r="B1050" s="19" t="str">
        <v>シート8　（シート9～10には記入しない）</v>
      </c>
      <c r="C1050" s="15" t="str">
        <v>病弱</v>
      </c>
      <c r="D1050" s="15" t="str">
        <v>なし</v>
      </c>
      <c r="G1050" s="28" t="s">
        <v>2290</v>
      </c>
      <c r="H1050" s="15" t="s">
        <v>3513</v>
      </c>
      <c r="I1050" s="39" t="s">
        <v>3461</v>
      </c>
      <c r="J1050" s="19" t="s">
        <v>1451</v>
      </c>
      <c r="K1050" s="997">
        <v>1</v>
      </c>
    </row>
    <row r="1051" spans="1:11" ht="15" customHeight="1" x14ac:dyDescent="0.15">
      <c r="A1051" s="19" t="str">
        <v>ハンナ型間質性膀胱炎</v>
      </c>
      <c r="B1051" s="19" t="str">
        <v>シート8　（シート9～10には記入しない）</v>
      </c>
      <c r="C1051" s="15" t="str">
        <v>病弱</v>
      </c>
      <c r="D1051" s="15" t="str">
        <v>なし</v>
      </c>
      <c r="G1051" s="28" t="s">
        <v>2291</v>
      </c>
      <c r="H1051" s="15" t="s">
        <v>3513</v>
      </c>
      <c r="I1051" s="39" t="s">
        <v>3461</v>
      </c>
      <c r="J1051" s="19" t="s">
        <v>1451</v>
      </c>
      <c r="K1051" s="997">
        <v>1</v>
      </c>
    </row>
    <row r="1052" spans="1:11" ht="15" customHeight="1" x14ac:dyDescent="0.15">
      <c r="A1052" s="19" t="str">
        <v>ビタミンD抵抗性くる病</v>
      </c>
      <c r="B1052" s="19" t="str">
        <v>シート8　（シート9～10には記入しない）</v>
      </c>
      <c r="C1052" s="15" t="str">
        <v>病弱</v>
      </c>
      <c r="D1052" s="15" t="str">
        <v>なし</v>
      </c>
      <c r="G1052" s="28" t="s">
        <v>2292</v>
      </c>
      <c r="H1052" s="15" t="s">
        <v>3513</v>
      </c>
      <c r="I1052" s="39" t="s">
        <v>3461</v>
      </c>
      <c r="J1052" s="19" t="s">
        <v>1451</v>
      </c>
      <c r="K1052" s="997">
        <v>1</v>
      </c>
    </row>
    <row r="1053" spans="1:11" ht="15" customHeight="1" x14ac:dyDescent="0.15">
      <c r="A1053" s="19" t="str">
        <v>ビッカースタッフ脳幹脳炎</v>
      </c>
      <c r="B1053" s="19" t="str">
        <v>シート8　（シート9～10には記入しない）</v>
      </c>
      <c r="C1053" s="15" t="str">
        <v>病弱</v>
      </c>
      <c r="D1053" s="15" t="str">
        <v>なし</v>
      </c>
      <c r="G1053" s="28" t="s">
        <v>2293</v>
      </c>
      <c r="H1053" s="15" t="s">
        <v>3513</v>
      </c>
      <c r="I1053" s="39" t="s">
        <v>3461</v>
      </c>
      <c r="J1053" s="19" t="s">
        <v>1451</v>
      </c>
      <c r="K1053" s="997">
        <v>1</v>
      </c>
    </row>
    <row r="1054" spans="1:11" ht="15" customHeight="1" x14ac:dyDescent="0.15">
      <c r="A1054" s="19" t="str">
        <v>ヒポキサンチングアニンホスホリボシルトランスフェ</v>
      </c>
      <c r="B1054" s="19" t="str">
        <v>シート8　（シート9～10には記入しない）</v>
      </c>
      <c r="C1054" s="15" t="str">
        <v>病弱</v>
      </c>
      <c r="D1054" s="15" t="str">
        <v>なし</v>
      </c>
      <c r="G1054" s="15" t="s">
        <v>2294</v>
      </c>
      <c r="H1054" s="15" t="s">
        <v>3513</v>
      </c>
      <c r="I1054" s="39" t="s">
        <v>3461</v>
      </c>
      <c r="J1054" s="19" t="s">
        <v>1451</v>
      </c>
      <c r="K1054" s="997">
        <v>1</v>
      </c>
    </row>
    <row r="1055" spans="1:11" ht="15" customHeight="1" x14ac:dyDescent="0.15">
      <c r="A1055" s="19" t="str">
        <v>フィブリノーゲン欠乏症</v>
      </c>
      <c r="B1055" s="19" t="str">
        <v>シート8　（シート9～10には記入しない）</v>
      </c>
      <c r="C1055" s="15" t="str">
        <v>病弱</v>
      </c>
      <c r="D1055" s="15" t="str">
        <v>なし</v>
      </c>
      <c r="G1055" s="28" t="s">
        <v>2295</v>
      </c>
      <c r="H1055" s="15" t="s">
        <v>3513</v>
      </c>
      <c r="I1055" s="39" t="s">
        <v>3461</v>
      </c>
      <c r="J1055" s="19" t="s">
        <v>1451</v>
      </c>
      <c r="K1055" s="997">
        <v>1</v>
      </c>
    </row>
    <row r="1056" spans="1:11" ht="15" customHeight="1" x14ac:dyDescent="0.15">
      <c r="A1056" s="19" t="str">
        <v>プリオン病</v>
      </c>
      <c r="B1056" s="19" t="str">
        <v>シート8　（シート9～10には記入しない）</v>
      </c>
      <c r="C1056" s="15" t="str">
        <v>病弱</v>
      </c>
      <c r="D1056" s="15" t="str">
        <v>なし</v>
      </c>
      <c r="G1056" s="28" t="s">
        <v>2296</v>
      </c>
      <c r="H1056" s="15" t="s">
        <v>3513</v>
      </c>
      <c r="I1056" s="39" t="s">
        <v>3461</v>
      </c>
      <c r="J1056" s="19" t="s">
        <v>1451</v>
      </c>
      <c r="K1056" s="997">
        <v>1</v>
      </c>
    </row>
    <row r="1057" spans="1:11" ht="15" customHeight="1" x14ac:dyDescent="0.15">
      <c r="A1057" s="19" t="str">
        <v>フルクトース-1,6-ビスホスファターゼ欠損症</v>
      </c>
      <c r="B1057" s="19" t="str">
        <v>シート8　（シート9～10には記入しない）</v>
      </c>
      <c r="C1057" s="15" t="str">
        <v>病弱</v>
      </c>
      <c r="D1057" s="15" t="str">
        <v>なし</v>
      </c>
      <c r="G1057" s="15" t="s">
        <v>2297</v>
      </c>
      <c r="H1057" s="15" t="s">
        <v>3513</v>
      </c>
      <c r="I1057" s="39" t="s">
        <v>3461</v>
      </c>
      <c r="J1057" s="19" t="s">
        <v>1451</v>
      </c>
      <c r="K1057" s="997">
        <v>1</v>
      </c>
    </row>
    <row r="1058" spans="1:11" ht="15" customHeight="1" x14ac:dyDescent="0.15">
      <c r="A1058" s="19" t="str">
        <v>ベスレムミオパチー</v>
      </c>
      <c r="B1058" s="19" t="str">
        <v>シート8　（シート9～10には記入しない）</v>
      </c>
      <c r="C1058" s="15" t="str">
        <v>病弱</v>
      </c>
      <c r="D1058" s="15" t="str">
        <v>なし</v>
      </c>
      <c r="G1058" s="28" t="s">
        <v>2298</v>
      </c>
      <c r="H1058" s="15" t="s">
        <v>3513</v>
      </c>
      <c r="I1058" s="39" t="s">
        <v>3461</v>
      </c>
      <c r="J1058" s="19" t="s">
        <v>1451</v>
      </c>
      <c r="K1058" s="997">
        <v>1</v>
      </c>
    </row>
    <row r="1059" spans="1:11" ht="15" customHeight="1" x14ac:dyDescent="0.15">
      <c r="A1059" s="19" t="str">
        <v>ペリー病</v>
      </c>
      <c r="B1059" s="19" t="str">
        <v>シート8　（シート9～10には記入しない）</v>
      </c>
      <c r="C1059" s="15" t="str">
        <v>病弱</v>
      </c>
      <c r="D1059" s="15" t="str">
        <v>なし</v>
      </c>
      <c r="G1059" s="28" t="s">
        <v>3990</v>
      </c>
      <c r="H1059" s="15" t="s">
        <v>3513</v>
      </c>
      <c r="I1059" s="39" t="s">
        <v>3461</v>
      </c>
      <c r="J1059" s="19" t="s">
        <v>1451</v>
      </c>
      <c r="K1059" s="997">
        <v>1</v>
      </c>
    </row>
    <row r="1060" spans="1:11" ht="15" customHeight="1" x14ac:dyDescent="0.15">
      <c r="A1060" s="19" t="str">
        <v>ポルフィリン症</v>
      </c>
      <c r="B1060" s="19" t="str">
        <v>シート8　（シート9～10には記入しない）</v>
      </c>
      <c r="C1060" s="15" t="str">
        <v>病弱</v>
      </c>
      <c r="D1060" s="15" t="str">
        <v>なし</v>
      </c>
      <c r="G1060" s="28" t="s">
        <v>2299</v>
      </c>
      <c r="H1060" s="15" t="s">
        <v>3513</v>
      </c>
      <c r="I1060" s="39" t="s">
        <v>3461</v>
      </c>
      <c r="J1060" s="19" t="s">
        <v>1451</v>
      </c>
      <c r="K1060" s="997">
        <v>1</v>
      </c>
    </row>
    <row r="1061" spans="1:11" ht="15" customHeight="1" x14ac:dyDescent="0.15">
      <c r="A1061" s="19" t="str">
        <v>マリネスコ・シェーグレン症候群</v>
      </c>
      <c r="B1061" s="19" t="str">
        <v>シート8　（シート9～10には記入しない）</v>
      </c>
      <c r="C1061" s="15" t="str">
        <v>病弱</v>
      </c>
      <c r="D1061" s="15" t="str">
        <v>なし</v>
      </c>
      <c r="G1061" s="15" t="s">
        <v>2300</v>
      </c>
      <c r="H1061" s="15" t="s">
        <v>3513</v>
      </c>
      <c r="I1061" s="28" t="s">
        <v>3461</v>
      </c>
      <c r="J1061" s="19" t="s">
        <v>1451</v>
      </c>
      <c r="K1061" s="997">
        <v>1</v>
      </c>
    </row>
    <row r="1062" spans="1:11" ht="15" customHeight="1" x14ac:dyDescent="0.15">
      <c r="A1062" s="19" t="str">
        <v>ミトコンドリアDNA枯渇症候群</v>
      </c>
      <c r="B1062" s="19" t="str">
        <v>シート8　（シート9～10には記入しない）</v>
      </c>
      <c r="C1062" s="15" t="str">
        <v>病弱</v>
      </c>
      <c r="D1062" s="15" t="str">
        <v>なし</v>
      </c>
      <c r="G1062" s="28" t="s">
        <v>2301</v>
      </c>
      <c r="H1062" s="15" t="s">
        <v>3513</v>
      </c>
      <c r="I1062" s="39" t="s">
        <v>3461</v>
      </c>
      <c r="J1062" s="19" t="s">
        <v>1451</v>
      </c>
      <c r="K1062" s="997">
        <v>1</v>
      </c>
    </row>
    <row r="1063" spans="1:11" ht="15" customHeight="1" x14ac:dyDescent="0.15">
      <c r="A1063" s="19" t="str">
        <v>ミトコンドリアDNA突然変異</v>
      </c>
      <c r="B1063" s="19" t="str">
        <v>シート8　（シート9～10には記入しない）</v>
      </c>
      <c r="C1063" s="15" t="str">
        <v>病弱</v>
      </c>
      <c r="D1063" s="15" t="str">
        <v>なし</v>
      </c>
      <c r="G1063" s="15" t="s">
        <v>2302</v>
      </c>
      <c r="H1063" s="15" t="s">
        <v>3513</v>
      </c>
      <c r="I1063" s="39" t="s">
        <v>3461</v>
      </c>
      <c r="J1063" s="19" t="s">
        <v>1451</v>
      </c>
      <c r="K1063" s="997">
        <v>1</v>
      </c>
    </row>
    <row r="1064" spans="1:11" ht="15" customHeight="1" x14ac:dyDescent="0.15">
      <c r="A1064" s="19" t="str">
        <v>無βリポタンパク血症</v>
      </c>
      <c r="B1064" s="19" t="str">
        <v>シート8　（シート9～10には記入しない）</v>
      </c>
      <c r="C1064" s="15" t="str">
        <v>病弱</v>
      </c>
      <c r="D1064" s="15" t="str">
        <v>なし</v>
      </c>
      <c r="G1064" s="15" t="s">
        <v>2303</v>
      </c>
      <c r="H1064" s="15" t="s">
        <v>3513</v>
      </c>
      <c r="I1064" s="39" t="s">
        <v>3461</v>
      </c>
      <c r="J1064" s="19" t="s">
        <v>1451</v>
      </c>
      <c r="K1064" s="997">
        <v>1</v>
      </c>
    </row>
    <row r="1065" spans="1:11" ht="15" customHeight="1" x14ac:dyDescent="0.15">
      <c r="A1065" s="19" t="str">
        <v>ムコ多糖症</v>
      </c>
      <c r="B1065" s="19" t="str">
        <v>シート8　（シート9～10には記入しない）</v>
      </c>
      <c r="C1065" s="15" t="str">
        <v>病弱</v>
      </c>
      <c r="D1065" s="15" t="str">
        <v>なし</v>
      </c>
      <c r="G1065" s="28" t="s">
        <v>2304</v>
      </c>
      <c r="H1065" s="15" t="s">
        <v>3513</v>
      </c>
      <c r="I1065" s="39" t="s">
        <v>3461</v>
      </c>
      <c r="J1065" s="19" t="s">
        <v>1451</v>
      </c>
      <c r="K1065" s="997">
        <v>1</v>
      </c>
    </row>
    <row r="1066" spans="1:11" ht="15" customHeight="1" x14ac:dyDescent="0.15">
      <c r="A1066" s="19" t="str">
        <v>メロシン欠損型先天性筋ジストロフィー</v>
      </c>
      <c r="B1066" s="19" t="str">
        <v>シート8　（シート9～10には記入しない）</v>
      </c>
      <c r="C1066" s="15" t="str">
        <v>病弱</v>
      </c>
      <c r="D1066" s="15" t="str">
        <v>なし</v>
      </c>
      <c r="G1066" s="15" t="s">
        <v>2305</v>
      </c>
      <c r="H1066" s="15" t="s">
        <v>3513</v>
      </c>
      <c r="I1066" s="39" t="s">
        <v>3461</v>
      </c>
      <c r="J1066" s="19" t="s">
        <v>1451</v>
      </c>
      <c r="K1066" s="997">
        <v>1</v>
      </c>
    </row>
    <row r="1067" spans="1:11" ht="15" customHeight="1" x14ac:dyDescent="0.15">
      <c r="A1067" s="19" t="str">
        <v>モビッツ2型ブロック</v>
      </c>
      <c r="B1067" s="19" t="str">
        <v>シート8　（シート9～10には記入しない）</v>
      </c>
      <c r="C1067" s="15" t="str">
        <v>病弱</v>
      </c>
      <c r="D1067" s="15" t="str">
        <v>なし</v>
      </c>
      <c r="G1067" s="15" t="s">
        <v>2306</v>
      </c>
      <c r="H1067" s="15" t="s">
        <v>3513</v>
      </c>
      <c r="I1067" s="39" t="s">
        <v>3461</v>
      </c>
      <c r="J1067" s="19" t="s">
        <v>1451</v>
      </c>
      <c r="K1067" s="997">
        <v>1</v>
      </c>
    </row>
    <row r="1068" spans="1:11" ht="15" customHeight="1" x14ac:dyDescent="0.15">
      <c r="A1068" s="19" t="str">
        <v>ラーゼ欠損症</v>
      </c>
      <c r="B1068" s="19" t="str">
        <v>シート8　（シート9～10には記入しない）</v>
      </c>
      <c r="C1068" s="15" t="str">
        <v>病弱</v>
      </c>
      <c r="D1068" s="15" t="str">
        <v>なし</v>
      </c>
      <c r="G1068" s="28" t="s">
        <v>2307</v>
      </c>
      <c r="H1068" s="15" t="s">
        <v>3513</v>
      </c>
      <c r="I1068" s="39" t="s">
        <v>3461</v>
      </c>
      <c r="J1068" s="19" t="s">
        <v>1451</v>
      </c>
      <c r="K1068" s="997">
        <v>1</v>
      </c>
    </row>
    <row r="1069" spans="1:11" ht="15" customHeight="1" x14ac:dyDescent="0.15">
      <c r="A1069" s="19" t="str">
        <v>ランドウ・クレフナー症候群</v>
      </c>
      <c r="B1069" s="19" t="str">
        <v>シート8　（シート9～10には記入しない）</v>
      </c>
      <c r="C1069" s="15" t="str">
        <v>病弱</v>
      </c>
      <c r="D1069" s="15" t="str">
        <v>なし</v>
      </c>
      <c r="G1069" s="28" t="s">
        <v>2308</v>
      </c>
      <c r="H1069" s="15" t="s">
        <v>3513</v>
      </c>
      <c r="I1069" s="39" t="s">
        <v>3461</v>
      </c>
      <c r="J1069" s="19" t="s">
        <v>1451</v>
      </c>
      <c r="K1069" s="997">
        <v>1</v>
      </c>
    </row>
    <row r="1070" spans="1:11" ht="15" customHeight="1" x14ac:dyDescent="0.15">
      <c r="A1070" s="19" t="str">
        <v>リンパ脈管筋腫症</v>
      </c>
      <c r="B1070" s="19" t="str">
        <v>シート8　（シート9～10には記入しない）</v>
      </c>
      <c r="C1070" s="15" t="str">
        <v>病弱</v>
      </c>
      <c r="D1070" s="15" t="str">
        <v>なし</v>
      </c>
      <c r="G1070" s="28" t="s">
        <v>2309</v>
      </c>
      <c r="H1070" s="15" t="s">
        <v>3513</v>
      </c>
      <c r="I1070" s="39" t="s">
        <v>3461</v>
      </c>
      <c r="J1070" s="19" t="s">
        <v>1451</v>
      </c>
      <c r="K1070" s="997">
        <v>1</v>
      </c>
    </row>
    <row r="1071" spans="1:11" ht="15" customHeight="1" x14ac:dyDescent="0.15">
      <c r="A1071" s="19" t="str">
        <v>類天疱瘡</v>
      </c>
      <c r="B1071" s="19" t="str">
        <v>シート8　（シート9～10には記入しない）</v>
      </c>
      <c r="C1071" s="15" t="str">
        <v>病弱</v>
      </c>
      <c r="D1071" s="15" t="str">
        <v>なし</v>
      </c>
      <c r="G1071" s="15" t="s">
        <v>2310</v>
      </c>
      <c r="H1071" s="15" t="s">
        <v>3513</v>
      </c>
      <c r="I1071" s="39" t="s">
        <v>3461</v>
      </c>
      <c r="J1071" s="19" t="s">
        <v>1451</v>
      </c>
      <c r="K1071" s="997">
        <v>1</v>
      </c>
    </row>
    <row r="1072" spans="1:11" ht="15" customHeight="1" x14ac:dyDescent="0.15">
      <c r="A1072" s="19" t="str">
        <v>レーベル遺伝性視神経症</v>
      </c>
      <c r="B1072" s="19" t="str">
        <v>シート8　（シート9～10には記入しない）</v>
      </c>
      <c r="C1072" s="15" t="str">
        <v>病弱</v>
      </c>
      <c r="D1072" s="15" t="str">
        <v>なし</v>
      </c>
      <c r="G1072" s="15" t="s">
        <v>2311</v>
      </c>
      <c r="H1072" s="15" t="s">
        <v>3513</v>
      </c>
      <c r="I1072" s="39" t="s">
        <v>3461</v>
      </c>
      <c r="J1072" s="19" t="s">
        <v>1451</v>
      </c>
      <c r="K1072" s="997">
        <v>1</v>
      </c>
    </row>
    <row r="1073" spans="1:11" ht="15" customHeight="1" x14ac:dyDescent="0.15">
      <c r="A1073" s="19" t="str">
        <v>レシチンコレステロールアシルトランスフェラーゼ欠損症</v>
      </c>
      <c r="B1073" s="19" t="str">
        <v>シート8　（シート9～10には記入しない）</v>
      </c>
      <c r="C1073" s="15" t="str">
        <v>病弱</v>
      </c>
      <c r="D1073" s="15" t="str">
        <v>なし</v>
      </c>
      <c r="G1073" s="28" t="s">
        <v>2312</v>
      </c>
      <c r="H1073" s="15" t="s">
        <v>3513</v>
      </c>
      <c r="I1073" s="39" t="s">
        <v>3461</v>
      </c>
      <c r="J1073" s="19" t="s">
        <v>1451</v>
      </c>
      <c r="K1073" s="997">
        <v>1</v>
      </c>
    </row>
    <row r="1074" spans="1:11" ht="15" customHeight="1" x14ac:dyDescent="0.15">
      <c r="A1074" s="19" t="str">
        <v>ロスムンド・トムソン症候群</v>
      </c>
      <c r="B1074" s="19" t="str">
        <v>シート8　（シート9～10には記入しない）</v>
      </c>
      <c r="C1074" s="15" t="str">
        <v>病弱</v>
      </c>
      <c r="D1074" s="15" t="str">
        <v>なし</v>
      </c>
      <c r="G1074" s="28" t="s">
        <v>2313</v>
      </c>
      <c r="H1074" s="15" t="s">
        <v>3513</v>
      </c>
      <c r="I1074" s="39" t="s">
        <v>3461</v>
      </c>
      <c r="J1074" s="19" t="s">
        <v>1451</v>
      </c>
      <c r="K1074" s="997">
        <v>1</v>
      </c>
    </row>
    <row r="1075" spans="1:11" ht="15" customHeight="1" x14ac:dyDescent="0.15">
      <c r="A1075" s="19" t="str">
        <v>悪性関節リウマチ</v>
      </c>
      <c r="B1075" s="19" t="str">
        <v>シート8　（シート9～10には記入しない）</v>
      </c>
      <c r="C1075" s="15" t="str">
        <v>病弱</v>
      </c>
      <c r="D1075" s="15" t="str">
        <v>なし</v>
      </c>
      <c r="G1075" s="28" t="s">
        <v>2314</v>
      </c>
      <c r="H1075" s="15" t="s">
        <v>3513</v>
      </c>
      <c r="I1075" s="39" t="s">
        <v>3461</v>
      </c>
      <c r="J1075" s="19" t="s">
        <v>1451</v>
      </c>
      <c r="K1075" s="997">
        <v>1</v>
      </c>
    </row>
    <row r="1076" spans="1:11" ht="15" customHeight="1" x14ac:dyDescent="0.15">
      <c r="A1076" s="19" t="str">
        <v>悪性末梢神経鞘腫瘍</v>
      </c>
      <c r="B1076" s="19" t="str">
        <v>シート8　（シート9～10には記入しない）</v>
      </c>
      <c r="C1076" s="15" t="str">
        <v>病弱</v>
      </c>
      <c r="D1076" s="15" t="str">
        <v>なし</v>
      </c>
      <c r="G1076" s="15" t="s">
        <v>2315</v>
      </c>
      <c r="H1076" s="15" t="s">
        <v>3513</v>
      </c>
      <c r="I1076" s="39" t="s">
        <v>3461</v>
      </c>
      <c r="J1076" s="19" t="s">
        <v>1451</v>
      </c>
      <c r="K1076" s="997">
        <v>1</v>
      </c>
    </row>
    <row r="1077" spans="1:11" ht="15" customHeight="1" x14ac:dyDescent="0.15">
      <c r="A1077" s="19" t="str">
        <v>遺伝性ジストニア</v>
      </c>
      <c r="B1077" s="19" t="str">
        <v>シート8　（シート9～10には記入しない）</v>
      </c>
      <c r="C1077" s="15" t="str">
        <v>病弱</v>
      </c>
      <c r="D1077" s="15" t="str">
        <v>なし</v>
      </c>
      <c r="G1077" s="28" t="s">
        <v>2316</v>
      </c>
      <c r="H1077" s="15" t="s">
        <v>3513</v>
      </c>
      <c r="I1077" s="39" t="s">
        <v>3461</v>
      </c>
      <c r="J1077" s="19" t="s">
        <v>1451</v>
      </c>
      <c r="K1077" s="997">
        <v>1</v>
      </c>
    </row>
    <row r="1078" spans="1:11" ht="15" customHeight="1" x14ac:dyDescent="0.15">
      <c r="A1078" s="19" t="str">
        <v>一次性ネフローゼ症候群</v>
      </c>
      <c r="B1078" s="19" t="str">
        <v>シート8　（シート9～10には記入しない）</v>
      </c>
      <c r="C1078" s="15" t="str">
        <v>病弱</v>
      </c>
      <c r="D1078" s="15" t="str">
        <v>なし</v>
      </c>
      <c r="G1078" s="28" t="s">
        <v>2317</v>
      </c>
      <c r="H1078" s="15" t="s">
        <v>3513</v>
      </c>
      <c r="I1078" s="39" t="s">
        <v>3461</v>
      </c>
      <c r="J1078" s="19" t="s">
        <v>1451</v>
      </c>
      <c r="K1078" s="997">
        <v>1</v>
      </c>
    </row>
    <row r="1079" spans="1:11" ht="15" customHeight="1" x14ac:dyDescent="0.15">
      <c r="A1079" s="19" t="str">
        <v>一次性膜性増殖性糸球体腎炎</v>
      </c>
      <c r="B1079" s="19" t="str">
        <v>シート8　（シート9～10には記入しない）</v>
      </c>
      <c r="C1079" s="15" t="str">
        <v>病弱</v>
      </c>
      <c r="D1079" s="15" t="str">
        <v>なし</v>
      </c>
      <c r="G1079" s="28" t="s">
        <v>2318</v>
      </c>
      <c r="H1079" s="15" t="s">
        <v>3513</v>
      </c>
      <c r="I1079" s="39" t="s">
        <v>3461</v>
      </c>
      <c r="J1079" s="19" t="s">
        <v>1451</v>
      </c>
      <c r="K1079" s="997">
        <v>1</v>
      </c>
    </row>
    <row r="1080" spans="1:11" ht="15" customHeight="1" x14ac:dyDescent="0.15">
      <c r="A1080" s="19" t="str">
        <v>液性免疫不全を主とする疾患</v>
      </c>
      <c r="B1080" s="19" t="str">
        <v>シート8　（シート9～10には記入しない）</v>
      </c>
      <c r="C1080" s="15" t="str">
        <v>病弱</v>
      </c>
      <c r="D1080" s="15" t="str">
        <v>なし</v>
      </c>
      <c r="G1080" s="28" t="s">
        <v>2319</v>
      </c>
      <c r="H1080" s="15" t="s">
        <v>3513</v>
      </c>
      <c r="I1080" s="39" t="s">
        <v>3461</v>
      </c>
      <c r="J1080" s="19" t="s">
        <v>1451</v>
      </c>
      <c r="K1080" s="997">
        <v>1</v>
      </c>
    </row>
    <row r="1081" spans="1:11" ht="15" customHeight="1" x14ac:dyDescent="0.15">
      <c r="A1081" s="19" t="str">
        <v>遠位型ミオパチー</v>
      </c>
      <c r="B1081" s="19" t="str">
        <v>シート8　（シート9～10には記入しない）</v>
      </c>
      <c r="C1081" s="15" t="str">
        <v>病弱</v>
      </c>
      <c r="D1081" s="15" t="str">
        <v>なし</v>
      </c>
      <c r="G1081" s="15" t="s">
        <v>2320</v>
      </c>
      <c r="H1081" s="15" t="s">
        <v>3513</v>
      </c>
      <c r="I1081" s="28" t="s">
        <v>3461</v>
      </c>
      <c r="J1081" s="19" t="s">
        <v>1451</v>
      </c>
      <c r="K1081" s="997">
        <v>1</v>
      </c>
    </row>
    <row r="1082" spans="1:11" ht="15" customHeight="1" x14ac:dyDescent="0.15">
      <c r="A1082" s="19" t="str">
        <v>黄色靱帯骨化症</v>
      </c>
      <c r="B1082" s="19" t="str">
        <v>シート8　（シート9～10には記入しない）</v>
      </c>
      <c r="C1082" s="15" t="str">
        <v>病弱</v>
      </c>
      <c r="D1082" s="15" t="str">
        <v>なし</v>
      </c>
      <c r="G1082" s="15" t="s">
        <v>2321</v>
      </c>
      <c r="H1082" s="15" t="s">
        <v>3513</v>
      </c>
      <c r="I1082" s="39" t="s">
        <v>3461</v>
      </c>
      <c r="J1082" s="19" t="s">
        <v>1451</v>
      </c>
      <c r="K1082" s="997">
        <v>1</v>
      </c>
    </row>
    <row r="1083" spans="1:11" ht="15" customHeight="1" x14ac:dyDescent="0.15">
      <c r="A1083" s="19" t="str">
        <v>下垂体機能低下症</v>
      </c>
      <c r="B1083" s="19" t="str">
        <v>シート8　（シート9～10には記入しない）</v>
      </c>
      <c r="C1083" s="15" t="str">
        <v>病弱</v>
      </c>
      <c r="D1083" s="15" t="str">
        <v>なし</v>
      </c>
      <c r="G1083" s="15" t="s">
        <v>2322</v>
      </c>
      <c r="H1083" s="15" t="s">
        <v>3513</v>
      </c>
      <c r="I1083" s="39" t="s">
        <v>3461</v>
      </c>
      <c r="J1083" s="19" t="s">
        <v>1451</v>
      </c>
      <c r="K1083" s="997">
        <v>1</v>
      </c>
    </row>
    <row r="1084" spans="1:11" ht="15" customHeight="1" x14ac:dyDescent="0.15">
      <c r="A1084" s="19" t="str">
        <v>下垂体性PRL分泌亢進症</v>
      </c>
      <c r="B1084" s="19" t="str">
        <v>シート8　（シート9～10には記入しない）</v>
      </c>
      <c r="C1084" s="15" t="str">
        <v>病弱</v>
      </c>
      <c r="D1084" s="15" t="str">
        <v>なし</v>
      </c>
      <c r="G1084" s="28" t="s">
        <v>2323</v>
      </c>
      <c r="H1084" s="15" t="s">
        <v>3513</v>
      </c>
      <c r="I1084" s="39" t="s">
        <v>3461</v>
      </c>
      <c r="J1084" s="19" t="s">
        <v>1451</v>
      </c>
      <c r="K1084" s="997">
        <v>1</v>
      </c>
    </row>
    <row r="1085" spans="1:11" ht="15" customHeight="1" x14ac:dyDescent="0.15">
      <c r="A1085" s="19" t="str">
        <v>下垂体性TSH分泌亢進症</v>
      </c>
      <c r="B1085" s="19" t="str">
        <v>シート8　（シート9～10には記入しない）</v>
      </c>
      <c r="C1085" s="15" t="str">
        <v>病弱</v>
      </c>
      <c r="D1085" s="15" t="str">
        <v>なし</v>
      </c>
      <c r="G1085" s="15" t="s">
        <v>2324</v>
      </c>
      <c r="H1085" s="15" t="s">
        <v>3513</v>
      </c>
      <c r="I1085" s="39" t="s">
        <v>3461</v>
      </c>
      <c r="J1085" s="19" t="s">
        <v>1451</v>
      </c>
      <c r="K1085" s="997">
        <v>1</v>
      </c>
    </row>
    <row r="1086" spans="1:11" ht="15" customHeight="1" x14ac:dyDescent="0.15">
      <c r="A1086" s="19" t="str">
        <v>化膿性無菌性関節炎・壊疽性膿皮症・アクネ症候群</v>
      </c>
      <c r="B1086" s="19" t="str">
        <v>シート8　（シート9～10には記入しない）</v>
      </c>
      <c r="C1086" s="15" t="str">
        <v>病弱</v>
      </c>
      <c r="D1086" s="15" t="str">
        <v>なし</v>
      </c>
      <c r="G1086" s="28" t="s">
        <v>2325</v>
      </c>
      <c r="H1086" s="15" t="s">
        <v>3513</v>
      </c>
      <c r="I1086" s="39" t="s">
        <v>3461</v>
      </c>
      <c r="J1086" s="19" t="s">
        <v>1451</v>
      </c>
      <c r="K1086" s="997">
        <v>1</v>
      </c>
    </row>
    <row r="1087" spans="1:11" ht="15" customHeight="1" x14ac:dyDescent="0.15">
      <c r="A1087" s="19" t="str">
        <v>家族性複合型高脂血症</v>
      </c>
      <c r="B1087" s="19" t="str">
        <v>シート8　（シート9～10には記入しない）</v>
      </c>
      <c r="C1087" s="15" t="str">
        <v>病弱</v>
      </c>
      <c r="D1087" s="15" t="str">
        <v>なし</v>
      </c>
      <c r="G1087" s="15" t="s">
        <v>2326</v>
      </c>
      <c r="H1087" s="15" t="s">
        <v>3513</v>
      </c>
      <c r="I1087" s="39" t="s">
        <v>3461</v>
      </c>
      <c r="J1087" s="19" t="s">
        <v>1451</v>
      </c>
      <c r="K1087" s="997">
        <v>1</v>
      </c>
    </row>
    <row r="1088" spans="1:11" ht="15" customHeight="1" x14ac:dyDescent="0.15">
      <c r="A1088" s="19" t="str">
        <v>海馬硬化を伴う内側側頭葉てんかん</v>
      </c>
      <c r="B1088" s="19" t="str">
        <v>シート8　（シート9～10には記入しない）</v>
      </c>
      <c r="C1088" s="15" t="str">
        <v>病弱</v>
      </c>
      <c r="D1088" s="15" t="str">
        <v>なし</v>
      </c>
      <c r="G1088" s="28" t="s">
        <v>2327</v>
      </c>
      <c r="H1088" s="15" t="s">
        <v>3513</v>
      </c>
      <c r="I1088" s="39" t="s">
        <v>3461</v>
      </c>
      <c r="J1088" s="19" t="s">
        <v>1451</v>
      </c>
      <c r="K1088" s="997">
        <v>1</v>
      </c>
    </row>
    <row r="1089" spans="1:11" ht="15" customHeight="1" x14ac:dyDescent="0.15">
      <c r="A1089" s="19" t="str">
        <v>急性肝不全</v>
      </c>
      <c r="B1089" s="19" t="str">
        <v>シート8　（シート9～10には記入しない）</v>
      </c>
      <c r="C1089" s="15" t="str">
        <v>病弱</v>
      </c>
      <c r="D1089" s="15" t="str">
        <v>なし</v>
      </c>
      <c r="G1089" s="28" t="s">
        <v>2328</v>
      </c>
      <c r="H1089" s="15" t="s">
        <v>3513</v>
      </c>
      <c r="I1089" s="39" t="s">
        <v>3461</v>
      </c>
      <c r="J1089" s="19" t="s">
        <v>1451</v>
      </c>
      <c r="K1089" s="997">
        <v>1</v>
      </c>
    </row>
    <row r="1090" spans="1:11" ht="15" customHeight="1" x14ac:dyDescent="0.15">
      <c r="A1090" s="19" t="str">
        <v>球脊髄性筋萎縮症</v>
      </c>
      <c r="B1090" s="19" t="str">
        <v>シート8　（シート9～10には記入しない）</v>
      </c>
      <c r="C1090" s="15" t="str">
        <v>病弱</v>
      </c>
      <c r="D1090" s="15" t="str">
        <v>なし</v>
      </c>
      <c r="G1090" s="28" t="s">
        <v>2329</v>
      </c>
      <c r="H1090" s="15" t="s">
        <v>3513</v>
      </c>
      <c r="I1090" s="39" t="s">
        <v>3461</v>
      </c>
      <c r="J1090" s="19" t="s">
        <v>1451</v>
      </c>
      <c r="K1090" s="997">
        <v>1</v>
      </c>
    </row>
    <row r="1091" spans="1:11" ht="15" customHeight="1" x14ac:dyDescent="0.15">
      <c r="A1091" s="19" t="str">
        <v>巨細胞性動脈炎</v>
      </c>
      <c r="B1091" s="19" t="str">
        <v>シート8　（シート9～10には記入しない）</v>
      </c>
      <c r="C1091" s="15" t="str">
        <v>病弱</v>
      </c>
      <c r="D1091" s="15" t="str">
        <v>なし</v>
      </c>
      <c r="G1091" s="15" t="s">
        <v>2330</v>
      </c>
      <c r="H1091" s="15" t="s">
        <v>3513</v>
      </c>
      <c r="I1091" s="39" t="s">
        <v>3461</v>
      </c>
      <c r="J1091" s="19" t="s">
        <v>1451</v>
      </c>
      <c r="K1091" s="997">
        <v>1</v>
      </c>
    </row>
    <row r="1092" spans="1:11" ht="15" customHeight="1" x14ac:dyDescent="0.15">
      <c r="A1092" s="19" t="str">
        <v>強皮症</v>
      </c>
      <c r="B1092" s="19" t="str">
        <v>シート8　（シート9～10には記入しない）</v>
      </c>
      <c r="C1092" s="15" t="str">
        <v>病弱</v>
      </c>
      <c r="D1092" s="15" t="str">
        <v>なし</v>
      </c>
      <c r="G1092" s="28" t="s">
        <v>2331</v>
      </c>
      <c r="H1092" s="15" t="s">
        <v>3513</v>
      </c>
      <c r="I1092" s="39" t="s">
        <v>3461</v>
      </c>
      <c r="J1092" s="19" t="s">
        <v>1451</v>
      </c>
      <c r="K1092" s="997">
        <v>1</v>
      </c>
    </row>
    <row r="1093" spans="1:11" ht="15" customHeight="1" x14ac:dyDescent="0.15">
      <c r="A1093" s="19" t="str">
        <v>極長鎖アシルCoA脱水素酵素欠損症</v>
      </c>
      <c r="B1093" s="19" t="str">
        <v>シート8　（シート9～10には記入しない）</v>
      </c>
      <c r="C1093" s="15" t="str">
        <v>病弱</v>
      </c>
      <c r="D1093" s="15" t="str">
        <v>なし</v>
      </c>
      <c r="G1093" s="28" t="s">
        <v>2332</v>
      </c>
      <c r="H1093" s="15" t="s">
        <v>3513</v>
      </c>
      <c r="I1093" s="39" t="s">
        <v>3461</v>
      </c>
      <c r="J1093" s="19" t="s">
        <v>1451</v>
      </c>
      <c r="K1093" s="997">
        <v>1</v>
      </c>
    </row>
    <row r="1094" spans="1:11" ht="15" customHeight="1" x14ac:dyDescent="0.15">
      <c r="A1094" s="19" t="str">
        <v>筋萎縮性側索硬化症</v>
      </c>
      <c r="B1094" s="19" t="str">
        <v>シート8　（シート9～10には記入しない）</v>
      </c>
      <c r="C1094" s="15" t="str">
        <v>病弱</v>
      </c>
      <c r="D1094" s="15" t="str">
        <v>なし</v>
      </c>
      <c r="G1094" s="28" t="s">
        <v>2333</v>
      </c>
      <c r="H1094" s="15" t="s">
        <v>3513</v>
      </c>
      <c r="I1094" s="39" t="s">
        <v>3461</v>
      </c>
      <c r="J1094" s="19" t="s">
        <v>1451</v>
      </c>
      <c r="K1094" s="997">
        <v>1</v>
      </c>
    </row>
    <row r="1095" spans="1:11" ht="15" customHeight="1" x14ac:dyDescent="0.15">
      <c r="A1095" s="19" t="str">
        <v>結節性多発血管炎</v>
      </c>
      <c r="B1095" s="19" t="str">
        <v>シート8　（シート9～10には記入しない）</v>
      </c>
      <c r="C1095" s="15" t="str">
        <v>病弱</v>
      </c>
      <c r="D1095" s="15" t="str">
        <v>なし</v>
      </c>
      <c r="G1095" s="28" t="s">
        <v>2334</v>
      </c>
      <c r="H1095" s="15" t="s">
        <v>3513</v>
      </c>
      <c r="I1095" s="39" t="s">
        <v>3461</v>
      </c>
      <c r="J1095" s="19" t="s">
        <v>1451</v>
      </c>
      <c r="K1095" s="997">
        <v>1</v>
      </c>
    </row>
    <row r="1096" spans="1:11" ht="15" customHeight="1" x14ac:dyDescent="0.15">
      <c r="A1096" s="19" t="str">
        <v>見かけの鉱質コルチコイド過剰症候群</v>
      </c>
      <c r="B1096" s="19" t="str">
        <v>シート8　（シート9～10には記入しない）</v>
      </c>
      <c r="C1096" s="15" t="str">
        <v>病弱</v>
      </c>
      <c r="D1096" s="15" t="str">
        <v>なし</v>
      </c>
      <c r="G1096" s="15" t="s">
        <v>2335</v>
      </c>
      <c r="H1096" s="15" t="s">
        <v>3513</v>
      </c>
      <c r="I1096" s="39" t="s">
        <v>3461</v>
      </c>
      <c r="J1096" s="19" t="s">
        <v>1451</v>
      </c>
      <c r="K1096" s="997">
        <v>1</v>
      </c>
    </row>
    <row r="1097" spans="1:11" ht="15" customHeight="1" x14ac:dyDescent="0.15">
      <c r="A1097" s="19" t="str">
        <v>原発性抗リン脂質抗体症候群</v>
      </c>
      <c r="B1097" s="19" t="str">
        <v>シート8　（シート9～10には記入しない）</v>
      </c>
      <c r="C1097" s="15" t="str">
        <v>病弱</v>
      </c>
      <c r="D1097" s="15" t="str">
        <v>なし</v>
      </c>
      <c r="G1097" s="28" t="s">
        <v>2336</v>
      </c>
      <c r="H1097" s="15" t="s">
        <v>3513</v>
      </c>
      <c r="I1097" s="39" t="s">
        <v>3461</v>
      </c>
      <c r="J1097" s="19" t="s">
        <v>1451</v>
      </c>
      <c r="K1097" s="997">
        <v>1</v>
      </c>
    </row>
    <row r="1098" spans="1:11" ht="15" customHeight="1" x14ac:dyDescent="0.15">
      <c r="A1098" s="19" t="str">
        <v>原発性側索硬化症</v>
      </c>
      <c r="B1098" s="19" t="str">
        <v>シート8　（シート9～10には記入しない）</v>
      </c>
      <c r="C1098" s="15" t="str">
        <v>病弱</v>
      </c>
      <c r="D1098" s="15" t="str">
        <v>なし</v>
      </c>
      <c r="G1098" s="28" t="s">
        <v>2337</v>
      </c>
      <c r="H1098" s="15" t="s">
        <v>3513</v>
      </c>
      <c r="I1098" s="39" t="s">
        <v>3461</v>
      </c>
      <c r="J1098" s="19" t="s">
        <v>1451</v>
      </c>
      <c r="K1098" s="997">
        <v>1</v>
      </c>
    </row>
    <row r="1099" spans="1:11" ht="15" customHeight="1" x14ac:dyDescent="0.15">
      <c r="A1099" s="19" t="str">
        <v>原発性免疫不全症候群</v>
      </c>
      <c r="B1099" s="19" t="str">
        <v>シート8　（シート9～10には記入しない）</v>
      </c>
      <c r="C1099" s="15" t="str">
        <v>病弱</v>
      </c>
      <c r="D1099" s="15" t="str">
        <v>なし</v>
      </c>
      <c r="G1099" s="15" t="s">
        <v>2338</v>
      </c>
      <c r="H1099" s="15" t="s">
        <v>3513</v>
      </c>
      <c r="I1099" s="39" t="s">
        <v>3461</v>
      </c>
      <c r="J1099" s="19" t="s">
        <v>1451</v>
      </c>
      <c r="K1099" s="997">
        <v>1</v>
      </c>
    </row>
    <row r="1100" spans="1:11" ht="15" customHeight="1" x14ac:dyDescent="0.15">
      <c r="A1100" s="19" t="str">
        <v>減汗性外胚葉異形成症</v>
      </c>
      <c r="B1100" s="19" t="str">
        <v>シート8　（シート9～10には記入しない）</v>
      </c>
      <c r="C1100" s="15" t="str">
        <v>病弱</v>
      </c>
      <c r="D1100" s="15" t="str">
        <v>なし</v>
      </c>
      <c r="G1100" s="15" t="s">
        <v>2339</v>
      </c>
      <c r="H1100" s="28" t="s">
        <v>3513</v>
      </c>
      <c r="I1100" s="39" t="s">
        <v>3461</v>
      </c>
      <c r="J1100" s="19" t="s">
        <v>1451</v>
      </c>
      <c r="K1100" s="997">
        <v>1</v>
      </c>
    </row>
    <row r="1101" spans="1:11" ht="15" customHeight="1" x14ac:dyDescent="0.15">
      <c r="A1101" s="19" t="str">
        <v>限局性皮質異形成</v>
      </c>
      <c r="B1101" s="19" t="str">
        <v>シート8　（シート9～10には記入しない）</v>
      </c>
      <c r="C1101" s="15" t="str">
        <v>病弱</v>
      </c>
      <c r="D1101" s="15" t="str">
        <v>なし</v>
      </c>
      <c r="G1101" s="28" t="s">
        <v>2340</v>
      </c>
      <c r="H1101" s="28" t="s">
        <v>3513</v>
      </c>
      <c r="I1101" s="28" t="s">
        <v>3461</v>
      </c>
      <c r="J1101" s="19" t="s">
        <v>1451</v>
      </c>
      <c r="K1101" s="997">
        <v>1</v>
      </c>
    </row>
    <row r="1102" spans="1:11" ht="15" customHeight="1" x14ac:dyDescent="0.15">
      <c r="A1102" s="19" t="str">
        <v>後縦靱帯骨化症</v>
      </c>
      <c r="B1102" s="19" t="str">
        <v>シート8　（シート9～10には記入しない）</v>
      </c>
      <c r="C1102" s="15" t="str">
        <v>病弱</v>
      </c>
      <c r="D1102" s="15" t="str">
        <v>なし</v>
      </c>
      <c r="G1102" s="28" t="s">
        <v>2341</v>
      </c>
      <c r="H1102" s="15" t="s">
        <v>3513</v>
      </c>
      <c r="I1102" s="39" t="s">
        <v>3461</v>
      </c>
      <c r="J1102" s="19" t="s">
        <v>1451</v>
      </c>
      <c r="K1102" s="997">
        <v>1</v>
      </c>
    </row>
    <row r="1103" spans="1:11" ht="15" customHeight="1" x14ac:dyDescent="0.15">
      <c r="A1103" s="19" t="str">
        <v>後天的な免疫系障害による免疫不全症</v>
      </c>
      <c r="B1103" s="19" t="str">
        <v>シート8　（シート9～10には記入しない）</v>
      </c>
      <c r="C1103" s="15" t="str">
        <v>病弱</v>
      </c>
      <c r="D1103" s="15" t="str">
        <v>なし</v>
      </c>
      <c r="G1103" s="28" t="s">
        <v>2342</v>
      </c>
      <c r="H1103" s="15" t="s">
        <v>3513</v>
      </c>
      <c r="I1103" s="39" t="s">
        <v>3461</v>
      </c>
      <c r="J1103" s="19" t="s">
        <v>1451</v>
      </c>
      <c r="K1103" s="997">
        <v>1</v>
      </c>
    </row>
    <row r="1104" spans="1:11" ht="15" customHeight="1" x14ac:dyDescent="0.15">
      <c r="A1104" s="19" t="str">
        <v>好酸球性消化管疾患</v>
      </c>
      <c r="B1104" s="19" t="str">
        <v>シート8　（シート9～10には記入しない）</v>
      </c>
      <c r="C1104" s="15" t="str">
        <v>病弱</v>
      </c>
      <c r="D1104" s="15" t="str">
        <v>なし</v>
      </c>
      <c r="G1104" s="28" t="s">
        <v>2343</v>
      </c>
      <c r="H1104" s="15" t="s">
        <v>3513</v>
      </c>
      <c r="I1104" s="39" t="s">
        <v>3461</v>
      </c>
      <c r="J1104" s="19" t="s">
        <v>1451</v>
      </c>
      <c r="K1104" s="997">
        <v>1</v>
      </c>
    </row>
    <row r="1105" spans="1:11" ht="15" customHeight="1" x14ac:dyDescent="0.15">
      <c r="A1105" s="19" t="str">
        <v>広範脊柱管狭窄症</v>
      </c>
      <c r="B1105" s="19" t="str">
        <v>シート8　（シート9～10には記入しない）</v>
      </c>
      <c r="C1105" s="15" t="str">
        <v>病弱</v>
      </c>
      <c r="D1105" s="15" t="str">
        <v>なし</v>
      </c>
      <c r="G1105" s="28" t="s">
        <v>2344</v>
      </c>
      <c r="H1105" s="15" t="s">
        <v>3513</v>
      </c>
      <c r="I1105" s="39" t="s">
        <v>3461</v>
      </c>
      <c r="J1105" s="19" t="s">
        <v>1451</v>
      </c>
      <c r="K1105" s="997">
        <v>1</v>
      </c>
    </row>
    <row r="1106" spans="1:11" ht="15" customHeight="1" x14ac:dyDescent="0.15">
      <c r="A1106" s="19" t="str">
        <v>甲状腺刺激ホルモン分泌低下症</v>
      </c>
      <c r="B1106" s="19" t="str">
        <v>シート8　（シート9～10には記入しない）</v>
      </c>
      <c r="C1106" s="15" t="str">
        <v>病弱</v>
      </c>
      <c r="D1106" s="15" t="str">
        <v>なし</v>
      </c>
      <c r="G1106" s="28" t="s">
        <v>2345</v>
      </c>
      <c r="H1106" s="15" t="s">
        <v>3513</v>
      </c>
      <c r="I1106" s="39" t="s">
        <v>3461</v>
      </c>
      <c r="J1106" s="19" t="s">
        <v>1451</v>
      </c>
      <c r="K1106" s="997">
        <v>1</v>
      </c>
    </row>
    <row r="1107" spans="1:11" ht="15" customHeight="1" x14ac:dyDescent="0.15">
      <c r="A1107" s="19" t="str">
        <v>高チロシン血症1型</v>
      </c>
      <c r="B1107" s="19" t="str">
        <v>シート8　（シート9～10には記入しない）</v>
      </c>
      <c r="C1107" s="15" t="str">
        <v>病弱</v>
      </c>
      <c r="D1107" s="15" t="str">
        <v>なし</v>
      </c>
      <c r="G1107" s="28" t="s">
        <v>2346</v>
      </c>
      <c r="H1107" s="15" t="s">
        <v>3513</v>
      </c>
      <c r="I1107" s="39" t="s">
        <v>3461</v>
      </c>
      <c r="J1107" s="19" t="s">
        <v>1451</v>
      </c>
      <c r="K1107" s="997">
        <v>1</v>
      </c>
    </row>
    <row r="1108" spans="1:11" ht="15" customHeight="1" x14ac:dyDescent="0.15">
      <c r="A1108" s="19" t="str">
        <v>視神経脊髄炎</v>
      </c>
      <c r="B1108" s="19" t="str">
        <v>シート8　（シート9～10には記入しない）</v>
      </c>
      <c r="C1108" s="15" t="str">
        <v>病弱</v>
      </c>
      <c r="D1108" s="15" t="str">
        <v>なし</v>
      </c>
      <c r="G1108" s="28" t="s">
        <v>2347</v>
      </c>
      <c r="H1108" s="15" t="s">
        <v>3513</v>
      </c>
      <c r="I1108" s="39" t="s">
        <v>3461</v>
      </c>
      <c r="J1108" s="19" t="s">
        <v>1451</v>
      </c>
      <c r="K1108" s="997">
        <v>1</v>
      </c>
    </row>
    <row r="1109" spans="1:11" ht="15" customHeight="1" x14ac:dyDescent="0.15">
      <c r="A1109" s="19" t="str">
        <v>自己免疫関連脳症</v>
      </c>
      <c r="B1109" s="19" t="str">
        <v>シート8　（シート9～10には記入しない）</v>
      </c>
      <c r="C1109" s="15" t="str">
        <v>病弱</v>
      </c>
      <c r="D1109" s="15" t="str">
        <v>なし</v>
      </c>
      <c r="G1109" s="15" t="s">
        <v>2349</v>
      </c>
      <c r="H1109" s="15" t="s">
        <v>3513</v>
      </c>
      <c r="I1109" s="39" t="s">
        <v>3461</v>
      </c>
      <c r="J1109" s="19" t="s">
        <v>1451</v>
      </c>
      <c r="K1109" s="997">
        <v>1</v>
      </c>
    </row>
    <row r="1110" spans="1:11" ht="15" customHeight="1" x14ac:dyDescent="0.15">
      <c r="A1110" s="19" t="str">
        <v>自己免疫性肺胞蛋白症</v>
      </c>
      <c r="B1110" s="19" t="str">
        <v>シート8　（シート9～10には記入しない）</v>
      </c>
      <c r="C1110" s="15" t="str">
        <v>病弱</v>
      </c>
      <c r="D1110" s="15" t="str">
        <v>なし</v>
      </c>
      <c r="G1110" s="28" t="s">
        <v>2350</v>
      </c>
      <c r="H1110" s="15" t="s">
        <v>3513</v>
      </c>
      <c r="I1110" s="39" t="s">
        <v>3461</v>
      </c>
      <c r="J1110" s="19" t="s">
        <v>1451</v>
      </c>
      <c r="K1110" s="997">
        <v>1</v>
      </c>
    </row>
    <row r="1111" spans="1:11" ht="15" customHeight="1" x14ac:dyDescent="0.15">
      <c r="A1111" s="19" t="str">
        <v>自己貪食空胞性ミオパチー</v>
      </c>
      <c r="B1111" s="19" t="str">
        <v>シート8　（シート9～10には記入しない）</v>
      </c>
      <c r="C1111" s="15" t="str">
        <v>病弱</v>
      </c>
      <c r="D1111" s="15" t="str">
        <v>なし</v>
      </c>
      <c r="G1111" s="28" t="s">
        <v>2351</v>
      </c>
      <c r="H1111" s="15" t="s">
        <v>3513</v>
      </c>
      <c r="I1111" s="39" t="s">
        <v>3461</v>
      </c>
      <c r="J1111" s="19" t="s">
        <v>1451</v>
      </c>
      <c r="K1111" s="997">
        <v>1</v>
      </c>
    </row>
    <row r="1112" spans="1:11" ht="15" customHeight="1" x14ac:dyDescent="0.15">
      <c r="A1112" s="19" t="str">
        <v>周期性嘔吐症</v>
      </c>
      <c r="B1112" s="19" t="str">
        <v>シート8　（シート9～10には記入しない）</v>
      </c>
      <c r="C1112" s="15" t="str">
        <v>病弱</v>
      </c>
      <c r="D1112" s="15" t="str">
        <v>なし</v>
      </c>
      <c r="G1112" s="28" t="s">
        <v>2352</v>
      </c>
      <c r="H1112" s="15" t="s">
        <v>3513</v>
      </c>
      <c r="I1112" s="39" t="s">
        <v>3461</v>
      </c>
      <c r="J1112" s="19" t="s">
        <v>1451</v>
      </c>
      <c r="K1112" s="997">
        <v>1</v>
      </c>
    </row>
    <row r="1113" spans="1:11" ht="15" customHeight="1" x14ac:dyDescent="0.15">
      <c r="A1113" s="19" t="str">
        <v>重度の頭蓋骨早期癒合症</v>
      </c>
      <c r="B1113" s="19" t="str">
        <v>シート8　（シート9～10には記入しない）</v>
      </c>
      <c r="C1113" s="15" t="str">
        <v>病弱</v>
      </c>
      <c r="D1113" s="15" t="str">
        <v>なし</v>
      </c>
      <c r="G1113" s="28" t="s">
        <v>2353</v>
      </c>
      <c r="H1113" s="15" t="s">
        <v>3513</v>
      </c>
      <c r="I1113" s="39" t="s">
        <v>3461</v>
      </c>
      <c r="J1113" s="19" t="s">
        <v>1451</v>
      </c>
      <c r="K1113" s="997">
        <v>1</v>
      </c>
    </row>
    <row r="1114" spans="1:11" ht="15" customHeight="1" x14ac:dyDescent="0.15">
      <c r="A1114" s="19" t="str">
        <v>心室中隔欠損を伴わない肺動脈閉鎖症</v>
      </c>
      <c r="B1114" s="19" t="str">
        <v>シート8　（シート9～10には記入しない）</v>
      </c>
      <c r="C1114" s="15" t="str">
        <v>病弱</v>
      </c>
      <c r="D1114" s="15" t="str">
        <v>なし</v>
      </c>
      <c r="G1114" s="28" t="s">
        <v>2354</v>
      </c>
      <c r="H1114" s="15" t="s">
        <v>3513</v>
      </c>
      <c r="I1114" s="39" t="s">
        <v>3461</v>
      </c>
      <c r="J1114" s="19" t="s">
        <v>1451</v>
      </c>
      <c r="K1114" s="997">
        <v>1</v>
      </c>
    </row>
    <row r="1115" spans="1:11" ht="15" customHeight="1" x14ac:dyDescent="0.15">
      <c r="A1115" s="19" t="str">
        <v>脳内鉄沈着神経変性症</v>
      </c>
      <c r="B1115" s="19" t="str">
        <v>シート8　（シート9～10には記入しない）</v>
      </c>
      <c r="C1115" s="15" t="str">
        <v>病弱</v>
      </c>
      <c r="D1115" s="15" t="str">
        <v>なし</v>
      </c>
      <c r="G1115" s="28" t="s">
        <v>3991</v>
      </c>
      <c r="H1115" s="15" t="s">
        <v>3513</v>
      </c>
      <c r="I1115" s="39" t="s">
        <v>3461</v>
      </c>
      <c r="J1115" s="19" t="s">
        <v>1451</v>
      </c>
      <c r="K1115" s="997">
        <v>1</v>
      </c>
    </row>
    <row r="1116" spans="1:11" ht="15" customHeight="1" x14ac:dyDescent="0.15">
      <c r="A1116" s="19" t="str">
        <v>神経芽細胞腫</v>
      </c>
      <c r="B1116" s="19" t="str">
        <v>シート8　（シート9～10には記入しない）</v>
      </c>
      <c r="C1116" s="15" t="str">
        <v>病弱</v>
      </c>
      <c r="D1116" s="15" t="str">
        <v>なし</v>
      </c>
      <c r="G1116" s="28" t="s">
        <v>2355</v>
      </c>
      <c r="H1116" s="15" t="s">
        <v>3513</v>
      </c>
      <c r="I1116" s="39" t="s">
        <v>3461</v>
      </c>
      <c r="J1116" s="19" t="s">
        <v>1451</v>
      </c>
      <c r="K1116" s="997">
        <v>1</v>
      </c>
    </row>
    <row r="1117" spans="1:11" ht="15" customHeight="1" x14ac:dyDescent="0.15">
      <c r="A1117" s="19" t="str">
        <v>神経細胞移動異常症</v>
      </c>
      <c r="B1117" s="19" t="str">
        <v>シート8　（シート9～10には記入しない）</v>
      </c>
      <c r="C1117" s="15" t="str">
        <v>病弱</v>
      </c>
      <c r="D1117" s="15" t="str">
        <v>なし</v>
      </c>
      <c r="G1117" s="28" t="s">
        <v>2356</v>
      </c>
      <c r="H1117" s="15" t="s">
        <v>3513</v>
      </c>
      <c r="I1117" s="39" t="s">
        <v>3461</v>
      </c>
      <c r="J1117" s="19" t="s">
        <v>1451</v>
      </c>
      <c r="K1117" s="997">
        <v>1</v>
      </c>
    </row>
    <row r="1118" spans="1:11" ht="15" customHeight="1" x14ac:dyDescent="0.15">
      <c r="A1118" s="19" t="str">
        <v>神経軸索スフェロイド形成を伴う遺伝性びまん性白質脳症</v>
      </c>
      <c r="B1118" s="19" t="str">
        <v>シート8　（シート9～10には記入しない）</v>
      </c>
      <c r="C1118" s="15" t="str">
        <v>病弱</v>
      </c>
      <c r="D1118" s="15" t="str">
        <v>なし</v>
      </c>
      <c r="G1118" s="28" t="s">
        <v>2357</v>
      </c>
      <c r="H1118" s="15" t="s">
        <v>3513</v>
      </c>
      <c r="I1118" s="28" t="s">
        <v>3461</v>
      </c>
      <c r="J1118" s="19" t="s">
        <v>1451</v>
      </c>
      <c r="K1118" s="997">
        <v>1</v>
      </c>
    </row>
    <row r="1119" spans="1:11" ht="15" customHeight="1" x14ac:dyDescent="0.15">
      <c r="A1119" s="19" t="str">
        <v>神経節細胞腫</v>
      </c>
      <c r="B1119" s="19" t="str">
        <v>シート8　（シート9～10には記入しない）</v>
      </c>
      <c r="C1119" s="15" t="str">
        <v>病弱</v>
      </c>
      <c r="D1119" s="15" t="str">
        <v>なし</v>
      </c>
      <c r="G1119" s="28" t="s">
        <v>2358</v>
      </c>
      <c r="H1119" s="15" t="s">
        <v>3513</v>
      </c>
      <c r="I1119" s="39" t="s">
        <v>3461</v>
      </c>
      <c r="J1119" s="19" t="s">
        <v>1451</v>
      </c>
      <c r="K1119" s="997">
        <v>1</v>
      </c>
    </row>
    <row r="1120" spans="1:11" ht="15" customHeight="1" x14ac:dyDescent="0.15">
      <c r="A1120" s="19" t="str">
        <v>神経線維腫症</v>
      </c>
      <c r="B1120" s="19" t="str">
        <v>シート8　（シート9～10には記入しない）</v>
      </c>
      <c r="C1120" s="15" t="str">
        <v>病弱</v>
      </c>
      <c r="D1120" s="15" t="str">
        <v>なし</v>
      </c>
      <c r="G1120" s="28" t="s">
        <v>2359</v>
      </c>
      <c r="H1120" s="15" t="s">
        <v>3513</v>
      </c>
      <c r="I1120" s="28" t="s">
        <v>3461</v>
      </c>
      <c r="J1120" s="19" t="s">
        <v>1451</v>
      </c>
      <c r="K1120" s="997">
        <v>1</v>
      </c>
    </row>
    <row r="1121" spans="1:11" ht="15" customHeight="1" x14ac:dyDescent="0.15">
      <c r="A1121" s="19" t="str">
        <v>神経有棘赤血球症</v>
      </c>
      <c r="B1121" s="19" t="str">
        <v>シート8　（シート9～10には記入しない）</v>
      </c>
      <c r="C1121" s="15" t="str">
        <v>病弱</v>
      </c>
      <c r="D1121" s="15" t="str">
        <v>なし</v>
      </c>
      <c r="G1121" s="15" t="s">
        <v>2360</v>
      </c>
      <c r="H1121" s="15" t="s">
        <v>3513</v>
      </c>
      <c r="I1121" s="39" t="s">
        <v>3461</v>
      </c>
      <c r="J1121" s="19" t="s">
        <v>1451</v>
      </c>
      <c r="K1121" s="997">
        <v>1</v>
      </c>
    </row>
    <row r="1122" spans="1:11" ht="15" customHeight="1" x14ac:dyDescent="0.15">
      <c r="A1122" s="19" t="str">
        <v>進行性ミオクローヌスてんかん</v>
      </c>
      <c r="B1122" s="19" t="str">
        <v>シート8　（シート9～10には記入しない）</v>
      </c>
      <c r="C1122" s="15" t="str">
        <v>病弱</v>
      </c>
      <c r="D1122" s="15" t="str">
        <v>なし</v>
      </c>
      <c r="G1122" s="15" t="s">
        <v>2361</v>
      </c>
      <c r="H1122" s="15" t="s">
        <v>3513</v>
      </c>
      <c r="I1122" s="39" t="s">
        <v>3461</v>
      </c>
      <c r="J1122" s="19" t="s">
        <v>1451</v>
      </c>
      <c r="K1122" s="997">
        <v>1</v>
      </c>
    </row>
    <row r="1123" spans="1:11" ht="15" customHeight="1" x14ac:dyDescent="0.15">
      <c r="A1123" s="19" t="str">
        <v>進行性核上性麻痺</v>
      </c>
      <c r="B1123" s="19" t="str">
        <v>シート8　（シート9～10には記入しない）</v>
      </c>
      <c r="C1123" s="15" t="str">
        <v>病弱</v>
      </c>
      <c r="D1123" s="15" t="str">
        <v>なし</v>
      </c>
      <c r="G1123" s="28" t="s">
        <v>2362</v>
      </c>
      <c r="H1123" s="15" t="s">
        <v>3513</v>
      </c>
      <c r="I1123" s="39" t="s">
        <v>3461</v>
      </c>
      <c r="J1123" s="19" t="s">
        <v>1451</v>
      </c>
      <c r="K1123" s="997">
        <v>1</v>
      </c>
    </row>
    <row r="1124" spans="1:11" ht="15" customHeight="1" x14ac:dyDescent="0.15">
      <c r="A1124" s="19" t="str">
        <v>進行性多巣性白質脳症</v>
      </c>
      <c r="B1124" s="19" t="str">
        <v>シート8　（シート9～10には記入しない）</v>
      </c>
      <c r="C1124" s="15" t="str">
        <v>病弱</v>
      </c>
      <c r="D1124" s="15" t="str">
        <v>なし</v>
      </c>
      <c r="G1124" s="28" t="s">
        <v>2363</v>
      </c>
      <c r="H1124" s="15" t="s">
        <v>3513</v>
      </c>
      <c r="I1124" s="39" t="s">
        <v>3461</v>
      </c>
      <c r="J1124" s="19" t="s">
        <v>1451</v>
      </c>
      <c r="K1124" s="997">
        <v>1</v>
      </c>
    </row>
    <row r="1125" spans="1:11" ht="15" customHeight="1" x14ac:dyDescent="0.15">
      <c r="A1125" s="19" t="str">
        <v>進行性白質脳症</v>
      </c>
      <c r="B1125" s="19" t="str">
        <v>シート8　（シート9～10には記入しない）</v>
      </c>
      <c r="C1125" s="15" t="str">
        <v>病弱</v>
      </c>
      <c r="D1125" s="15" t="str">
        <v>なし</v>
      </c>
      <c r="G1125" s="28" t="s">
        <v>2364</v>
      </c>
      <c r="H1125" s="15" t="s">
        <v>3513</v>
      </c>
      <c r="I1125" s="39" t="s">
        <v>3461</v>
      </c>
      <c r="J1125" s="19" t="s">
        <v>1451</v>
      </c>
      <c r="K1125" s="997">
        <v>1</v>
      </c>
    </row>
    <row r="1126" spans="1:11" ht="15" customHeight="1" x14ac:dyDescent="0.15">
      <c r="A1126" s="19" t="str">
        <v>腎動静脈瘻</v>
      </c>
      <c r="B1126" s="19" t="str">
        <v>シート8　（シート9～10には記入しない）</v>
      </c>
      <c r="C1126" s="15" t="str">
        <v>病弱</v>
      </c>
      <c r="D1126" s="15" t="str">
        <v>なし</v>
      </c>
      <c r="G1126" s="28" t="s">
        <v>2365</v>
      </c>
      <c r="H1126" s="15" t="s">
        <v>3513</v>
      </c>
      <c r="I1126" s="39" t="s">
        <v>3461</v>
      </c>
      <c r="J1126" s="19" t="s">
        <v>1451</v>
      </c>
      <c r="K1126" s="997">
        <v>1</v>
      </c>
    </row>
    <row r="1127" spans="1:11" ht="15" customHeight="1" x14ac:dyDescent="0.15">
      <c r="A1127" s="19" t="str">
        <v>成人発症スチル病</v>
      </c>
      <c r="B1127" s="19" t="str">
        <v>シート8　（シート9～10には記入しない）</v>
      </c>
      <c r="C1127" s="15" t="str">
        <v>病弱</v>
      </c>
      <c r="D1127" s="15" t="str">
        <v>なし</v>
      </c>
      <c r="G1127" s="28" t="s">
        <v>3992</v>
      </c>
      <c r="H1127" s="15" t="s">
        <v>3513</v>
      </c>
      <c r="I1127" s="39" t="s">
        <v>3461</v>
      </c>
      <c r="J1127" s="19" t="s">
        <v>1451</v>
      </c>
      <c r="K1127" s="997">
        <v>1</v>
      </c>
    </row>
    <row r="1128" spans="1:11" ht="15" customHeight="1" x14ac:dyDescent="0.15">
      <c r="A1128" s="19" t="str">
        <v>脆弱X症候群</v>
      </c>
      <c r="B1128" s="19" t="str">
        <v>シート8　（シート9～10には記入しない）</v>
      </c>
      <c r="C1128" s="15" t="str">
        <v>病弱</v>
      </c>
      <c r="D1128" s="15" t="str">
        <v>なし</v>
      </c>
      <c r="G1128" s="28" t="s">
        <v>2366</v>
      </c>
      <c r="H1128" s="15" t="s">
        <v>3513</v>
      </c>
      <c r="I1128" s="39" t="s">
        <v>3461</v>
      </c>
      <c r="J1128" s="19" t="s">
        <v>1451</v>
      </c>
      <c r="K1128" s="997">
        <v>1</v>
      </c>
    </row>
    <row r="1129" spans="1:11" ht="15" customHeight="1" x14ac:dyDescent="0.15">
      <c r="A1129" s="19" t="str">
        <v>脆弱X症候群関連疾患</v>
      </c>
      <c r="B1129" s="19" t="str">
        <v>シート8　（シート9～10には記入しない）</v>
      </c>
      <c r="C1129" s="15" t="str">
        <v>病弱</v>
      </c>
      <c r="D1129" s="15" t="str">
        <v>なし</v>
      </c>
      <c r="G1129" s="28" t="s">
        <v>2367</v>
      </c>
      <c r="H1129" s="15" t="s">
        <v>3513</v>
      </c>
      <c r="I1129" s="39" t="s">
        <v>3461</v>
      </c>
      <c r="J1129" s="19" t="s">
        <v>1451</v>
      </c>
      <c r="K1129" s="997">
        <v>1</v>
      </c>
    </row>
    <row r="1130" spans="1:11" ht="15" customHeight="1" x14ac:dyDescent="0.15">
      <c r="A1130" s="19" t="str">
        <v>脊髄空洞症</v>
      </c>
      <c r="B1130" s="19" t="str">
        <v>シート8　（シート9～10には記入しない）</v>
      </c>
      <c r="C1130" s="15" t="str">
        <v>病弱</v>
      </c>
      <c r="D1130" s="15" t="str">
        <v>なし</v>
      </c>
      <c r="G1130" s="28" t="s">
        <v>2368</v>
      </c>
      <c r="H1130" s="15" t="s">
        <v>3513</v>
      </c>
      <c r="I1130" s="39" t="s">
        <v>3461</v>
      </c>
      <c r="J1130" s="19" t="s">
        <v>1451</v>
      </c>
      <c r="K1130" s="997">
        <v>1</v>
      </c>
    </row>
    <row r="1131" spans="1:11" ht="15" customHeight="1" x14ac:dyDescent="0.15">
      <c r="A1131" s="19" t="str">
        <v>先天異常症候群</v>
      </c>
      <c r="B1131" s="19" t="str">
        <v>シート8　（シート9～10には記入しない）</v>
      </c>
      <c r="C1131" s="15" t="str">
        <v>病弱</v>
      </c>
      <c r="D1131" s="15" t="str">
        <v>なし</v>
      </c>
      <c r="G1131" s="28" t="s">
        <v>2369</v>
      </c>
      <c r="H1131" s="15" t="s">
        <v>3513</v>
      </c>
      <c r="I1131" s="39" t="s">
        <v>3461</v>
      </c>
      <c r="J1131" s="19" t="s">
        <v>1451</v>
      </c>
      <c r="K1131" s="997">
        <v>1</v>
      </c>
    </row>
    <row r="1132" spans="1:11" ht="15" customHeight="1" x14ac:dyDescent="0.15">
      <c r="A1132" s="19" t="str">
        <v>先天性核上性球麻痺</v>
      </c>
      <c r="B1132" s="19" t="str">
        <v>シート8　（シート9～10には記入しない）</v>
      </c>
      <c r="C1132" s="15" t="str">
        <v>病弱</v>
      </c>
      <c r="D1132" s="15" t="str">
        <v>なし</v>
      </c>
      <c r="G1132" s="28" t="s">
        <v>2370</v>
      </c>
      <c r="H1132" s="15" t="s">
        <v>3513</v>
      </c>
      <c r="I1132" s="39" t="s">
        <v>3461</v>
      </c>
      <c r="J1132" s="19" t="s">
        <v>1451</v>
      </c>
      <c r="K1132" s="997">
        <v>1</v>
      </c>
    </row>
    <row r="1133" spans="1:11" ht="15" customHeight="1" x14ac:dyDescent="0.15">
      <c r="A1133" s="19" t="str">
        <v>先天性筋無力症候群</v>
      </c>
      <c r="B1133" s="19" t="str">
        <v>シート8　（シート9～10には記入しない）</v>
      </c>
      <c r="C1133" s="15" t="str">
        <v>病弱</v>
      </c>
      <c r="D1133" s="15" t="str">
        <v>なし</v>
      </c>
      <c r="G1133" s="28" t="s">
        <v>2371</v>
      </c>
      <c r="H1133" s="15" t="s">
        <v>3513</v>
      </c>
      <c r="I1133" s="39" t="s">
        <v>3461</v>
      </c>
      <c r="J1133" s="19" t="s">
        <v>1451</v>
      </c>
      <c r="K1133" s="997">
        <v>1</v>
      </c>
    </row>
    <row r="1134" spans="1:11" ht="15" customHeight="1" x14ac:dyDescent="0.15">
      <c r="A1134" s="19" t="str">
        <v>先天性側弯症</v>
      </c>
      <c r="B1134" s="19" t="str">
        <v>シート8　（シート9～10には記入しない）</v>
      </c>
      <c r="C1134" s="15" t="str">
        <v>病弱</v>
      </c>
      <c r="D1134" s="15" t="str">
        <v>なし</v>
      </c>
      <c r="G1134" s="28" t="s">
        <v>2372</v>
      </c>
      <c r="H1134" s="15" t="s">
        <v>3513</v>
      </c>
      <c r="I1134" s="39" t="s">
        <v>3461</v>
      </c>
      <c r="J1134" s="19" t="s">
        <v>1451</v>
      </c>
      <c r="K1134" s="997">
        <v>1</v>
      </c>
    </row>
    <row r="1135" spans="1:11" ht="15" customHeight="1" x14ac:dyDescent="0.15">
      <c r="A1135" s="19" t="str">
        <v>先天性側湾症</v>
      </c>
      <c r="B1135" s="19" t="str">
        <v>シート8　（シート9～10には記入しない）</v>
      </c>
      <c r="C1135" s="15" t="str">
        <v>病弱</v>
      </c>
      <c r="D1135" s="15" t="str">
        <v>なし</v>
      </c>
      <c r="G1135" s="28" t="s">
        <v>2373</v>
      </c>
      <c r="H1135" s="15" t="s">
        <v>3513</v>
      </c>
      <c r="I1135" s="39" t="s">
        <v>3461</v>
      </c>
      <c r="J1135" s="19" t="s">
        <v>1451</v>
      </c>
      <c r="K1135" s="997">
        <v>1</v>
      </c>
    </row>
    <row r="1136" spans="1:11" ht="15" customHeight="1" x14ac:dyDescent="0.15">
      <c r="A1136" s="19" t="str">
        <v>全身性アミロイドーシス</v>
      </c>
      <c r="B1136" s="19" t="str">
        <v>シート8　（シート9～10には記入しない）</v>
      </c>
      <c r="C1136" s="15" t="str">
        <v>病弱</v>
      </c>
      <c r="D1136" s="15" t="str">
        <v>なし</v>
      </c>
      <c r="G1136" s="28" t="s">
        <v>2374</v>
      </c>
      <c r="H1136" s="15" t="s">
        <v>3513</v>
      </c>
      <c r="I1136" s="39" t="s">
        <v>3461</v>
      </c>
      <c r="J1136" s="19" t="s">
        <v>1451</v>
      </c>
      <c r="K1136" s="997">
        <v>1</v>
      </c>
    </row>
    <row r="1137" spans="1:11" ht="15" customHeight="1" x14ac:dyDescent="0.15">
      <c r="A1137" s="19" t="str">
        <v>多系統萎縮症</v>
      </c>
      <c r="B1137" s="19" t="str">
        <v>シート8　（シート9～10には記入しない）</v>
      </c>
      <c r="C1137" s="15" t="str">
        <v>病弱</v>
      </c>
      <c r="D1137" s="15" t="str">
        <v>なし</v>
      </c>
      <c r="G1137" s="15" t="s">
        <v>2375</v>
      </c>
      <c r="H1137" s="15" t="s">
        <v>3513</v>
      </c>
      <c r="I1137" s="39" t="s">
        <v>3461</v>
      </c>
      <c r="J1137" s="19" t="s">
        <v>1451</v>
      </c>
      <c r="K1137" s="997">
        <v>1</v>
      </c>
    </row>
    <row r="1138" spans="1:11" ht="15" customHeight="1" x14ac:dyDescent="0.15">
      <c r="A1138" s="19" t="str">
        <v>大動脈炎症候群</v>
      </c>
      <c r="B1138" s="19" t="str">
        <v>シート8　（シート9～10には記入しない）</v>
      </c>
      <c r="C1138" s="15" t="str">
        <v>病弱</v>
      </c>
      <c r="D1138" s="15" t="str">
        <v>なし</v>
      </c>
      <c r="G1138" s="28" t="s">
        <v>2376</v>
      </c>
      <c r="H1138" s="15" t="s">
        <v>3513</v>
      </c>
      <c r="I1138" s="39" t="s">
        <v>3461</v>
      </c>
      <c r="J1138" s="19" t="s">
        <v>1451</v>
      </c>
      <c r="K1138" s="997">
        <v>1</v>
      </c>
    </row>
    <row r="1139" spans="1:11" ht="15" customHeight="1" x14ac:dyDescent="0.15">
      <c r="A1139" s="19" t="str">
        <v>大脳皮質基底核変性症</v>
      </c>
      <c r="B1139" s="19" t="str">
        <v>シート8　（シート9～10には記入しない）</v>
      </c>
      <c r="C1139" s="15" t="str">
        <v>病弱</v>
      </c>
      <c r="D1139" s="15" t="str">
        <v>なし</v>
      </c>
      <c r="G1139" s="28" t="s">
        <v>2377</v>
      </c>
      <c r="H1139" s="15" t="s">
        <v>3513</v>
      </c>
      <c r="I1139" s="39" t="s">
        <v>3461</v>
      </c>
      <c r="J1139" s="19" t="s">
        <v>1451</v>
      </c>
      <c r="K1139" s="997">
        <v>1</v>
      </c>
    </row>
    <row r="1140" spans="1:11" ht="15" customHeight="1" x14ac:dyDescent="0.15">
      <c r="A1140" s="19" t="str">
        <v>第14番染色体父親性ダイソミー症候群</v>
      </c>
      <c r="B1140" s="19" t="str">
        <v>シート8　（シート9～10には記入しない）</v>
      </c>
      <c r="C1140" s="15" t="str">
        <v>病弱</v>
      </c>
      <c r="D1140" s="15" t="str">
        <v>なし</v>
      </c>
      <c r="G1140" s="28" t="s">
        <v>2378</v>
      </c>
      <c r="H1140" s="15" t="s">
        <v>3513</v>
      </c>
      <c r="I1140" s="39" t="s">
        <v>3461</v>
      </c>
      <c r="J1140" s="19" t="s">
        <v>1451</v>
      </c>
      <c r="K1140" s="997">
        <v>1</v>
      </c>
    </row>
    <row r="1141" spans="1:11" ht="15" customHeight="1" x14ac:dyDescent="0.15">
      <c r="A1141" s="19" t="str">
        <v>第V因子欠乏症</v>
      </c>
      <c r="B1141" s="19" t="str">
        <v>シート8　（シート9～10には記入しない）</v>
      </c>
      <c r="C1141" s="15" t="str">
        <v>病弱</v>
      </c>
      <c r="D1141" s="15" t="str">
        <v>なし</v>
      </c>
      <c r="G1141" s="15" t="s">
        <v>2379</v>
      </c>
      <c r="H1141" s="15" t="s">
        <v>3513</v>
      </c>
      <c r="I1141" s="39" t="s">
        <v>3461</v>
      </c>
      <c r="J1141" s="19" t="s">
        <v>1451</v>
      </c>
      <c r="K1141" s="997">
        <v>1</v>
      </c>
    </row>
    <row r="1142" spans="1:11" ht="15" customHeight="1" x14ac:dyDescent="0.15">
      <c r="A1142" s="19" t="str">
        <v>第XⅢ因子欠乏症</v>
      </c>
      <c r="B1142" s="19" t="str">
        <v>シート8　（シート9～10には記入しない）</v>
      </c>
      <c r="C1142" s="15" t="str">
        <v>病弱</v>
      </c>
      <c r="D1142" s="15" t="str">
        <v>なし</v>
      </c>
      <c r="G1142" s="15" t="s">
        <v>2380</v>
      </c>
      <c r="H1142" s="15" t="s">
        <v>3513</v>
      </c>
      <c r="I1142" s="39" t="s">
        <v>3461</v>
      </c>
      <c r="J1142" s="19" t="s">
        <v>1451</v>
      </c>
      <c r="K1142" s="997">
        <v>1</v>
      </c>
    </row>
    <row r="1143" spans="1:11" ht="15" customHeight="1" x14ac:dyDescent="0.15">
      <c r="A1143" s="19" t="str">
        <v>第X因子欠乏症</v>
      </c>
      <c r="B1143" s="19" t="str">
        <v>シート8　（シート9～10には記入しない）</v>
      </c>
      <c r="C1143" s="15" t="str">
        <v>病弱</v>
      </c>
      <c r="D1143" s="15" t="str">
        <v>なし</v>
      </c>
      <c r="G1143" s="28" t="s">
        <v>2381</v>
      </c>
      <c r="H1143" s="15" t="s">
        <v>3513</v>
      </c>
      <c r="I1143" s="39" t="s">
        <v>3461</v>
      </c>
      <c r="J1143" s="19" t="s">
        <v>1451</v>
      </c>
      <c r="K1143" s="997">
        <v>1</v>
      </c>
    </row>
    <row r="1144" spans="1:11" ht="15" customHeight="1" x14ac:dyDescent="0.15">
      <c r="A1144" s="19" t="str">
        <v>短鎖アシルCoA脱水素酵素欠損症</v>
      </c>
      <c r="B1144" s="19" t="str">
        <v>シート8　（シート9～10には記入しない）</v>
      </c>
      <c r="C1144" s="15" t="str">
        <v>病弱</v>
      </c>
      <c r="D1144" s="15" t="str">
        <v>なし</v>
      </c>
      <c r="G1144" s="15" t="s">
        <v>2382</v>
      </c>
      <c r="H1144" s="15" t="s">
        <v>3513</v>
      </c>
      <c r="I1144" s="39" t="s">
        <v>3461</v>
      </c>
      <c r="J1144" s="19" t="s">
        <v>1451</v>
      </c>
      <c r="K1144" s="997">
        <v>1</v>
      </c>
    </row>
    <row r="1145" spans="1:11" ht="15" customHeight="1" x14ac:dyDescent="0.15">
      <c r="A1145" s="19" t="str">
        <v>中鎖アシルCoA脱水素酵素欠損症</v>
      </c>
      <c r="B1145" s="19" t="str">
        <v>シート8　（シート9～10には記入しない）</v>
      </c>
      <c r="C1145" s="15" t="str">
        <v>病弱</v>
      </c>
      <c r="D1145" s="15" t="str">
        <v>なし</v>
      </c>
      <c r="G1145" s="15" t="s">
        <v>2383</v>
      </c>
      <c r="H1145" s="15" t="s">
        <v>3513</v>
      </c>
      <c r="I1145" s="39" t="s">
        <v>3461</v>
      </c>
      <c r="J1145" s="19" t="s">
        <v>1451</v>
      </c>
      <c r="K1145" s="997">
        <v>1</v>
      </c>
    </row>
    <row r="1146" spans="1:11" ht="15" customHeight="1" x14ac:dyDescent="0.15">
      <c r="A1146" s="19" t="str">
        <v>中枢神経系原始神経外胚葉性腫瘍</v>
      </c>
      <c r="B1146" s="19" t="str">
        <v>シート8　（シート9～10には記入しない）</v>
      </c>
      <c r="C1146" s="15" t="str">
        <v>病弱</v>
      </c>
      <c r="D1146" s="15" t="str">
        <v>なし</v>
      </c>
      <c r="G1146" s="28" t="s">
        <v>2384</v>
      </c>
      <c r="H1146" s="15" t="s">
        <v>3513</v>
      </c>
      <c r="I1146" s="39" t="s">
        <v>3461</v>
      </c>
      <c r="J1146" s="19" t="s">
        <v>1451</v>
      </c>
      <c r="K1146" s="997">
        <v>1</v>
      </c>
    </row>
    <row r="1147" spans="1:11" ht="15" customHeight="1" x14ac:dyDescent="0.15">
      <c r="A1147" s="19" t="str">
        <v>天疱瘡</v>
      </c>
      <c r="B1147" s="19" t="str">
        <v>シート8　（シート9～10には記入しない）</v>
      </c>
      <c r="C1147" s="15" t="str">
        <v>病弱</v>
      </c>
      <c r="D1147" s="15" t="str">
        <v>なし</v>
      </c>
      <c r="G1147" s="28" t="s">
        <v>2385</v>
      </c>
      <c r="H1147" s="15" t="s">
        <v>3513</v>
      </c>
      <c r="I1147" s="39" t="s">
        <v>3461</v>
      </c>
      <c r="J1147" s="19" t="s">
        <v>1451</v>
      </c>
      <c r="K1147" s="997">
        <v>1</v>
      </c>
    </row>
    <row r="1148" spans="1:11" ht="15" customHeight="1" x14ac:dyDescent="0.15">
      <c r="A1148" s="19" t="str">
        <v>糖原病</v>
      </c>
      <c r="B1148" s="19" t="str">
        <v>シート8　（シート9～10には記入しない）</v>
      </c>
      <c r="C1148" s="15" t="str">
        <v>病弱</v>
      </c>
      <c r="D1148" s="15" t="str">
        <v>なし</v>
      </c>
      <c r="G1148" s="28" t="s">
        <v>2386</v>
      </c>
      <c r="H1148" s="15" t="s">
        <v>3513</v>
      </c>
      <c r="I1148" s="39" t="s">
        <v>3461</v>
      </c>
      <c r="J1148" s="19" t="s">
        <v>1451</v>
      </c>
      <c r="K1148" s="997">
        <v>1</v>
      </c>
    </row>
    <row r="1149" spans="1:11" ht="15" customHeight="1" x14ac:dyDescent="0.15">
      <c r="A1149" s="19" t="str">
        <v>糖尿病</v>
      </c>
      <c r="B1149" s="19" t="str">
        <v>シート8　（シート9～10には記入しない）</v>
      </c>
      <c r="C1149" s="15" t="str">
        <v>病弱</v>
      </c>
      <c r="D1149" s="15" t="str">
        <v>なし</v>
      </c>
      <c r="G1149" s="28" t="s">
        <v>2387</v>
      </c>
      <c r="H1149" s="15" t="s">
        <v>3513</v>
      </c>
      <c r="I1149" s="39" t="s">
        <v>3461</v>
      </c>
      <c r="J1149" s="19" t="s">
        <v>1451</v>
      </c>
      <c r="K1149" s="997">
        <v>1</v>
      </c>
    </row>
    <row r="1150" spans="1:11" ht="15" customHeight="1" x14ac:dyDescent="0.15">
      <c r="A1150" s="19" t="str">
        <v>特発性拡張型心筋症</v>
      </c>
      <c r="B1150" s="19" t="str">
        <v>シート8　（シート9～10には記入しない）</v>
      </c>
      <c r="C1150" s="15" t="str">
        <v>病弱</v>
      </c>
      <c r="D1150" s="15" t="str">
        <v>なし</v>
      </c>
      <c r="G1150" s="15" t="s">
        <v>2388</v>
      </c>
      <c r="H1150" s="15" t="s">
        <v>3513</v>
      </c>
      <c r="I1150" s="39" t="s">
        <v>3461</v>
      </c>
      <c r="J1150" s="19" t="s">
        <v>1451</v>
      </c>
      <c r="K1150" s="997">
        <v>1</v>
      </c>
    </row>
    <row r="1151" spans="1:11" ht="15" customHeight="1" x14ac:dyDescent="0.15">
      <c r="A1151" s="19" t="str">
        <v>特発性基底核石灰化症</v>
      </c>
      <c r="B1151" s="19" t="str">
        <v>シート8　（シート9～10には記入しない）</v>
      </c>
      <c r="C1151" s="15" t="str">
        <v>病弱</v>
      </c>
      <c r="D1151" s="15" t="str">
        <v>なし</v>
      </c>
      <c r="G1151" s="28" t="s">
        <v>2389</v>
      </c>
      <c r="H1151" s="15" t="s">
        <v>3513</v>
      </c>
      <c r="I1151" s="39" t="s">
        <v>3461</v>
      </c>
      <c r="J1151" s="19" t="s">
        <v>1451</v>
      </c>
      <c r="K1151" s="997">
        <v>1</v>
      </c>
    </row>
    <row r="1152" spans="1:11" ht="15" customHeight="1" x14ac:dyDescent="0.15">
      <c r="A1152" s="19" t="str">
        <v>特発性血小板減少性紫斑病</v>
      </c>
      <c r="B1152" s="19" t="str">
        <v>シート8　（シート9～10には記入しない）</v>
      </c>
      <c r="C1152" s="15" t="str">
        <v>病弱</v>
      </c>
      <c r="D1152" s="15" t="str">
        <v>なし</v>
      </c>
      <c r="G1152" s="28" t="s">
        <v>2390</v>
      </c>
      <c r="H1152" s="15" t="s">
        <v>3513</v>
      </c>
      <c r="I1152" s="39" t="s">
        <v>3461</v>
      </c>
      <c r="J1152" s="19" t="s">
        <v>1451</v>
      </c>
      <c r="K1152" s="997">
        <v>1</v>
      </c>
    </row>
    <row r="1153" spans="1:11" ht="15" customHeight="1" x14ac:dyDescent="0.15">
      <c r="A1153" s="19" t="str">
        <v>特発性大腿骨頭壊死症</v>
      </c>
      <c r="B1153" s="19" t="str">
        <v>シート8　（シート9～10には記入しない）</v>
      </c>
      <c r="C1153" s="15" t="str">
        <v>病弱</v>
      </c>
      <c r="D1153" s="15" t="str">
        <v>なし</v>
      </c>
      <c r="G1153" s="28" t="s">
        <v>2391</v>
      </c>
      <c r="H1153" s="15" t="s">
        <v>3513</v>
      </c>
      <c r="I1153" s="39" t="s">
        <v>3461</v>
      </c>
      <c r="J1153" s="19" t="s">
        <v>1451</v>
      </c>
      <c r="K1153" s="997">
        <v>1</v>
      </c>
    </row>
    <row r="1154" spans="1:11" ht="15" customHeight="1" x14ac:dyDescent="0.15">
      <c r="A1154" s="19" t="str">
        <v>特発性門脈圧亢進症</v>
      </c>
      <c r="B1154" s="19" t="str">
        <v>シート8　（シート9～10には記入しない）</v>
      </c>
      <c r="C1154" s="15" t="str">
        <v>病弱</v>
      </c>
      <c r="D1154" s="15" t="str">
        <v>なし</v>
      </c>
      <c r="G1154" s="28" t="s">
        <v>2392</v>
      </c>
      <c r="H1154" s="15" t="s">
        <v>3513</v>
      </c>
      <c r="I1154" s="39" t="s">
        <v>3461</v>
      </c>
      <c r="J1154" s="19" t="s">
        <v>1451</v>
      </c>
      <c r="K1154" s="997">
        <v>1</v>
      </c>
    </row>
    <row r="1155" spans="1:11" ht="15" customHeight="1" x14ac:dyDescent="0.15">
      <c r="A1155" s="19" t="str">
        <v>HTRA1関連脳小血管病</v>
      </c>
      <c r="B1155" s="19" t="str">
        <v>シート8　（シート9～10には記入しない）</v>
      </c>
      <c r="C1155" s="15" t="str">
        <v>病弱</v>
      </c>
      <c r="D1155" s="15" t="str">
        <v>なし</v>
      </c>
      <c r="G1155" s="28" t="s">
        <v>3993</v>
      </c>
      <c r="H1155" s="15" t="s">
        <v>3513</v>
      </c>
      <c r="I1155" s="39" t="s">
        <v>3461</v>
      </c>
      <c r="J1155" s="19" t="s">
        <v>1451</v>
      </c>
      <c r="K1155" s="997">
        <v>1</v>
      </c>
    </row>
    <row r="1156" spans="1:11" ht="15" customHeight="1" x14ac:dyDescent="0.15">
      <c r="A1156" s="19" t="str">
        <v>脳表ヘモジデリン沈着症</v>
      </c>
      <c r="B1156" s="19" t="str">
        <v>シート8　（シート9～10には記入しない）</v>
      </c>
      <c r="C1156" s="15" t="str">
        <v>病弱</v>
      </c>
      <c r="D1156" s="15" t="str">
        <v>なし</v>
      </c>
      <c r="G1156" s="28" t="s">
        <v>2393</v>
      </c>
      <c r="H1156" s="15" t="s">
        <v>3513</v>
      </c>
      <c r="I1156" s="39" t="s">
        <v>3461</v>
      </c>
      <c r="J1156" s="19" t="s">
        <v>1451</v>
      </c>
      <c r="K1156" s="997">
        <v>1</v>
      </c>
    </row>
    <row r="1157" spans="1:11" ht="15" customHeight="1" x14ac:dyDescent="0.15">
      <c r="A1157" s="19" t="str">
        <v>肺静脈閉塞症</v>
      </c>
      <c r="B1157" s="19" t="str">
        <v>シート8　（シート9～10には記入しない）</v>
      </c>
      <c r="C1157" s="15" t="str">
        <v>病弱</v>
      </c>
      <c r="D1157" s="15" t="str">
        <v>なし</v>
      </c>
      <c r="G1157" s="28" t="s">
        <v>2394</v>
      </c>
      <c r="H1157" s="15" t="s">
        <v>3513</v>
      </c>
      <c r="I1157" s="39" t="s">
        <v>3461</v>
      </c>
      <c r="J1157" s="19" t="s">
        <v>1451</v>
      </c>
      <c r="K1157" s="997">
        <v>1</v>
      </c>
    </row>
    <row r="1158" spans="1:11" ht="15" customHeight="1" x14ac:dyDescent="0.15">
      <c r="A1158" s="19" t="str">
        <v>肺毛細血管腫症</v>
      </c>
      <c r="B1158" s="19" t="str">
        <v>シート8　（シート9～10には記入しない）</v>
      </c>
      <c r="C1158" s="15" t="str">
        <v>病弱</v>
      </c>
      <c r="D1158" s="15" t="str">
        <v>なし</v>
      </c>
      <c r="G1158" s="15" t="s">
        <v>2395</v>
      </c>
      <c r="H1158" s="15" t="s">
        <v>3513</v>
      </c>
      <c r="I1158" s="39" t="s">
        <v>3461</v>
      </c>
      <c r="J1158" s="19" t="s">
        <v>1451</v>
      </c>
      <c r="K1158" s="997">
        <v>1</v>
      </c>
    </row>
    <row r="1159" spans="1:11" ht="15" customHeight="1" x14ac:dyDescent="0.15">
      <c r="A1159" s="19" t="str">
        <v>白質消失病</v>
      </c>
      <c r="B1159" s="19" t="str">
        <v>シート8　（シート9～10には記入しない）</v>
      </c>
      <c r="C1159" s="15" t="str">
        <v>病弱</v>
      </c>
      <c r="D1159" s="15" t="str">
        <v>なし</v>
      </c>
      <c r="G1159" s="28" t="s">
        <v>2396</v>
      </c>
      <c r="H1159" s="15" t="s">
        <v>3513</v>
      </c>
      <c r="I1159" s="39" t="s">
        <v>3461</v>
      </c>
      <c r="J1159" s="19" t="s">
        <v>1451</v>
      </c>
      <c r="K1159" s="997">
        <v>1</v>
      </c>
    </row>
    <row r="1160" spans="1:11" ht="15" customHeight="1" x14ac:dyDescent="0.15">
      <c r="A1160" s="19" t="str">
        <v>皮質下梗塞と白質脳症を伴う常染色体優性脳動脈症</v>
      </c>
      <c r="B1160" s="19" t="str">
        <v>シート8　（シート9～10には記入しない）</v>
      </c>
      <c r="C1160" s="15" t="str">
        <v>病弱</v>
      </c>
      <c r="D1160" s="15" t="str">
        <v>なし</v>
      </c>
      <c r="G1160" s="28" t="s">
        <v>2397</v>
      </c>
      <c r="H1160" s="15" t="s">
        <v>3513</v>
      </c>
      <c r="I1160" s="39" t="s">
        <v>3461</v>
      </c>
      <c r="J1160" s="19" t="s">
        <v>1451</v>
      </c>
      <c r="K1160" s="997">
        <v>1</v>
      </c>
    </row>
    <row r="1161" spans="1:11" ht="15" customHeight="1" x14ac:dyDescent="0.15">
      <c r="A1161" s="19" t="str">
        <v>非ジストロフィー性ミオトニー症候群</v>
      </c>
      <c r="B1161" s="19" t="str">
        <v>シート8　（シート9～10には記入しない）</v>
      </c>
      <c r="C1161" s="15" t="str">
        <v>病弱</v>
      </c>
      <c r="D1161" s="15" t="str">
        <v>なし</v>
      </c>
      <c r="G1161" s="15" t="s">
        <v>2398</v>
      </c>
      <c r="H1161" s="15" t="s">
        <v>3513</v>
      </c>
      <c r="I1161" s="39" t="s">
        <v>3461</v>
      </c>
      <c r="J1161" s="19" t="s">
        <v>1451</v>
      </c>
      <c r="K1161" s="997">
        <v>1</v>
      </c>
    </row>
    <row r="1162" spans="1:11" ht="15" customHeight="1" x14ac:dyDescent="0.15">
      <c r="A1162" s="19" t="str">
        <v>非定型奇形腫様ラブドイド腫瘍</v>
      </c>
      <c r="B1162" s="19" t="str">
        <v>シート8　（シート9～10には記入しない）</v>
      </c>
      <c r="C1162" s="15" t="str">
        <v>病弱</v>
      </c>
      <c r="D1162" s="15" t="str">
        <v>なし</v>
      </c>
      <c r="G1162" s="15" t="s">
        <v>2399</v>
      </c>
      <c r="H1162" s="15" t="s">
        <v>3513</v>
      </c>
      <c r="I1162" s="39" t="s">
        <v>3461</v>
      </c>
      <c r="J1162" s="19" t="s">
        <v>1451</v>
      </c>
      <c r="K1162" s="997">
        <v>1</v>
      </c>
    </row>
    <row r="1163" spans="1:11" ht="15" customHeight="1" x14ac:dyDescent="0.15">
      <c r="A1163" s="19" t="str">
        <v>封入体筋炎</v>
      </c>
      <c r="B1163" s="19" t="str">
        <v>シート8　（シート9～10には記入しない）</v>
      </c>
      <c r="C1163" s="15" t="str">
        <v>病弱</v>
      </c>
      <c r="D1163" s="15" t="str">
        <v>なし</v>
      </c>
      <c r="G1163" s="15" t="s">
        <v>2400</v>
      </c>
      <c r="H1163" s="15" t="s">
        <v>3513</v>
      </c>
      <c r="I1163" s="39" t="s">
        <v>3461</v>
      </c>
      <c r="J1163" s="19" t="s">
        <v>1451</v>
      </c>
      <c r="K1163" s="997">
        <v>1</v>
      </c>
    </row>
    <row r="1164" spans="1:11" ht="15" customHeight="1" x14ac:dyDescent="0.15">
      <c r="A1164" s="19" t="str">
        <v>片側痙攣・片麻痺・てんかん症候群</v>
      </c>
      <c r="B1164" s="19" t="str">
        <v>シート8　（シート9～10には記入しない）</v>
      </c>
      <c r="C1164" s="15" t="str">
        <v>病弱</v>
      </c>
      <c r="D1164" s="15" t="str">
        <v>なし</v>
      </c>
      <c r="G1164" s="28" t="s">
        <v>2401</v>
      </c>
      <c r="H1164" s="15" t="s">
        <v>3513</v>
      </c>
      <c r="I1164" s="39" t="s">
        <v>3461</v>
      </c>
      <c r="J1164" s="19" t="s">
        <v>1451</v>
      </c>
      <c r="K1164" s="997">
        <v>1</v>
      </c>
    </row>
    <row r="1165" spans="1:11" ht="15" customHeight="1" x14ac:dyDescent="0.15">
      <c r="A1165" s="19" t="str">
        <v>芳香族L-アミノ酸脱炭酸酵素欠損症</v>
      </c>
      <c r="B1165" s="19" t="str">
        <v>シート8　（シート9～10には記入しない）</v>
      </c>
      <c r="C1165" s="15" t="str">
        <v>病弱</v>
      </c>
      <c r="D1165" s="15" t="str">
        <v>なし</v>
      </c>
      <c r="G1165" s="15" t="s">
        <v>2402</v>
      </c>
      <c r="H1165" s="15" t="s">
        <v>3513</v>
      </c>
      <c r="I1165" s="39" t="s">
        <v>3461</v>
      </c>
      <c r="J1165" s="19" t="s">
        <v>1451</v>
      </c>
      <c r="K1165" s="997">
        <v>1</v>
      </c>
    </row>
    <row r="1166" spans="1:11" ht="15" customHeight="1" x14ac:dyDescent="0.15">
      <c r="A1166" s="19" t="str">
        <v>乏突起膠腫</v>
      </c>
      <c r="B1166" s="19" t="str">
        <v>シート8　（シート9～10には記入しない）</v>
      </c>
      <c r="C1166" s="15" t="str">
        <v>病弱</v>
      </c>
      <c r="D1166" s="15" t="str">
        <v>なし</v>
      </c>
      <c r="G1166" s="15" t="s">
        <v>2403</v>
      </c>
      <c r="H1166" s="15" t="s">
        <v>3513</v>
      </c>
      <c r="I1166" s="39" t="s">
        <v>3461</v>
      </c>
      <c r="J1166" s="19" t="s">
        <v>1451</v>
      </c>
      <c r="K1166" s="997">
        <v>1</v>
      </c>
    </row>
    <row r="1167" spans="1:11" ht="15" customHeight="1" x14ac:dyDescent="0.15">
      <c r="A1167" s="19" t="str">
        <v>慢性の経過をたどる好中球減少症</v>
      </c>
      <c r="B1167" s="19" t="str">
        <v>シート8　（シート9～10には記入しない）</v>
      </c>
      <c r="C1167" s="15" t="str">
        <v>病弱</v>
      </c>
      <c r="D1167" s="15" t="str">
        <v>なし</v>
      </c>
      <c r="G1167" s="15" t="s">
        <v>2404</v>
      </c>
      <c r="H1167" s="15" t="s">
        <v>3513</v>
      </c>
      <c r="I1167" s="39" t="s">
        <v>3461</v>
      </c>
      <c r="J1167" s="19" t="s">
        <v>1451</v>
      </c>
      <c r="K1167" s="997">
        <v>1</v>
      </c>
    </row>
    <row r="1168" spans="1:11" ht="15" customHeight="1" x14ac:dyDescent="0.15">
      <c r="A1168" s="19" t="str">
        <v>慢性血栓塞栓性肺高血圧症</v>
      </c>
      <c r="B1168" s="19" t="str">
        <v>シート8　（シート9～10には記入しない）</v>
      </c>
      <c r="C1168" s="15" t="str">
        <v>病弱</v>
      </c>
      <c r="D1168" s="15" t="str">
        <v>なし</v>
      </c>
      <c r="G1168" s="15" t="s">
        <v>2405</v>
      </c>
      <c r="H1168" s="15" t="s">
        <v>3513</v>
      </c>
      <c r="I1168" s="39" t="s">
        <v>3461</v>
      </c>
      <c r="J1168" s="19" t="s">
        <v>1451</v>
      </c>
      <c r="K1168" s="997">
        <v>1</v>
      </c>
    </row>
    <row r="1169" spans="1:11" ht="15" customHeight="1" x14ac:dyDescent="0.15">
      <c r="A1169" s="19" t="str">
        <v>慢性甲状腺炎</v>
      </c>
      <c r="B1169" s="19" t="str">
        <v>シート8　（シート9～10には記入しない）</v>
      </c>
      <c r="C1169" s="15" t="str">
        <v>病弱</v>
      </c>
      <c r="D1169" s="15" t="str">
        <v>なし</v>
      </c>
      <c r="G1169" s="28" t="s">
        <v>2406</v>
      </c>
      <c r="H1169" s="15" t="s">
        <v>3513</v>
      </c>
      <c r="I1169" s="39" t="s">
        <v>3461</v>
      </c>
      <c r="J1169" s="19" t="s">
        <v>1451</v>
      </c>
      <c r="K1169" s="997">
        <v>1</v>
      </c>
    </row>
    <row r="1170" spans="1:11" ht="15" customHeight="1" x14ac:dyDescent="0.15">
      <c r="A1170" s="19" t="str">
        <v>慢性突発性偽性腸閉塞</v>
      </c>
      <c r="B1170" s="19" t="str">
        <v>シート8　（シート9～10には記入しない）</v>
      </c>
      <c r="C1170" s="15" t="str">
        <v>病弱</v>
      </c>
      <c r="D1170" s="15" t="str">
        <v>なし</v>
      </c>
      <c r="G1170" s="15" t="s">
        <v>2407</v>
      </c>
      <c r="H1170" s="15" t="s">
        <v>3513</v>
      </c>
      <c r="I1170" s="39" t="s">
        <v>3461</v>
      </c>
      <c r="J1170" s="19" t="s">
        <v>1451</v>
      </c>
      <c r="K1170" s="997">
        <v>1</v>
      </c>
    </row>
    <row r="1171" spans="1:11" ht="15" customHeight="1" x14ac:dyDescent="0.15">
      <c r="A1171" s="19" t="str">
        <v>無虹彩症</v>
      </c>
      <c r="B1171" s="19" t="str">
        <v>シート8　（シート9～10には記入しない）</v>
      </c>
      <c r="C1171" s="15" t="str">
        <v>病弱</v>
      </c>
      <c r="D1171" s="15" t="str">
        <v>なし</v>
      </c>
      <c r="G1171" s="15" t="s">
        <v>2408</v>
      </c>
      <c r="H1171" s="15" t="s">
        <v>3513</v>
      </c>
      <c r="I1171" s="39" t="s">
        <v>3461</v>
      </c>
      <c r="J1171" s="19" t="s">
        <v>1451</v>
      </c>
      <c r="K1171" s="997">
        <v>1</v>
      </c>
    </row>
    <row r="1172" spans="1:11" ht="15" customHeight="1" x14ac:dyDescent="0.15">
      <c r="A1172" s="19" t="str">
        <v>網膜色素変性症</v>
      </c>
      <c r="B1172" s="19" t="str">
        <v>シート8　（シート9～10には記入しない）</v>
      </c>
      <c r="C1172" s="15" t="str">
        <v>病弱</v>
      </c>
      <c r="D1172" s="15" t="str">
        <v>なし</v>
      </c>
      <c r="G1172" s="28" t="s">
        <v>2409</v>
      </c>
      <c r="H1172" s="15" t="s">
        <v>3513</v>
      </c>
      <c r="I1172" s="28" t="s">
        <v>3461</v>
      </c>
      <c r="J1172" s="19" t="s">
        <v>1451</v>
      </c>
      <c r="K1172" s="997">
        <v>1</v>
      </c>
    </row>
    <row r="1173" spans="1:11" ht="15" customHeight="1" x14ac:dyDescent="0.15">
      <c r="A1173" s="19" t="str">
        <v>卵黄のう腫</v>
      </c>
      <c r="B1173" s="19" t="str">
        <v>シート8　（シート9～10には記入しない）</v>
      </c>
      <c r="C1173" s="15" t="str">
        <v>病弱</v>
      </c>
      <c r="D1173" s="15" t="str">
        <v>なし</v>
      </c>
      <c r="G1173" s="28" t="s">
        <v>2410</v>
      </c>
      <c r="H1173" s="15" t="s">
        <v>3513</v>
      </c>
      <c r="I1173" s="39" t="s">
        <v>3461</v>
      </c>
      <c r="J1173" s="19" t="s">
        <v>1451</v>
      </c>
      <c r="K1173" s="997">
        <v>1</v>
      </c>
    </row>
    <row r="1174" spans="1:11" ht="15" customHeight="1" x14ac:dyDescent="0.15">
      <c r="A1174" s="19" t="str">
        <v>卵黄のう腫瘍</v>
      </c>
      <c r="B1174" s="19" t="str">
        <v>シート8　（シート9～10には記入しない）</v>
      </c>
      <c r="C1174" s="15" t="str">
        <v>病弱</v>
      </c>
      <c r="D1174" s="15" t="str">
        <v>なし</v>
      </c>
      <c r="G1174" s="28" t="s">
        <v>2411</v>
      </c>
      <c r="H1174" s="15" t="s">
        <v>3513</v>
      </c>
      <c r="I1174" s="39" t="s">
        <v>3461</v>
      </c>
      <c r="J1174" s="19" t="s">
        <v>1451</v>
      </c>
      <c r="K1174" s="997">
        <v>1</v>
      </c>
    </row>
    <row r="1175" spans="1:11" ht="15" customHeight="1" x14ac:dyDescent="0.15">
      <c r="A1175" s="19" t="str">
        <v>卵黄嚢腫瘍</v>
      </c>
      <c r="B1175" s="19" t="str">
        <v>シート8　（シート9～10には記入しない）</v>
      </c>
      <c r="C1175" s="15" t="str">
        <v>病弱</v>
      </c>
      <c r="D1175" s="15" t="str">
        <v>なし</v>
      </c>
      <c r="G1175" s="28" t="s">
        <v>2412</v>
      </c>
      <c r="H1175" s="15" t="s">
        <v>3513</v>
      </c>
      <c r="I1175" s="39" t="s">
        <v>3461</v>
      </c>
      <c r="J1175" s="19" t="s">
        <v>1451</v>
      </c>
      <c r="K1175" s="997">
        <v>1</v>
      </c>
    </row>
    <row r="1176" spans="1:11" ht="15" customHeight="1" x14ac:dyDescent="0.15">
      <c r="A1176" s="19" t="str">
        <v>肋骨異常を伴う先天性側弯症</v>
      </c>
      <c r="B1176" s="19" t="str">
        <v>シート8　（シート9～10には記入しない）</v>
      </c>
      <c r="C1176" s="15" t="str">
        <v>病弱</v>
      </c>
      <c r="D1176" s="15" t="str">
        <v>なし</v>
      </c>
      <c r="G1176" s="15" t="s">
        <v>2413</v>
      </c>
      <c r="H1176" s="15" t="s">
        <v>3513</v>
      </c>
      <c r="I1176" s="39" t="s">
        <v>3461</v>
      </c>
      <c r="J1176" s="19" t="s">
        <v>1451</v>
      </c>
      <c r="K1176" s="997">
        <v>1</v>
      </c>
    </row>
    <row r="1177" spans="1:11" ht="15" customHeight="1" x14ac:dyDescent="0.15">
      <c r="A1177" s="19" t="str">
        <v>肋骨異常を伴う先天性側彎症</v>
      </c>
      <c r="B1177" s="19" t="str">
        <v>シート8　（シート9～10には記入しない）</v>
      </c>
      <c r="C1177" s="15" t="str">
        <v>病弱</v>
      </c>
      <c r="D1177" s="15" t="str">
        <v>なし</v>
      </c>
      <c r="G1177" s="28" t="s">
        <v>2414</v>
      </c>
      <c r="H1177" s="15" t="s">
        <v>3513</v>
      </c>
      <c r="I1177" s="39" t="s">
        <v>3461</v>
      </c>
      <c r="J1177" s="19" t="s">
        <v>1451</v>
      </c>
      <c r="K1177" s="997">
        <v>1</v>
      </c>
    </row>
    <row r="1178" spans="1:11" ht="15" customHeight="1" x14ac:dyDescent="0.15">
      <c r="A1178" s="19" t="str">
        <v>肋骨異常を伴う先天性側湾症</v>
      </c>
      <c r="B1178" s="19" t="str">
        <v>シート8　（シート9～10には記入しない）</v>
      </c>
      <c r="C1178" s="15" t="str">
        <v>病弱</v>
      </c>
      <c r="D1178" s="15" t="str">
        <v>なし</v>
      </c>
      <c r="G1178" s="15" t="s">
        <v>2415</v>
      </c>
      <c r="H1178" s="15" t="s">
        <v>3513</v>
      </c>
      <c r="I1178" s="39" t="s">
        <v>3461</v>
      </c>
      <c r="J1178" s="19" t="s">
        <v>1451</v>
      </c>
      <c r="K1178" s="997">
        <v>1</v>
      </c>
    </row>
    <row r="1179" spans="1:11" ht="15" customHeight="1" x14ac:dyDescent="0.15">
      <c r="A1179" s="19" t="str">
        <v>膀胱尿管逆流</v>
      </c>
      <c r="B1179" s="19" t="str">
        <v>シート8　（シート9～10には記入しない）</v>
      </c>
      <c r="C1179" s="15" t="str">
        <v>病弱</v>
      </c>
      <c r="D1179" s="15" t="str">
        <v>なし</v>
      </c>
      <c r="G1179" s="15" t="s">
        <v>2416</v>
      </c>
      <c r="H1179" s="15" t="s">
        <v>3513</v>
      </c>
      <c r="I1179" s="39" t="s">
        <v>3461</v>
      </c>
      <c r="J1179" s="19" t="s">
        <v>1451</v>
      </c>
      <c r="K1179" s="997">
        <v>1</v>
      </c>
    </row>
    <row r="1180" spans="1:11" ht="15" customHeight="1" x14ac:dyDescent="0.15">
      <c r="A1180" s="19" t="str">
        <v>胚細胞腫瘍</v>
      </c>
      <c r="B1180" s="19" t="str">
        <v>シート8　（シート9～10には記入しない）</v>
      </c>
      <c r="C1180" s="15" t="str">
        <v>病弱</v>
      </c>
      <c r="D1180" s="15" t="str">
        <v>なし</v>
      </c>
      <c r="G1180" s="28" t="s">
        <v>2417</v>
      </c>
      <c r="H1180" s="15" t="s">
        <v>3513</v>
      </c>
      <c r="I1180" s="39" t="s">
        <v>3461</v>
      </c>
      <c r="J1180" s="19" t="s">
        <v>1451</v>
      </c>
      <c r="K1180" s="997">
        <v>1</v>
      </c>
    </row>
    <row r="1181" spans="1:11" ht="15" customHeight="1" x14ac:dyDescent="0.15">
      <c r="A1181" s="19" t="str">
        <v>MCTD</v>
      </c>
      <c r="B1181" s="19" t="str">
        <v>シート8　（シート9～10には記入しない）</v>
      </c>
      <c r="C1181" s="15" t="str">
        <v>病弱</v>
      </c>
      <c r="D1181" s="15" t="str">
        <v>なし</v>
      </c>
      <c r="G1181" s="28" t="s">
        <v>2418</v>
      </c>
      <c r="H1181" s="15" t="s">
        <v>3513</v>
      </c>
      <c r="I1181" s="39" t="s">
        <v>3461</v>
      </c>
      <c r="J1181" s="19" t="s">
        <v>1451</v>
      </c>
      <c r="K1181" s="997">
        <v>1</v>
      </c>
    </row>
    <row r="1182" spans="1:11" ht="15" customHeight="1" x14ac:dyDescent="0.15">
      <c r="A1182" s="19" t="str">
        <v>プロトポルフィリン症</v>
      </c>
      <c r="B1182" s="19" t="str">
        <v>シート8　（シート9～10には記入しない）</v>
      </c>
      <c r="C1182" s="15" t="str">
        <v>病弱</v>
      </c>
      <c r="D1182" s="15" t="str">
        <v>なし</v>
      </c>
      <c r="G1182" s="28" t="s">
        <v>2419</v>
      </c>
      <c r="H1182" s="15" t="s">
        <v>3513</v>
      </c>
      <c r="I1182" s="39" t="s">
        <v>3461</v>
      </c>
      <c r="J1182" s="19" t="s">
        <v>1451</v>
      </c>
      <c r="K1182" s="997">
        <v>1</v>
      </c>
    </row>
    <row r="1183" spans="1:11" ht="15" customHeight="1" x14ac:dyDescent="0.15">
      <c r="A1183" s="19" t="str">
        <v>発作性運動誘発性アテトーゼ</v>
      </c>
      <c r="B1183" s="19" t="str">
        <v>シート8　（シート9～10には記入しない）</v>
      </c>
      <c r="C1183" s="15" t="str">
        <v>病弱</v>
      </c>
      <c r="D1183" s="15" t="str">
        <v>なし</v>
      </c>
      <c r="G1183" s="28" t="s">
        <v>2420</v>
      </c>
      <c r="H1183" s="15" t="s">
        <v>3513</v>
      </c>
      <c r="I1183" s="39" t="s">
        <v>3461</v>
      </c>
      <c r="J1183" s="19" t="s">
        <v>1451</v>
      </c>
      <c r="K1183" s="997">
        <v>1</v>
      </c>
    </row>
    <row r="1184" spans="1:11" ht="15" customHeight="1" x14ac:dyDescent="0.15">
      <c r="A1184" s="19" t="str">
        <v>水疱性類天疱瘡</v>
      </c>
      <c r="B1184" s="19" t="str">
        <v>シート8　（シート9～10には記入しない）</v>
      </c>
      <c r="C1184" s="15" t="str">
        <v>病弱</v>
      </c>
      <c r="D1184" s="15" t="str">
        <v>なし</v>
      </c>
      <c r="G1184" s="28" t="s">
        <v>2421</v>
      </c>
      <c r="H1184" s="15" t="s">
        <v>3513</v>
      </c>
      <c r="I1184" s="39" t="s">
        <v>3461</v>
      </c>
      <c r="J1184" s="19" t="s">
        <v>1451</v>
      </c>
      <c r="K1184" s="997">
        <v>1</v>
      </c>
    </row>
    <row r="1185" spans="1:11" ht="15" customHeight="1" x14ac:dyDescent="0.15">
      <c r="A1185" s="19" t="str">
        <v>オプソクローヌス・ミオクローヌス症候群</v>
      </c>
      <c r="B1185" s="19" t="str">
        <v>シート8　（シート9～10には記入しない）</v>
      </c>
      <c r="C1185" s="15" t="str">
        <v>病弱</v>
      </c>
      <c r="D1185" s="15" t="str">
        <v>なし</v>
      </c>
      <c r="G1185" s="28" t="s">
        <v>2422</v>
      </c>
      <c r="H1185" s="15" t="s">
        <v>3513</v>
      </c>
      <c r="I1185" s="39" t="s">
        <v>3461</v>
      </c>
      <c r="J1185" s="19" t="s">
        <v>1451</v>
      </c>
      <c r="K1185" s="997">
        <v>1</v>
      </c>
    </row>
    <row r="1186" spans="1:11" ht="15" customHeight="1" x14ac:dyDescent="0.15">
      <c r="A1186" s="19" t="str">
        <v>ブルガダ症候群</v>
      </c>
      <c r="B1186" s="19" t="str">
        <v>シート8　（シート9～10には記入しない）</v>
      </c>
      <c r="C1186" s="15" t="str">
        <v>病弱</v>
      </c>
      <c r="D1186" s="15" t="str">
        <v>なし</v>
      </c>
      <c r="G1186" s="28" t="s">
        <v>2423</v>
      </c>
      <c r="H1186" s="15" t="s">
        <v>3513</v>
      </c>
      <c r="I1186" s="39" t="s">
        <v>3461</v>
      </c>
      <c r="J1186" s="19" t="s">
        <v>1451</v>
      </c>
      <c r="K1186" s="997">
        <v>1</v>
      </c>
    </row>
    <row r="1187" spans="1:11" ht="15" customHeight="1" x14ac:dyDescent="0.15">
      <c r="A1187" s="19" t="str">
        <v>先天性CMV感染症</v>
      </c>
      <c r="B1187" s="19" t="str">
        <v>シート8　（シート9～10には記入しない）</v>
      </c>
      <c r="C1187" s="15" t="str">
        <v>病弱</v>
      </c>
      <c r="D1187" s="15" t="str">
        <v>なし</v>
      </c>
      <c r="G1187" s="28" t="s">
        <v>2424</v>
      </c>
      <c r="H1187" s="15" t="s">
        <v>3513</v>
      </c>
      <c r="I1187" s="39" t="s">
        <v>3461</v>
      </c>
      <c r="J1187" s="19" t="s">
        <v>1451</v>
      </c>
      <c r="K1187" s="997">
        <v>1</v>
      </c>
    </row>
    <row r="1188" spans="1:11" ht="15" customHeight="1" x14ac:dyDescent="0.15">
      <c r="A1188" s="19" t="str">
        <v>黄斑変性症</v>
      </c>
      <c r="B1188" s="19" t="str">
        <v>シート8　（シート9～10には記入しない）</v>
      </c>
      <c r="C1188" s="15" t="str">
        <v>病弱</v>
      </c>
      <c r="D1188" s="15" t="str">
        <v>なし</v>
      </c>
      <c r="G1188" s="28" t="s">
        <v>2425</v>
      </c>
      <c r="H1188" s="15" t="s">
        <v>3513</v>
      </c>
      <c r="I1188" s="39" t="s">
        <v>3461</v>
      </c>
      <c r="J1188" s="19" t="s">
        <v>1451</v>
      </c>
      <c r="K1188" s="997">
        <v>1</v>
      </c>
    </row>
    <row r="1189" spans="1:11" ht="15" customHeight="1" x14ac:dyDescent="0.15">
      <c r="A1189" s="19" t="str">
        <v>スターガルト症</v>
      </c>
      <c r="B1189" s="19" t="str">
        <v>シート8　（シート9～10には記入しない）</v>
      </c>
      <c r="C1189" s="15" t="str">
        <v>病弱</v>
      </c>
      <c r="D1189" s="15" t="str">
        <v>なし</v>
      </c>
      <c r="G1189" s="28" t="s">
        <v>2426</v>
      </c>
      <c r="H1189" s="15" t="s">
        <v>3513</v>
      </c>
      <c r="I1189" s="39" t="s">
        <v>3461</v>
      </c>
      <c r="J1189" s="19" t="s">
        <v>1451</v>
      </c>
      <c r="K1189" s="997">
        <v>1</v>
      </c>
    </row>
    <row r="1190" spans="1:11" ht="15" customHeight="1" x14ac:dyDescent="0.15">
      <c r="A1190" s="19" t="str">
        <v>多発性外骨腫</v>
      </c>
      <c r="B1190" s="19" t="str">
        <v>シート8　（シート9～10には記入しない）</v>
      </c>
      <c r="C1190" s="15" t="str">
        <v>病弱</v>
      </c>
      <c r="D1190" s="15" t="str">
        <v>なし</v>
      </c>
      <c r="G1190" s="28" t="s">
        <v>2427</v>
      </c>
      <c r="H1190" s="15" t="s">
        <v>3513</v>
      </c>
      <c r="I1190" s="39" t="s">
        <v>3461</v>
      </c>
      <c r="J1190" s="19" t="s">
        <v>1451</v>
      </c>
      <c r="K1190" s="997">
        <v>1</v>
      </c>
    </row>
    <row r="1191" spans="1:11" ht="15" customHeight="1" x14ac:dyDescent="0.15">
      <c r="A1191" s="19" t="str">
        <v>間質性肺炎</v>
      </c>
      <c r="B1191" s="19" t="str">
        <v>シート8　（シート9～10には記入しない）</v>
      </c>
      <c r="C1191" s="15" t="str">
        <v>病弱</v>
      </c>
      <c r="D1191" s="15" t="str">
        <v>なし</v>
      </c>
      <c r="G1191" s="28" t="s">
        <v>2428</v>
      </c>
      <c r="H1191" s="15" t="s">
        <v>3513</v>
      </c>
      <c r="I1191" s="39" t="s">
        <v>3461</v>
      </c>
      <c r="J1191" s="19" t="s">
        <v>1451</v>
      </c>
      <c r="K1191" s="997">
        <v>1</v>
      </c>
    </row>
    <row r="1192" spans="1:11" ht="15" customHeight="1" x14ac:dyDescent="0.15">
      <c r="A1192" s="19" t="str">
        <v>脊椎関節炎</v>
      </c>
      <c r="B1192" s="19" t="str">
        <v>シート8　（シート9～10には記入しない）</v>
      </c>
      <c r="C1192" s="15" t="str">
        <v>病弱</v>
      </c>
      <c r="D1192" s="15" t="str">
        <v>なし</v>
      </c>
      <c r="G1192" s="28" t="s">
        <v>2429</v>
      </c>
      <c r="H1192" s="15" t="s">
        <v>3513</v>
      </c>
      <c r="I1192" s="39" t="s">
        <v>3461</v>
      </c>
      <c r="J1192" s="19" t="s">
        <v>1451</v>
      </c>
      <c r="K1192" s="997">
        <v>1</v>
      </c>
    </row>
    <row r="1193" spans="1:11" ht="15" customHeight="1" x14ac:dyDescent="0.15">
      <c r="A1193" s="19" t="str">
        <v>膠原病</v>
      </c>
      <c r="B1193" s="19" t="str">
        <v>シート8　（シート9～10には記入しない）</v>
      </c>
      <c r="C1193" s="15" t="str">
        <v>病弱</v>
      </c>
      <c r="D1193" s="15" t="str">
        <v>なし</v>
      </c>
      <c r="G1193" s="28" t="s">
        <v>2430</v>
      </c>
      <c r="H1193" s="15" t="s">
        <v>3513</v>
      </c>
      <c r="I1193" s="39" t="s">
        <v>3461</v>
      </c>
      <c r="J1193" s="19" t="s">
        <v>1451</v>
      </c>
      <c r="K1193" s="997">
        <v>1</v>
      </c>
    </row>
    <row r="1194" spans="1:11" ht="15" customHeight="1" x14ac:dyDescent="0.15">
      <c r="A1194" s="19" t="str">
        <v>慢性炎症性脱髄性多発神経症</v>
      </c>
      <c r="B1194" s="19" t="str">
        <v>シート8　（シート9～10には記入しない）</v>
      </c>
      <c r="C1194" s="15" t="str">
        <v>病弱</v>
      </c>
      <c r="D1194" s="15" t="str">
        <v>なし</v>
      </c>
      <c r="G1194" s="28" t="s">
        <v>2431</v>
      </c>
      <c r="H1194" s="15" t="s">
        <v>3513</v>
      </c>
      <c r="I1194" s="39" t="s">
        <v>3461</v>
      </c>
      <c r="J1194" s="19" t="s">
        <v>1451</v>
      </c>
      <c r="K1194" s="997">
        <v>1</v>
      </c>
    </row>
    <row r="1195" spans="1:11" ht="15" customHeight="1" x14ac:dyDescent="0.15">
      <c r="A1195" s="19" t="str">
        <v>CIDP</v>
      </c>
      <c r="B1195" s="19" t="str">
        <v>シート8　（シート9～10には記入しない）</v>
      </c>
      <c r="C1195" s="15" t="str">
        <v>病弱</v>
      </c>
      <c r="D1195" s="15" t="str">
        <v>なし</v>
      </c>
      <c r="G1195" s="28" t="s">
        <v>2432</v>
      </c>
      <c r="H1195" s="15" t="s">
        <v>3513</v>
      </c>
      <c r="I1195" s="39" t="s">
        <v>3461</v>
      </c>
      <c r="J1195" s="19" t="s">
        <v>1451</v>
      </c>
      <c r="K1195" s="997">
        <v>1</v>
      </c>
    </row>
    <row r="1196" spans="1:11" ht="15" customHeight="1" x14ac:dyDescent="0.15">
      <c r="A1196" s="19" t="str">
        <v>甲状腺機能低下症</v>
      </c>
      <c r="B1196" s="19" t="str">
        <v>シート8　（シート9～10には記入しない）</v>
      </c>
      <c r="C1196" s="15" t="str">
        <v>病弱</v>
      </c>
      <c r="D1196" s="15" t="str">
        <v>なし</v>
      </c>
      <c r="G1196" s="28" t="s">
        <v>2433</v>
      </c>
      <c r="H1196" s="15" t="s">
        <v>3513</v>
      </c>
      <c r="I1196" s="39" t="s">
        <v>3461</v>
      </c>
      <c r="J1196" s="19" t="s">
        <v>1451</v>
      </c>
      <c r="K1196" s="997">
        <v>1</v>
      </c>
    </row>
    <row r="1197" spans="1:11" ht="15" customHeight="1" x14ac:dyDescent="0.15">
      <c r="A1197" s="19" t="str">
        <v>マッカードル病</v>
      </c>
      <c r="B1197" s="19" t="str">
        <v>シート8　（シート9～10には記入しない）</v>
      </c>
      <c r="C1197" s="15" t="str">
        <v>病弱</v>
      </c>
      <c r="D1197" s="15" t="str">
        <v>なし</v>
      </c>
      <c r="G1197" s="28" t="s">
        <v>2434</v>
      </c>
      <c r="H1197" s="15" t="s">
        <v>3513</v>
      </c>
      <c r="I1197" s="39" t="s">
        <v>3461</v>
      </c>
      <c r="J1197" s="19" t="s">
        <v>1451</v>
      </c>
      <c r="K1197" s="997">
        <v>1</v>
      </c>
    </row>
    <row r="1198" spans="1:11" ht="15" customHeight="1" x14ac:dyDescent="0.15">
      <c r="A1198" s="19" t="str">
        <v>コーリー病</v>
      </c>
      <c r="B1198" s="19" t="str">
        <v>シート8　（シート9～10には記入しない）</v>
      </c>
      <c r="C1198" s="15" t="str">
        <v>病弱</v>
      </c>
      <c r="D1198" s="15" t="str">
        <v>なし</v>
      </c>
      <c r="G1198" s="28" t="s">
        <v>2435</v>
      </c>
      <c r="H1198" s="15" t="s">
        <v>3513</v>
      </c>
      <c r="I1198" s="39" t="s">
        <v>3461</v>
      </c>
      <c r="J1198" s="19" t="s">
        <v>1451</v>
      </c>
      <c r="K1198" s="997">
        <v>1</v>
      </c>
    </row>
    <row r="1199" spans="1:11" ht="15" customHeight="1" x14ac:dyDescent="0.15">
      <c r="A1199" s="19" t="str">
        <v>アンデルセン症候群</v>
      </c>
      <c r="B1199" s="19" t="str">
        <v>シート8　（シート9～10には記入しない）</v>
      </c>
      <c r="C1199" s="15" t="str">
        <v>病弱</v>
      </c>
      <c r="D1199" s="15" t="str">
        <v>なし</v>
      </c>
      <c r="G1199" s="28" t="s">
        <v>2436</v>
      </c>
      <c r="H1199" s="15" t="s">
        <v>3513</v>
      </c>
      <c r="I1199" s="39" t="s">
        <v>3461</v>
      </c>
      <c r="J1199" s="19" t="s">
        <v>1451</v>
      </c>
      <c r="K1199" s="997">
        <v>1</v>
      </c>
    </row>
    <row r="1200" spans="1:11" ht="15" customHeight="1" x14ac:dyDescent="0.15">
      <c r="A1200" s="19" t="str">
        <v>発作性運動誘発性舞踏アテトーゼ</v>
      </c>
      <c r="B1200" s="19" t="str">
        <v>シート8　（シート9～10には記入しない）</v>
      </c>
      <c r="C1200" s="15" t="str">
        <v>病弱</v>
      </c>
      <c r="D1200" s="15" t="str">
        <v>なし</v>
      </c>
      <c r="G1200" s="28" t="s">
        <v>2437</v>
      </c>
      <c r="H1200" s="15" t="s">
        <v>3513</v>
      </c>
      <c r="I1200" s="39" t="s">
        <v>3461</v>
      </c>
      <c r="J1200" s="19" t="s">
        <v>1451</v>
      </c>
      <c r="K1200" s="997">
        <v>1</v>
      </c>
    </row>
    <row r="1201" spans="1:11" ht="15" customHeight="1" x14ac:dyDescent="0.15">
      <c r="A1201" s="19" t="str">
        <v>POEMS症候群</v>
      </c>
      <c r="B1201" s="19" t="str">
        <v>シート8　（シート9～10には記入しない）</v>
      </c>
      <c r="C1201" s="15" t="str">
        <v>病弱</v>
      </c>
      <c r="D1201" s="15" t="str">
        <v>なし</v>
      </c>
      <c r="G1201" s="28" t="s">
        <v>2438</v>
      </c>
      <c r="H1201" s="15" t="s">
        <v>3513</v>
      </c>
      <c r="I1201" s="39" t="s">
        <v>3461</v>
      </c>
      <c r="J1201" s="19" t="s">
        <v>1451</v>
      </c>
      <c r="K1201" s="997">
        <v>1</v>
      </c>
    </row>
    <row r="1202" spans="1:11" ht="15" customHeight="1" x14ac:dyDescent="0.15">
      <c r="A1202" s="19" t="str">
        <v>高月病</v>
      </c>
      <c r="B1202" s="19" t="str">
        <v>シート8　（シート9～10には記入しない）</v>
      </c>
      <c r="C1202" s="15" t="str">
        <v>病弱</v>
      </c>
      <c r="D1202" s="15" t="str">
        <v>なし</v>
      </c>
      <c r="G1202" s="28" t="s">
        <v>2439</v>
      </c>
      <c r="H1202" s="15" t="s">
        <v>3513</v>
      </c>
      <c r="I1202" s="39" t="s">
        <v>3461</v>
      </c>
      <c r="J1202" s="19" t="s">
        <v>1451</v>
      </c>
      <c r="K1202" s="997">
        <v>1</v>
      </c>
    </row>
    <row r="1203" spans="1:11" ht="15" customHeight="1" x14ac:dyDescent="0.15">
      <c r="A1203" s="19" t="str">
        <v>PEP症候群</v>
      </c>
      <c r="B1203" s="19" t="str">
        <v>シート8　（シート9～10には記入しない）</v>
      </c>
      <c r="C1203" s="15" t="str">
        <v>病弱</v>
      </c>
      <c r="D1203" s="15" t="str">
        <v>なし</v>
      </c>
      <c r="G1203" s="28" t="s">
        <v>2440</v>
      </c>
      <c r="H1203" s="15" t="s">
        <v>3513</v>
      </c>
      <c r="I1203" s="39" t="s">
        <v>3461</v>
      </c>
      <c r="J1203" s="19" t="s">
        <v>1451</v>
      </c>
      <c r="K1203" s="997">
        <v>1</v>
      </c>
    </row>
    <row r="1204" spans="1:11" ht="15" customHeight="1" x14ac:dyDescent="0.15">
      <c r="A1204" s="19" t="str">
        <v>リウマチ</v>
      </c>
      <c r="B1204" s="19" t="str">
        <v>シート8　（シート9～10には記入しない）</v>
      </c>
      <c r="C1204" s="15" t="str">
        <v>病弱</v>
      </c>
      <c r="D1204" s="15" t="str">
        <v>なし</v>
      </c>
      <c r="G1204" s="28" t="s">
        <v>2441</v>
      </c>
      <c r="H1204" s="15" t="s">
        <v>3513</v>
      </c>
      <c r="I1204" s="39" t="s">
        <v>3461</v>
      </c>
      <c r="J1204" s="19" t="s">
        <v>1451</v>
      </c>
      <c r="K1204" s="997">
        <v>1</v>
      </c>
    </row>
    <row r="1205" spans="1:11" ht="15" customHeight="1" x14ac:dyDescent="0.15">
      <c r="A1205" s="19" t="str">
        <v>若年性リウマチ</v>
      </c>
      <c r="B1205" s="19" t="str">
        <v>シート8　（シート9～10には記入しない）</v>
      </c>
      <c r="C1205" s="15" t="str">
        <v>病弱</v>
      </c>
      <c r="D1205" s="15" t="str">
        <v>なし</v>
      </c>
      <c r="G1205" s="28" t="s">
        <v>2442</v>
      </c>
      <c r="H1205" s="15" t="s">
        <v>3513</v>
      </c>
      <c r="I1205" s="39" t="s">
        <v>3461</v>
      </c>
      <c r="J1205" s="19" t="s">
        <v>1451</v>
      </c>
      <c r="K1205" s="997">
        <v>1</v>
      </c>
    </row>
    <row r="1206" spans="1:11" ht="15" customHeight="1" x14ac:dyDescent="0.15">
      <c r="A1206" s="19" t="str">
        <v>スティックラー症候群</v>
      </c>
      <c r="B1206" s="19" t="str">
        <v>シート8　（シート9～10には記入しない）</v>
      </c>
      <c r="C1206" s="15" t="str">
        <v>病弱</v>
      </c>
      <c r="D1206" s="15" t="str">
        <v>なし</v>
      </c>
      <c r="G1206" s="28" t="s">
        <v>2443</v>
      </c>
      <c r="H1206" s="15" t="s">
        <v>3513</v>
      </c>
      <c r="I1206" s="39" t="s">
        <v>3461</v>
      </c>
      <c r="J1206" s="19" t="s">
        <v>1451</v>
      </c>
      <c r="K1206" s="997">
        <v>1</v>
      </c>
    </row>
    <row r="1207" spans="1:11" ht="15" customHeight="1" x14ac:dyDescent="0.15">
      <c r="A1207" s="19" t="str">
        <v>血管肉腫</v>
      </c>
      <c r="B1207" s="19" t="str">
        <v>シート8　（シート9～10には記入しない）</v>
      </c>
      <c r="C1207" s="15" t="str">
        <v>病弱</v>
      </c>
      <c r="D1207" s="15" t="str">
        <v>なし</v>
      </c>
      <c r="G1207" s="28" t="s">
        <v>2444</v>
      </c>
      <c r="H1207" s="15" t="s">
        <v>3513</v>
      </c>
      <c r="I1207" s="28" t="s">
        <v>3461</v>
      </c>
      <c r="J1207" s="19" t="s">
        <v>1451</v>
      </c>
      <c r="K1207" s="997">
        <v>1</v>
      </c>
    </row>
    <row r="1208" spans="1:11" ht="15" customHeight="1" x14ac:dyDescent="0.15">
      <c r="A1208" s="19" t="str">
        <v>若年性ミオクロニーてんかん</v>
      </c>
      <c r="B1208" s="19" t="str">
        <v>シート8　（シート9～10には記入しない）</v>
      </c>
      <c r="C1208" s="15" t="str">
        <v>病弱</v>
      </c>
      <c r="D1208" s="15" t="str">
        <v>なし</v>
      </c>
      <c r="G1208" s="28" t="s">
        <v>2445</v>
      </c>
      <c r="H1208" s="15" t="s">
        <v>3513</v>
      </c>
      <c r="I1208" s="39" t="s">
        <v>3461</v>
      </c>
      <c r="J1208" s="19" t="s">
        <v>1451</v>
      </c>
      <c r="K1208" s="997">
        <v>1</v>
      </c>
    </row>
    <row r="1209" spans="1:11" ht="15" customHeight="1" x14ac:dyDescent="0.15">
      <c r="A1209" s="19" t="str">
        <v>軟骨異栄養症</v>
      </c>
      <c r="B1209" s="19" t="str">
        <v>シート8　（シート9～10には記入しない）</v>
      </c>
      <c r="C1209" s="15" t="str">
        <v>病弱</v>
      </c>
      <c r="D1209" s="15" t="str">
        <v>なし</v>
      </c>
      <c r="G1209" s="28" t="s">
        <v>2446</v>
      </c>
      <c r="H1209" s="15" t="s">
        <v>3513</v>
      </c>
      <c r="I1209" s="39" t="s">
        <v>3461</v>
      </c>
      <c r="J1209" s="19" t="s">
        <v>1451</v>
      </c>
      <c r="K1209" s="997">
        <v>1</v>
      </c>
    </row>
    <row r="1210" spans="1:11" ht="15" customHeight="1" x14ac:dyDescent="0.15">
      <c r="A1210" s="19" t="str">
        <v>エーラスダンロス症候群</v>
      </c>
      <c r="B1210" s="19" t="str">
        <v>シート8　（シート9～10には記入しない）</v>
      </c>
      <c r="C1210" s="15" t="str">
        <v>病弱</v>
      </c>
      <c r="D1210" s="15" t="str">
        <v>なし</v>
      </c>
      <c r="G1210" s="28" t="s">
        <v>2447</v>
      </c>
      <c r="H1210" s="15" t="s">
        <v>3513</v>
      </c>
      <c r="I1210" s="39" t="s">
        <v>3461</v>
      </c>
      <c r="J1210" s="19" t="s">
        <v>1451</v>
      </c>
      <c r="K1210" s="997">
        <v>1</v>
      </c>
    </row>
    <row r="1211" spans="1:11" ht="15" customHeight="1" x14ac:dyDescent="0.15">
      <c r="A1211" s="19" t="str">
        <v>先天性気管軟化症</v>
      </c>
      <c r="B1211" s="19" t="str">
        <v>シート8　（シート9～10には記入しない）</v>
      </c>
      <c r="C1211" s="15" t="str">
        <v>病弱</v>
      </c>
      <c r="D1211" s="15" t="str">
        <v>なし</v>
      </c>
      <c r="G1211" s="28" t="s">
        <v>2448</v>
      </c>
      <c r="H1211" s="15" t="s">
        <v>3513</v>
      </c>
      <c r="I1211" s="39" t="s">
        <v>3461</v>
      </c>
      <c r="J1211" s="19" t="s">
        <v>1451</v>
      </c>
      <c r="K1211" s="997">
        <v>1</v>
      </c>
    </row>
    <row r="1212" spans="1:11" ht="15" customHeight="1" x14ac:dyDescent="0.15">
      <c r="A1212" s="19" t="str">
        <v>水腎症</v>
      </c>
      <c r="B1212" s="19" t="str">
        <v>シート8　（シート9～10には記入しない）</v>
      </c>
      <c r="C1212" s="15" t="str">
        <v>病弱</v>
      </c>
      <c r="D1212" s="15" t="str">
        <v>なし</v>
      </c>
      <c r="G1212" s="28" t="s">
        <v>2449</v>
      </c>
      <c r="H1212" s="15" t="s">
        <v>3513</v>
      </c>
      <c r="I1212" s="39" t="s">
        <v>3461</v>
      </c>
      <c r="J1212" s="19" t="s">
        <v>1451</v>
      </c>
      <c r="K1212" s="997">
        <v>1</v>
      </c>
    </row>
    <row r="1213" spans="1:11" ht="15" customHeight="1" x14ac:dyDescent="0.15">
      <c r="A1213" s="19" t="str">
        <v>肺分画症</v>
      </c>
      <c r="B1213" s="19" t="str">
        <v>シート8　（シート9～10には記入しない）</v>
      </c>
      <c r="C1213" s="15" t="str">
        <v>病弱</v>
      </c>
      <c r="D1213" s="15" t="str">
        <v>なし</v>
      </c>
      <c r="G1213" s="28" t="s">
        <v>2450</v>
      </c>
      <c r="H1213" s="15" t="s">
        <v>3513</v>
      </c>
      <c r="I1213" s="39" t="s">
        <v>3461</v>
      </c>
      <c r="J1213" s="19" t="s">
        <v>1451</v>
      </c>
      <c r="K1213" s="997">
        <v>1</v>
      </c>
    </row>
    <row r="1214" spans="1:11" ht="15" customHeight="1" x14ac:dyDescent="0.15">
      <c r="A1214" s="19" t="str">
        <v>G6PD欠損症</v>
      </c>
      <c r="B1214" s="19" t="str">
        <v>シート8　（シート9～10には記入しない）</v>
      </c>
      <c r="C1214" s="15" t="str">
        <v>病弱</v>
      </c>
      <c r="D1214" s="15" t="str">
        <v>なし</v>
      </c>
      <c r="G1214" s="28" t="s">
        <v>2451</v>
      </c>
      <c r="H1214" s="15" t="s">
        <v>3513</v>
      </c>
      <c r="I1214" s="39" t="s">
        <v>3461</v>
      </c>
      <c r="J1214" s="19" t="s">
        <v>1451</v>
      </c>
      <c r="K1214" s="997">
        <v>1</v>
      </c>
    </row>
    <row r="1215" spans="1:11" ht="15" customHeight="1" x14ac:dyDescent="0.15">
      <c r="A1215" s="19" t="str">
        <v>先天性パラミオトニア</v>
      </c>
      <c r="B1215" s="19" t="str">
        <v>シート8　（シート9～10には記入しない）</v>
      </c>
      <c r="C1215" s="15" t="str">
        <v>病弱</v>
      </c>
      <c r="D1215" s="15" t="str">
        <v>なし</v>
      </c>
      <c r="G1215" s="28" t="s">
        <v>2452</v>
      </c>
      <c r="H1215" s="15" t="s">
        <v>3513</v>
      </c>
      <c r="I1215" s="39" t="s">
        <v>3461</v>
      </c>
      <c r="J1215" s="19" t="s">
        <v>1451</v>
      </c>
      <c r="K1215" s="997">
        <v>1</v>
      </c>
    </row>
    <row r="1216" spans="1:11" ht="15" customHeight="1" x14ac:dyDescent="0.15">
      <c r="A1216" s="19" t="str">
        <v>先天性パラミオトニー</v>
      </c>
      <c r="B1216" s="19" t="str">
        <v>シート8　（シート9～10には記入しない）</v>
      </c>
      <c r="C1216" s="15" t="str">
        <v>病弱</v>
      </c>
      <c r="D1216" s="15" t="str">
        <v>なし</v>
      </c>
      <c r="G1216" s="28" t="s">
        <v>2453</v>
      </c>
      <c r="H1216" s="15" t="s">
        <v>3513</v>
      </c>
      <c r="I1216" s="28" t="s">
        <v>3461</v>
      </c>
      <c r="J1216" s="19" t="s">
        <v>1451</v>
      </c>
      <c r="K1216" s="997">
        <v>1</v>
      </c>
    </row>
    <row r="1217" spans="1:11" ht="15" customHeight="1" x14ac:dyDescent="0.15">
      <c r="A1217" s="19" t="str">
        <v>ゴーハムスタウト症候群</v>
      </c>
      <c r="B1217" s="19" t="str">
        <v>シート8　（シート9～10には記入しない）</v>
      </c>
      <c r="C1217" s="15" t="str">
        <v>病弱</v>
      </c>
      <c r="D1217" s="15" t="str">
        <v>なし</v>
      </c>
      <c r="G1217" s="28" t="s">
        <v>2454</v>
      </c>
      <c r="H1217" s="15" t="s">
        <v>3513</v>
      </c>
      <c r="I1217" s="39" t="s">
        <v>3461</v>
      </c>
      <c r="J1217" s="19" t="s">
        <v>1451</v>
      </c>
      <c r="K1217" s="997">
        <v>1</v>
      </c>
    </row>
    <row r="1218" spans="1:11" ht="15" customHeight="1" x14ac:dyDescent="0.15">
      <c r="A1218" s="19" t="str">
        <v>SLE</v>
      </c>
      <c r="B1218" s="19" t="str">
        <v>シート8　（シート9～10には記入しない）</v>
      </c>
      <c r="C1218" s="15" t="str">
        <v>病弱</v>
      </c>
      <c r="D1218" s="15" t="str">
        <v>なし</v>
      </c>
      <c r="G1218" s="28" t="s">
        <v>2455</v>
      </c>
      <c r="H1218" s="15" t="s">
        <v>3513</v>
      </c>
      <c r="I1218" s="39" t="s">
        <v>3461</v>
      </c>
      <c r="J1218" s="19" t="s">
        <v>1451</v>
      </c>
      <c r="K1218" s="997">
        <v>1</v>
      </c>
    </row>
    <row r="1219" spans="1:11" ht="15" customHeight="1" x14ac:dyDescent="0.15">
      <c r="A1219" s="19" t="str">
        <v>クレチン病</v>
      </c>
      <c r="B1219" s="19" t="str">
        <v>シート8　（シート9～10には記入しない）</v>
      </c>
      <c r="C1219" s="15" t="str">
        <v>病弱</v>
      </c>
      <c r="D1219" s="15" t="str">
        <v>なし</v>
      </c>
      <c r="G1219" s="15" t="s">
        <v>2456</v>
      </c>
      <c r="H1219" s="15" t="s">
        <v>3513</v>
      </c>
      <c r="I1219" s="39" t="s">
        <v>3461</v>
      </c>
      <c r="J1219" s="19" t="s">
        <v>1451</v>
      </c>
      <c r="K1219" s="997">
        <v>1</v>
      </c>
    </row>
    <row r="1220" spans="1:11" ht="15" customHeight="1" x14ac:dyDescent="0.15">
      <c r="A1220" s="19" t="str">
        <v>クレチン症</v>
      </c>
      <c r="B1220" s="19" t="str">
        <v>シート8　（シート9～10には記入しない）</v>
      </c>
      <c r="C1220" s="15" t="str">
        <v>病弱</v>
      </c>
      <c r="D1220" s="15" t="str">
        <v>なし</v>
      </c>
      <c r="G1220" s="28" t="s">
        <v>2457</v>
      </c>
      <c r="H1220" s="15" t="s">
        <v>3513</v>
      </c>
      <c r="I1220" s="39" t="s">
        <v>3461</v>
      </c>
      <c r="J1220" s="19" t="s">
        <v>1451</v>
      </c>
      <c r="K1220" s="997">
        <v>1</v>
      </c>
    </row>
    <row r="1221" spans="1:11" ht="15" customHeight="1" x14ac:dyDescent="0.15">
      <c r="A1221" s="19" t="str">
        <v>好酸球性膿疱性毛包炎</v>
      </c>
      <c r="B1221" s="19" t="str">
        <v>シート8　（シート9～10には記入しない）</v>
      </c>
      <c r="C1221" s="15" t="str">
        <v>病弱</v>
      </c>
      <c r="D1221" s="15" t="str">
        <v>なし</v>
      </c>
      <c r="G1221" s="28" t="s">
        <v>2458</v>
      </c>
      <c r="H1221" s="15" t="s">
        <v>3513</v>
      </c>
      <c r="I1221" s="39" t="s">
        <v>3461</v>
      </c>
      <c r="J1221" s="19" t="s">
        <v>1451</v>
      </c>
      <c r="K1221" s="997">
        <v>1</v>
      </c>
    </row>
    <row r="1222" spans="1:11" ht="15" customHeight="1" x14ac:dyDescent="0.15">
      <c r="A1222" s="19" t="str">
        <v>好酸球性食道炎</v>
      </c>
      <c r="B1222" s="19" t="str">
        <v>シート8　（シート9～10には記入しない）</v>
      </c>
      <c r="C1222" s="15" t="str">
        <v>病弱</v>
      </c>
      <c r="D1222" s="15" t="str">
        <v>なし</v>
      </c>
      <c r="G1222" s="28" t="s">
        <v>2947</v>
      </c>
      <c r="H1222" s="15" t="s">
        <v>3513</v>
      </c>
      <c r="I1222" s="39" t="s">
        <v>3461</v>
      </c>
      <c r="J1222" s="19" t="s">
        <v>1451</v>
      </c>
      <c r="K1222" s="997">
        <v>1</v>
      </c>
    </row>
    <row r="1223" spans="1:11" ht="15" customHeight="1" x14ac:dyDescent="0.15">
      <c r="A1223" s="19" t="str">
        <v>耳下腺リンパ節腫瘍</v>
      </c>
      <c r="B1223" s="19" t="str">
        <v>シート8　（シート9～10には記入しない）</v>
      </c>
      <c r="C1223" s="15" t="str">
        <v>病弱</v>
      </c>
      <c r="D1223" s="15" t="str">
        <v>なし</v>
      </c>
      <c r="G1223" s="28" t="s">
        <v>2970</v>
      </c>
      <c r="H1223" s="15" t="s">
        <v>3513</v>
      </c>
      <c r="I1223" s="39" t="s">
        <v>3461</v>
      </c>
      <c r="J1223" s="19" t="s">
        <v>1451</v>
      </c>
      <c r="K1223" s="997">
        <v>1</v>
      </c>
    </row>
    <row r="1224" spans="1:11" ht="15" customHeight="1" x14ac:dyDescent="0.15">
      <c r="A1224" s="19" t="str">
        <v>鰓耳腎症候群</v>
      </c>
      <c r="B1224" s="19" t="str">
        <v>シート8　（シート9～10には記入しない）</v>
      </c>
      <c r="C1224" s="15" t="str">
        <v>病弱</v>
      </c>
      <c r="D1224" s="15" t="str">
        <v>なし</v>
      </c>
      <c r="G1224" s="28" t="s">
        <v>3185</v>
      </c>
      <c r="H1224" s="15" t="s">
        <v>3513</v>
      </c>
      <c r="I1224" s="39" t="s">
        <v>3461</v>
      </c>
      <c r="J1224" s="19" t="s">
        <v>1451</v>
      </c>
      <c r="K1224" s="997">
        <v>1</v>
      </c>
    </row>
    <row r="1225" spans="1:11" ht="15" customHeight="1" x14ac:dyDescent="0.15">
      <c r="A1225" s="19" t="str">
        <v>CINKA症候群</v>
      </c>
      <c r="B1225" s="19" t="str">
        <v>シート8　（シート9～10には記入しない）</v>
      </c>
      <c r="C1225" s="15" t="str">
        <v>病弱</v>
      </c>
      <c r="D1225" s="15" t="str">
        <v>なし</v>
      </c>
      <c r="G1225" s="28" t="s">
        <v>3309</v>
      </c>
      <c r="H1225" s="15" t="s">
        <v>3513</v>
      </c>
      <c r="I1225" s="39" t="s">
        <v>3461</v>
      </c>
      <c r="J1225" s="19" t="s">
        <v>1451</v>
      </c>
      <c r="K1225" s="997">
        <v>1</v>
      </c>
    </row>
    <row r="1226" spans="1:11" ht="15" customHeight="1" x14ac:dyDescent="0.15">
      <c r="A1226" s="19" t="str">
        <v>好酸球性胃腸炎</v>
      </c>
      <c r="B1226" s="19" t="str">
        <v>シート8　（シート9～10には記入しない）</v>
      </c>
      <c r="C1226" s="15" t="str">
        <v>病弱</v>
      </c>
      <c r="D1226" s="15" t="str">
        <v>なし</v>
      </c>
      <c r="G1226" s="28" t="s">
        <v>3310</v>
      </c>
      <c r="H1226" s="15" t="s">
        <v>3513</v>
      </c>
      <c r="I1226" s="39" t="s">
        <v>3461</v>
      </c>
      <c r="J1226" s="19" t="s">
        <v>1451</v>
      </c>
      <c r="K1226" s="997">
        <v>1</v>
      </c>
    </row>
    <row r="1227" spans="1:11" ht="15" customHeight="1" x14ac:dyDescent="0.15">
      <c r="A1227" s="19" t="str">
        <v>肺動静脈奇形</v>
      </c>
      <c r="B1227" s="19" t="str">
        <v>シート8　（シート9～10には記入しない）</v>
      </c>
      <c r="C1227" s="15" t="str">
        <v>病弱</v>
      </c>
      <c r="D1227" s="15" t="str">
        <v>なし</v>
      </c>
      <c r="G1227" s="28" t="s">
        <v>3317</v>
      </c>
      <c r="H1227" s="15" t="s">
        <v>3513</v>
      </c>
      <c r="I1227" s="39" t="s">
        <v>3461</v>
      </c>
      <c r="J1227" s="19" t="s">
        <v>1451</v>
      </c>
      <c r="K1227" s="997">
        <v>1</v>
      </c>
    </row>
    <row r="1228" spans="1:11" ht="15" customHeight="1" x14ac:dyDescent="0.15">
      <c r="A1228" s="19" t="str">
        <v>肺動脈奇形</v>
      </c>
      <c r="B1228" s="19" t="str">
        <v>シート8　（シート9～10には記入しない）</v>
      </c>
      <c r="C1228" s="15" t="str">
        <v>病弱</v>
      </c>
      <c r="D1228" s="15" t="str">
        <v>なし</v>
      </c>
      <c r="G1228" s="15" t="s">
        <v>3318</v>
      </c>
      <c r="H1228" s="15" t="s">
        <v>3513</v>
      </c>
      <c r="I1228" s="39" t="s">
        <v>3461</v>
      </c>
      <c r="J1228" s="19" t="s">
        <v>1451</v>
      </c>
      <c r="K1228" s="997">
        <v>1</v>
      </c>
    </row>
    <row r="1229" spans="1:11" ht="15" customHeight="1" x14ac:dyDescent="0.15">
      <c r="A1229" s="19" t="str">
        <v>肺静脈奇形</v>
      </c>
      <c r="B1229" s="19" t="str">
        <v>シート8　（シート9～10には記入しない）</v>
      </c>
      <c r="C1229" s="15" t="str">
        <v>病弱</v>
      </c>
      <c r="D1229" s="15" t="str">
        <v>なし</v>
      </c>
      <c r="G1229" s="28" t="s">
        <v>3319</v>
      </c>
      <c r="H1229" s="15" t="s">
        <v>3513</v>
      </c>
      <c r="I1229" s="28" t="s">
        <v>3461</v>
      </c>
      <c r="J1229" s="19" t="s">
        <v>1451</v>
      </c>
      <c r="K1229" s="997">
        <v>1</v>
      </c>
    </row>
    <row r="1230" spans="1:11" ht="15" customHeight="1" x14ac:dyDescent="0.15">
      <c r="A1230" s="19" t="str">
        <v>早期再分極症候群</v>
      </c>
      <c r="B1230" s="19" t="str">
        <v>シート8　（シート9～10には記入しない）</v>
      </c>
      <c r="C1230" s="15" t="str">
        <v>病弱</v>
      </c>
      <c r="D1230" s="15" t="str">
        <v>なし</v>
      </c>
      <c r="G1230" s="28" t="s">
        <v>3322</v>
      </c>
      <c r="H1230" s="15" t="s">
        <v>3513</v>
      </c>
      <c r="I1230" s="28" t="s">
        <v>3461</v>
      </c>
      <c r="J1230" s="19" t="s">
        <v>1451</v>
      </c>
      <c r="K1230" s="997">
        <v>1</v>
      </c>
    </row>
    <row r="1231" spans="1:11" ht="15" customHeight="1" x14ac:dyDescent="0.15">
      <c r="A1231" s="19" t="str">
        <v>慢性呼吸不全</v>
      </c>
      <c r="B1231" s="19" t="str">
        <v>シート8　（シート9～10には記入しない）</v>
      </c>
      <c r="C1231" s="15" t="str">
        <v>病弱</v>
      </c>
      <c r="D1231" s="15" t="str">
        <v>なし</v>
      </c>
      <c r="G1231" s="28" t="s">
        <v>3325</v>
      </c>
      <c r="H1231" s="15" t="s">
        <v>3513</v>
      </c>
      <c r="I1231" s="39" t="s">
        <v>3461</v>
      </c>
      <c r="J1231" s="19" t="s">
        <v>1451</v>
      </c>
      <c r="K1231" s="997">
        <v>1</v>
      </c>
    </row>
    <row r="1232" spans="1:11" ht="15" customHeight="1" x14ac:dyDescent="0.15">
      <c r="A1232" s="19" t="str">
        <v>白質変性症</v>
      </c>
      <c r="B1232" s="19" t="str">
        <v>シート8　（シート9～10には記入しない）</v>
      </c>
      <c r="C1232" s="15" t="str">
        <v>病弱</v>
      </c>
      <c r="D1232" s="15" t="str">
        <v>なし</v>
      </c>
      <c r="G1232" s="15" t="s">
        <v>3326</v>
      </c>
      <c r="H1232" s="15" t="s">
        <v>3513</v>
      </c>
      <c r="I1232" s="39" t="s">
        <v>3461</v>
      </c>
      <c r="J1232" s="19" t="s">
        <v>1451</v>
      </c>
      <c r="K1232" s="997">
        <v>1</v>
      </c>
    </row>
    <row r="1233" spans="1:11" ht="15" customHeight="1" x14ac:dyDescent="0.15">
      <c r="A1233" s="19" t="str">
        <v>白質ジストロフィー</v>
      </c>
      <c r="B1233" s="19" t="str">
        <v>シート8　（シート9～10には記入しない）</v>
      </c>
      <c r="C1233" s="15" t="str">
        <v>病弱</v>
      </c>
      <c r="D1233" s="15" t="str">
        <v>なし</v>
      </c>
      <c r="G1233" s="28" t="s">
        <v>3327</v>
      </c>
      <c r="H1233" s="15" t="s">
        <v>3513</v>
      </c>
      <c r="I1233" s="28" t="s">
        <v>3461</v>
      </c>
      <c r="J1233" s="19" t="s">
        <v>1451</v>
      </c>
      <c r="K1233" s="997">
        <v>1</v>
      </c>
    </row>
    <row r="1234" spans="1:11" ht="15" customHeight="1" x14ac:dyDescent="0.15">
      <c r="A1234" s="19" t="str">
        <v>１型糖尿病</v>
      </c>
      <c r="B1234" s="19" t="str">
        <v>シート8　（シート9～10には記入しない）</v>
      </c>
      <c r="C1234" s="15" t="str">
        <v>病弱</v>
      </c>
      <c r="D1234" s="15" t="str">
        <v>なし</v>
      </c>
      <c r="G1234" s="28" t="s">
        <v>3336</v>
      </c>
      <c r="H1234" s="15" t="s">
        <v>3513</v>
      </c>
      <c r="I1234" s="39" t="s">
        <v>3461</v>
      </c>
      <c r="J1234" s="19" t="s">
        <v>1451</v>
      </c>
      <c r="K1234" s="997">
        <v>1</v>
      </c>
    </row>
    <row r="1235" spans="1:11" ht="15" customHeight="1" x14ac:dyDescent="0.15">
      <c r="A1235" s="19" t="str">
        <v>２型糖尿病</v>
      </c>
      <c r="B1235" s="19" t="str">
        <v>シート8　（シート9～10には記入しない）</v>
      </c>
      <c r="C1235" s="15" t="str">
        <v>病弱</v>
      </c>
      <c r="D1235" s="15" t="str">
        <v>なし</v>
      </c>
      <c r="G1235" s="28" t="s">
        <v>3337</v>
      </c>
      <c r="H1235" s="15" t="s">
        <v>3513</v>
      </c>
      <c r="I1235" s="39" t="s">
        <v>3461</v>
      </c>
      <c r="J1235" s="19" t="s">
        <v>1451</v>
      </c>
      <c r="K1235" s="997">
        <v>1</v>
      </c>
    </row>
    <row r="1236" spans="1:11" ht="15" customHeight="1" x14ac:dyDescent="0.15">
      <c r="A1236" s="19" t="str">
        <v>若年発症成人型糖尿病</v>
      </c>
      <c r="B1236" s="19" t="str">
        <v>シート8　（シート9～10には記入しない）</v>
      </c>
      <c r="C1236" s="15" t="str">
        <v>病弱</v>
      </c>
      <c r="D1236" s="15" t="str">
        <v>なし</v>
      </c>
      <c r="G1236" s="28" t="s">
        <v>3338</v>
      </c>
      <c r="H1236" s="15" t="s">
        <v>3513</v>
      </c>
      <c r="I1236" s="39" t="s">
        <v>3461</v>
      </c>
      <c r="J1236" s="19" t="s">
        <v>1451</v>
      </c>
      <c r="K1236" s="997">
        <v>1</v>
      </c>
    </row>
    <row r="1237" spans="1:11" ht="15" customHeight="1" x14ac:dyDescent="0.15">
      <c r="A1237" s="19" t="str">
        <v>MODY</v>
      </c>
      <c r="B1237" s="19" t="str">
        <v>シート8　（シート9～10には記入しない）</v>
      </c>
      <c r="C1237" s="15" t="str">
        <v>病弱</v>
      </c>
      <c r="D1237" s="15" t="str">
        <v>なし</v>
      </c>
      <c r="G1237" s="28" t="s">
        <v>3339</v>
      </c>
      <c r="H1237" s="15" t="s">
        <v>3513</v>
      </c>
      <c r="I1237" s="39" t="s">
        <v>3461</v>
      </c>
      <c r="J1237" s="19" t="s">
        <v>1451</v>
      </c>
      <c r="K1237" s="997">
        <v>1</v>
      </c>
    </row>
    <row r="1238" spans="1:11" ht="15" customHeight="1" x14ac:dyDescent="0.15">
      <c r="A1238" s="19" t="str">
        <v>新生児糖尿病</v>
      </c>
      <c r="B1238" s="19" t="str">
        <v>シート8　（シート9～10には記入しない）</v>
      </c>
      <c r="C1238" s="15" t="str">
        <v>病弱</v>
      </c>
      <c r="D1238" s="15" t="str">
        <v>なし</v>
      </c>
      <c r="G1238" s="15" t="s">
        <v>3340</v>
      </c>
      <c r="H1238" s="15" t="s">
        <v>3513</v>
      </c>
      <c r="I1238" s="39" t="s">
        <v>3461</v>
      </c>
      <c r="J1238" s="19" t="s">
        <v>1451</v>
      </c>
      <c r="K1238" s="997">
        <v>1</v>
      </c>
    </row>
    <row r="1239" spans="1:11" ht="15" customHeight="1" x14ac:dyDescent="0.15">
      <c r="A1239" s="19" t="str">
        <v>インスリン受容体異常症</v>
      </c>
      <c r="B1239" s="19" t="str">
        <v>シート8　（シート9～10には記入しない）</v>
      </c>
      <c r="C1239" s="15" t="str">
        <v>病弱</v>
      </c>
      <c r="D1239" s="15" t="str">
        <v>なし</v>
      </c>
      <c r="G1239" s="15" t="s">
        <v>3341</v>
      </c>
      <c r="H1239" s="15" t="s">
        <v>3513</v>
      </c>
      <c r="I1239" s="39" t="s">
        <v>3461</v>
      </c>
      <c r="J1239" s="19" t="s">
        <v>1451</v>
      </c>
      <c r="K1239" s="997">
        <v>1</v>
      </c>
    </row>
    <row r="1240" spans="1:11" ht="15" customHeight="1" x14ac:dyDescent="0.15">
      <c r="A1240" s="19" t="str">
        <v>脂肪萎縮性糖尿病</v>
      </c>
      <c r="B1240" s="19" t="str">
        <v>シート8　（シート9～10には記入しない）</v>
      </c>
      <c r="C1240" s="15" t="str">
        <v>病弱</v>
      </c>
      <c r="D1240" s="15" t="str">
        <v>なし</v>
      </c>
      <c r="G1240" s="15" t="s">
        <v>3342</v>
      </c>
      <c r="H1240" s="15" t="s">
        <v>3513</v>
      </c>
      <c r="I1240" s="39" t="s">
        <v>3461</v>
      </c>
      <c r="J1240" s="19" t="s">
        <v>1451</v>
      </c>
      <c r="K1240" s="997">
        <v>1</v>
      </c>
    </row>
    <row r="1241" spans="1:11" ht="15" customHeight="1" x14ac:dyDescent="0.15">
      <c r="A1241" s="19" t="str">
        <v>子宮頸がん</v>
      </c>
      <c r="B1241" s="19" t="str">
        <v>シート8　（シート9～10には記入しない）</v>
      </c>
      <c r="C1241" s="15" t="str">
        <v>病弱</v>
      </c>
      <c r="D1241" s="15" t="str">
        <v>なし</v>
      </c>
      <c r="G1241" s="15" t="s">
        <v>3538</v>
      </c>
      <c r="H1241" s="15" t="s">
        <v>3513</v>
      </c>
      <c r="I1241" s="39" t="s">
        <v>3461</v>
      </c>
      <c r="J1241" s="19" t="s">
        <v>1451</v>
      </c>
      <c r="K1241" s="997">
        <v>1</v>
      </c>
    </row>
    <row r="1242" spans="1:11" ht="15" customHeight="1" x14ac:dyDescent="0.15">
      <c r="A1242" s="19" t="str">
        <v>肝機能障害</v>
      </c>
      <c r="B1242" s="19" t="str">
        <v>シート8　（シート9～10には記入しない）</v>
      </c>
      <c r="C1242" s="15" t="str">
        <v>病弱</v>
      </c>
      <c r="D1242" s="15" t="str">
        <v>なし</v>
      </c>
      <c r="G1242" s="15" t="s">
        <v>3539</v>
      </c>
      <c r="H1242" s="15" t="s">
        <v>3513</v>
      </c>
      <c r="I1242" s="39" t="s">
        <v>3461</v>
      </c>
      <c r="J1242" s="19" t="s">
        <v>1451</v>
      </c>
      <c r="K1242" s="997">
        <v>1</v>
      </c>
    </row>
    <row r="1243" spans="1:11" ht="15" customHeight="1" x14ac:dyDescent="0.15">
      <c r="A1243" s="19" t="str">
        <v>心臓機能障害</v>
      </c>
      <c r="B1243" s="19" t="str">
        <v>シート8　（シート9～10には記入しない）</v>
      </c>
      <c r="C1243" s="15" t="str">
        <v>病弱</v>
      </c>
      <c r="D1243" s="15" t="str">
        <v>なし</v>
      </c>
      <c r="G1243" s="514" t="s">
        <v>5528</v>
      </c>
      <c r="H1243" s="514" t="s">
        <v>3513</v>
      </c>
      <c r="I1243" s="594" t="s">
        <v>3461</v>
      </c>
      <c r="J1243" s="594" t="s">
        <v>1451</v>
      </c>
      <c r="K1243" s="998">
        <v>1</v>
      </c>
    </row>
    <row r="1244" spans="1:11" ht="15" customHeight="1" x14ac:dyDescent="0.15">
      <c r="A1244" s="19" t="str">
        <v>肝臓機能障害</v>
      </c>
      <c r="B1244" s="19" t="str">
        <v>シート8　（シート9～10には記入しない）</v>
      </c>
      <c r="C1244" s="15" t="str">
        <v>病弱</v>
      </c>
      <c r="D1244" s="15" t="str">
        <v>なし</v>
      </c>
      <c r="G1244" s="514" t="s">
        <v>3540</v>
      </c>
      <c r="H1244" s="514" t="s">
        <v>3513</v>
      </c>
      <c r="I1244" s="1393" t="s">
        <v>3461</v>
      </c>
      <c r="J1244" s="594" t="s">
        <v>1451</v>
      </c>
      <c r="K1244" s="998">
        <v>1</v>
      </c>
    </row>
    <row r="1245" spans="1:11" ht="15" customHeight="1" x14ac:dyDescent="0.15">
      <c r="A1245" s="19" t="str">
        <v>腎機能障害</v>
      </c>
      <c r="B1245" s="19" t="str">
        <v>シート8　（シート9～10には記入しない）</v>
      </c>
      <c r="C1245" s="15" t="str">
        <v>病弱</v>
      </c>
      <c r="D1245" s="15" t="str">
        <v>なし</v>
      </c>
      <c r="G1245" s="15" t="s">
        <v>3541</v>
      </c>
      <c r="H1245" s="15" t="s">
        <v>3513</v>
      </c>
      <c r="I1245" s="39" t="s">
        <v>3461</v>
      </c>
      <c r="J1245" s="19" t="s">
        <v>1451</v>
      </c>
      <c r="K1245" s="997">
        <v>1</v>
      </c>
    </row>
    <row r="1246" spans="1:11" ht="15" customHeight="1" x14ac:dyDescent="0.15">
      <c r="A1246" s="19" t="str">
        <v>腎臓機能障害</v>
      </c>
      <c r="B1246" s="19" t="str">
        <v>シート8　（シート9～10には記入しない）</v>
      </c>
      <c r="C1246" s="15" t="str">
        <v>病弱</v>
      </c>
      <c r="D1246" s="15" t="str">
        <v>なし</v>
      </c>
      <c r="G1246" s="514" t="s">
        <v>3542</v>
      </c>
      <c r="H1246" s="514" t="s">
        <v>3513</v>
      </c>
      <c r="I1246" s="1393" t="s">
        <v>3461</v>
      </c>
      <c r="J1246" s="594" t="s">
        <v>1451</v>
      </c>
      <c r="K1246" s="998">
        <v>1</v>
      </c>
    </row>
    <row r="1247" spans="1:11" ht="15" customHeight="1" x14ac:dyDescent="0.15">
      <c r="A1247" s="19" t="str">
        <v>小腸機能障害</v>
      </c>
      <c r="B1247" s="19" t="str">
        <v>シート8　（シート9～10には記入しない）</v>
      </c>
      <c r="C1247" s="15" t="str">
        <v>病弱</v>
      </c>
      <c r="D1247" s="15" t="str">
        <v>なし</v>
      </c>
      <c r="G1247" s="514" t="s">
        <v>5529</v>
      </c>
      <c r="H1247" s="514" t="s">
        <v>3513</v>
      </c>
      <c r="I1247" s="1393" t="s">
        <v>3461</v>
      </c>
      <c r="J1247" s="594" t="s">
        <v>1451</v>
      </c>
      <c r="K1247" s="998">
        <v>1</v>
      </c>
    </row>
    <row r="1248" spans="1:11" ht="15" customHeight="1" x14ac:dyDescent="0.15">
      <c r="A1248" s="19" t="str">
        <v>直腸機能障害</v>
      </c>
      <c r="B1248" s="19" t="str">
        <v>シート8　（シート9～10には記入しない）</v>
      </c>
      <c r="C1248" s="15" t="str">
        <v>病弱</v>
      </c>
      <c r="D1248" s="15" t="str">
        <v>なし</v>
      </c>
      <c r="G1248" s="514" t="s">
        <v>5530</v>
      </c>
      <c r="H1248" s="514" t="s">
        <v>3513</v>
      </c>
      <c r="I1248" s="1393" t="s">
        <v>3461</v>
      </c>
      <c r="J1248" s="594" t="s">
        <v>1451</v>
      </c>
      <c r="K1248" s="998">
        <v>1</v>
      </c>
    </row>
    <row r="1249" spans="1:11" ht="15" customHeight="1" x14ac:dyDescent="0.15">
      <c r="A1249" s="19" t="str">
        <v>膀胱機能障害</v>
      </c>
      <c r="B1249" s="19" t="str">
        <v>シート8　（シート9～10には記入しない）</v>
      </c>
      <c r="C1249" s="15" t="str">
        <v>病弱</v>
      </c>
      <c r="D1249" s="15" t="str">
        <v>なし</v>
      </c>
      <c r="G1249" s="514" t="s">
        <v>5531</v>
      </c>
      <c r="H1249" s="514" t="s">
        <v>3513</v>
      </c>
      <c r="I1249" s="1393" t="s">
        <v>3461</v>
      </c>
      <c r="J1249" s="594" t="s">
        <v>1451</v>
      </c>
      <c r="K1249" s="998">
        <v>1</v>
      </c>
    </row>
    <row r="1250" spans="1:11" ht="15" customHeight="1" x14ac:dyDescent="0.15">
      <c r="A1250" s="19" t="str">
        <v>COPD</v>
      </c>
      <c r="B1250" s="19" t="str">
        <v>継続して医療又は生活規制を必要とする程度のものに限って、シート８　（シート９～10には記入しない）</v>
      </c>
      <c r="C1250" s="15" t="str">
        <v>病弱</v>
      </c>
      <c r="D1250" s="15" t="str">
        <v>なし</v>
      </c>
      <c r="G1250" s="28" t="s">
        <v>2459</v>
      </c>
      <c r="H1250" s="15" t="s">
        <v>3543</v>
      </c>
      <c r="I1250" s="39" t="s">
        <v>3461</v>
      </c>
      <c r="J1250" s="19" t="s">
        <v>1451</v>
      </c>
      <c r="K1250" s="997">
        <v>1</v>
      </c>
    </row>
    <row r="1251" spans="1:11" ht="15" customHeight="1" x14ac:dyDescent="0.15">
      <c r="A1251" s="19" t="str">
        <v>CRPS</v>
      </c>
      <c r="B1251" s="19" t="str">
        <v>継続して医療又は生活規制を必要とする程度のものに限って、シート８　（シート９～10には記入しない）</v>
      </c>
      <c r="C1251" s="15" t="str">
        <v>病弱</v>
      </c>
      <c r="D1251" s="15" t="str">
        <v>なし</v>
      </c>
      <c r="G1251" s="28" t="s">
        <v>2460</v>
      </c>
      <c r="H1251" s="15" t="s">
        <v>3543</v>
      </c>
      <c r="I1251" s="39" t="s">
        <v>3461</v>
      </c>
      <c r="J1251" s="19" t="s">
        <v>1451</v>
      </c>
      <c r="K1251" s="997">
        <v>1</v>
      </c>
    </row>
    <row r="1252" spans="1:11" ht="15" customHeight="1" x14ac:dyDescent="0.15">
      <c r="A1252" s="19" t="str">
        <v>EPI</v>
      </c>
      <c r="B1252" s="19" t="str">
        <v>継続して医療又は生活規制を必要とする程度のものに限って、シート８　（シート９～10には記入しない）</v>
      </c>
      <c r="C1252" s="15" t="str">
        <v>病弱</v>
      </c>
      <c r="D1252" s="15" t="str">
        <v>なし</v>
      </c>
      <c r="G1252" s="28" t="s">
        <v>2461</v>
      </c>
      <c r="H1252" s="15" t="s">
        <v>3543</v>
      </c>
      <c r="I1252" s="39" t="s">
        <v>3461</v>
      </c>
      <c r="J1252" s="19" t="s">
        <v>1451</v>
      </c>
      <c r="K1252" s="997">
        <v>1</v>
      </c>
    </row>
    <row r="1253" spans="1:11" ht="15" customHeight="1" x14ac:dyDescent="0.15">
      <c r="A1253" s="19" t="str">
        <v>HANS症候群</v>
      </c>
      <c r="B1253" s="19" t="str">
        <v>継続して医療又は生活規制を必要とする程度のものに限って、シート８　（シート９～10には記入しない）</v>
      </c>
      <c r="C1253" s="15" t="str">
        <v>病弱</v>
      </c>
      <c r="D1253" s="15" t="str">
        <v>なし</v>
      </c>
      <c r="G1253" s="28" t="s">
        <v>2462</v>
      </c>
      <c r="H1253" s="15" t="s">
        <v>3543</v>
      </c>
      <c r="I1253" s="39" t="s">
        <v>3461</v>
      </c>
      <c r="J1253" s="19" t="s">
        <v>1451</v>
      </c>
      <c r="K1253" s="997">
        <v>1</v>
      </c>
    </row>
    <row r="1254" spans="1:11" ht="15" customHeight="1" x14ac:dyDescent="0.15">
      <c r="A1254" s="19" t="str">
        <v>HPVワクチン関連神経免疫異常症候群</v>
      </c>
      <c r="B1254" s="19" t="str">
        <v>継続して医療又は生活規制を必要とする程度のものに限って、シート８　（シート９～10には記入しない）</v>
      </c>
      <c r="C1254" s="15" t="str">
        <v>病弱</v>
      </c>
      <c r="D1254" s="15" t="str">
        <v>なし</v>
      </c>
      <c r="G1254" s="28" t="s">
        <v>2463</v>
      </c>
      <c r="H1254" s="15" t="s">
        <v>3543</v>
      </c>
      <c r="I1254" s="39" t="s">
        <v>3461</v>
      </c>
      <c r="J1254" s="19" t="s">
        <v>1451</v>
      </c>
      <c r="K1254" s="997">
        <v>1</v>
      </c>
    </row>
    <row r="1255" spans="1:11" ht="15" customHeight="1" x14ac:dyDescent="0.15">
      <c r="A1255" s="19" t="str">
        <v>LTBI</v>
      </c>
      <c r="B1255" s="19" t="str">
        <v>継続して医療又は生活規制を必要とする程度のものに限って、シート８　（シート９～10には記入しない）</v>
      </c>
      <c r="C1255" s="15" t="str">
        <v>病弱</v>
      </c>
      <c r="D1255" s="15" t="str">
        <v>なし</v>
      </c>
      <c r="G1255" s="28" t="s">
        <v>2464</v>
      </c>
      <c r="H1255" s="15" t="s">
        <v>3543</v>
      </c>
      <c r="I1255" s="39" t="s">
        <v>3461</v>
      </c>
      <c r="J1255" s="19" t="s">
        <v>1451</v>
      </c>
      <c r="K1255" s="997">
        <v>1</v>
      </c>
    </row>
    <row r="1256" spans="1:11" ht="15" customHeight="1" x14ac:dyDescent="0.15">
      <c r="A1256" s="19" t="str">
        <v>NSAIDs不耐症を伴う多剤薬物過敏</v>
      </c>
      <c r="B1256" s="19" t="str">
        <v>継続して医療又は生活規制を必要とする程度のものに限って、シート８　（シート９～10には記入しない）</v>
      </c>
      <c r="C1256" s="15" t="str">
        <v>病弱</v>
      </c>
      <c r="D1256" s="15" t="str">
        <v>なし</v>
      </c>
      <c r="G1256" s="28" t="s">
        <v>2465</v>
      </c>
      <c r="H1256" s="15" t="s">
        <v>3543</v>
      </c>
      <c r="I1256" s="39" t="s">
        <v>3461</v>
      </c>
      <c r="J1256" s="19" t="s">
        <v>1451</v>
      </c>
      <c r="K1256" s="997">
        <v>1</v>
      </c>
    </row>
    <row r="1257" spans="1:11" ht="15" customHeight="1" x14ac:dyDescent="0.15">
      <c r="A1257" s="19" t="str">
        <v>T-スポット判定陽性</v>
      </c>
      <c r="B1257" s="19" t="str">
        <v>継続して医療又は生活規制を必要とする程度のものに限って、シート８　（シート９～10には記入しない）</v>
      </c>
      <c r="C1257" s="15" t="str">
        <v>病弱</v>
      </c>
      <c r="D1257" s="15" t="str">
        <v>なし</v>
      </c>
      <c r="G1257" s="28" t="s">
        <v>2466</v>
      </c>
      <c r="H1257" s="15" t="s">
        <v>3543</v>
      </c>
      <c r="I1257" s="39" t="s">
        <v>3461</v>
      </c>
      <c r="J1257" s="19" t="s">
        <v>1451</v>
      </c>
      <c r="K1257" s="997">
        <v>1</v>
      </c>
    </row>
    <row r="1258" spans="1:11" ht="15" customHeight="1" x14ac:dyDescent="0.15">
      <c r="A1258" s="19" t="str">
        <v>遊走腎</v>
      </c>
      <c r="B1258" s="19" t="str">
        <v>継続して医療又は生活規制を必要とする程度のものに限って、シート８　（シート９～10には記入しない）</v>
      </c>
      <c r="C1258" s="15" t="str">
        <v>病弱</v>
      </c>
      <c r="D1258" s="15" t="str">
        <v>なし</v>
      </c>
      <c r="G1258" s="28" t="s">
        <v>2467</v>
      </c>
      <c r="H1258" s="15" t="s">
        <v>3543</v>
      </c>
      <c r="I1258" s="39" t="s">
        <v>3461</v>
      </c>
      <c r="J1258" s="19" t="s">
        <v>1451</v>
      </c>
      <c r="K1258" s="997">
        <v>1</v>
      </c>
    </row>
    <row r="1259" spans="1:11" ht="15" customHeight="1" x14ac:dyDescent="0.15">
      <c r="A1259" s="19" t="str">
        <v>アトピー性皮膚炎</v>
      </c>
      <c r="B1259" s="19" t="str">
        <v>継続して医療又は生活規制を必要とする程度のものに限って、シート８　（シート９～10には記入しない）</v>
      </c>
      <c r="C1259" s="15" t="str">
        <v>病弱</v>
      </c>
      <c r="D1259" s="15" t="str">
        <v>なし</v>
      </c>
      <c r="G1259" s="28" t="s">
        <v>2468</v>
      </c>
      <c r="H1259" s="15" t="s">
        <v>3543</v>
      </c>
      <c r="I1259" s="39" t="s">
        <v>3461</v>
      </c>
      <c r="J1259" s="19" t="s">
        <v>1451</v>
      </c>
      <c r="K1259" s="997">
        <v>1</v>
      </c>
    </row>
    <row r="1260" spans="1:11" ht="15" customHeight="1" x14ac:dyDescent="0.15">
      <c r="A1260" s="19" t="str">
        <v>アナフィラキシー</v>
      </c>
      <c r="B1260" s="19" t="str">
        <v>継続して医療又は生活規制を必要とする程度のものに限って、シート８　（シート９～10には記入しない）</v>
      </c>
      <c r="C1260" s="15" t="str">
        <v>病弱</v>
      </c>
      <c r="D1260" s="15" t="str">
        <v>なし</v>
      </c>
      <c r="G1260" s="28" t="s">
        <v>2469</v>
      </c>
      <c r="H1260" s="15" t="s">
        <v>3543</v>
      </c>
      <c r="I1260" s="39" t="s">
        <v>3461</v>
      </c>
      <c r="J1260" s="19" t="s">
        <v>1451</v>
      </c>
      <c r="K1260" s="997">
        <v>1</v>
      </c>
    </row>
    <row r="1261" spans="1:11" ht="15" customHeight="1" x14ac:dyDescent="0.15">
      <c r="A1261" s="19" t="str">
        <v>移植後</v>
      </c>
      <c r="B1261" s="19" t="str">
        <v>継続して医療又は生活規制を必要とする程度のものに限って、シート８　（シート９～10には記入しない）</v>
      </c>
      <c r="C1261" s="15" t="str">
        <v>病弱</v>
      </c>
      <c r="D1261" s="15" t="str">
        <v>なし</v>
      </c>
      <c r="G1261" s="28" t="s">
        <v>2470</v>
      </c>
      <c r="H1261" s="15" t="s">
        <v>3543</v>
      </c>
      <c r="I1261" s="39" t="s">
        <v>3461</v>
      </c>
      <c r="J1261" s="19" t="s">
        <v>1451</v>
      </c>
      <c r="K1261" s="997">
        <v>1</v>
      </c>
    </row>
    <row r="1262" spans="1:11" ht="15" customHeight="1" x14ac:dyDescent="0.15">
      <c r="A1262" s="19" t="str">
        <v>ウィルス性肝炎</v>
      </c>
      <c r="B1262" s="19" t="str">
        <v>継続して医療又は生活規制を必要とする程度のものに限って、シート８　（シート９～10には記入しない）</v>
      </c>
      <c r="C1262" s="15" t="str">
        <v>病弱</v>
      </c>
      <c r="D1262" s="15" t="str">
        <v>なし</v>
      </c>
      <c r="G1262" s="28" t="s">
        <v>2471</v>
      </c>
      <c r="H1262" s="15" t="s">
        <v>3543</v>
      </c>
      <c r="I1262" s="39" t="s">
        <v>3461</v>
      </c>
      <c r="J1262" s="19" t="s">
        <v>1451</v>
      </c>
      <c r="K1262" s="997">
        <v>1</v>
      </c>
    </row>
    <row r="1263" spans="1:11" ht="15" customHeight="1" x14ac:dyDescent="0.15">
      <c r="A1263" s="19" t="str">
        <v>ウイルス性肝炎</v>
      </c>
      <c r="B1263" s="19" t="str">
        <v>継続して医療又は生活規制を必要とする程度のものに限って、シート８　（シート９～10には記入しない）</v>
      </c>
      <c r="C1263" s="15" t="str">
        <v>病弱</v>
      </c>
      <c r="D1263" s="15" t="str">
        <v>なし</v>
      </c>
      <c r="G1263" s="28" t="s">
        <v>2472</v>
      </c>
      <c r="H1263" s="15" t="s">
        <v>3543</v>
      </c>
      <c r="I1263" s="39" t="s">
        <v>3461</v>
      </c>
      <c r="J1263" s="19" t="s">
        <v>1451</v>
      </c>
      <c r="K1263" s="997">
        <v>1</v>
      </c>
    </row>
    <row r="1264" spans="1:11" ht="15" customHeight="1" x14ac:dyDescent="0.15">
      <c r="A1264" s="19" t="str">
        <v>海綿状血管腫</v>
      </c>
      <c r="B1264" s="19" t="str">
        <v>継続して医療又は生活規制を必要とする程度のものに限って、シート８　（シート９～10には記入しない）</v>
      </c>
      <c r="C1264" s="15" t="str">
        <v>病弱</v>
      </c>
      <c r="D1264" s="15" t="str">
        <v>なし</v>
      </c>
      <c r="G1264" s="15" t="s">
        <v>2473</v>
      </c>
      <c r="H1264" s="15" t="s">
        <v>3543</v>
      </c>
      <c r="I1264" s="39" t="s">
        <v>3461</v>
      </c>
      <c r="J1264" s="19" t="s">
        <v>1451</v>
      </c>
      <c r="K1264" s="997">
        <v>1</v>
      </c>
    </row>
    <row r="1265" spans="1:11" ht="15" customHeight="1" x14ac:dyDescent="0.15">
      <c r="A1265" s="19" t="str">
        <v>化学物質過敏症</v>
      </c>
      <c r="B1265" s="19" t="str">
        <v>継続して医療又は生活規制を必要とする程度のものに限って、シート８　（シート９～10には記入しない）</v>
      </c>
      <c r="C1265" s="15" t="str">
        <v>病弱</v>
      </c>
      <c r="D1265" s="15" t="str">
        <v>なし</v>
      </c>
      <c r="G1265" s="15" t="s">
        <v>2474</v>
      </c>
      <c r="H1265" s="15" t="s">
        <v>3543</v>
      </c>
      <c r="I1265" s="39" t="s">
        <v>3461</v>
      </c>
      <c r="J1265" s="19" t="s">
        <v>1451</v>
      </c>
      <c r="K1265" s="997">
        <v>1</v>
      </c>
    </row>
    <row r="1266" spans="1:11" ht="15" customHeight="1" x14ac:dyDescent="0.15">
      <c r="A1266" s="19" t="str">
        <v>カポジ水痘様発疹症</v>
      </c>
      <c r="B1266" s="19" t="str">
        <v>継続して医療又は生活規制を必要とする程度のものに限って、シート８　（シート９～10には記入しない）</v>
      </c>
      <c r="C1266" s="15" t="str">
        <v>病弱</v>
      </c>
      <c r="D1266" s="15" t="str">
        <v>なし</v>
      </c>
      <c r="G1266" s="28" t="s">
        <v>2475</v>
      </c>
      <c r="H1266" s="15" t="s">
        <v>3543</v>
      </c>
      <c r="I1266" s="39" t="s">
        <v>3461</v>
      </c>
      <c r="J1266" s="19" t="s">
        <v>1451</v>
      </c>
      <c r="K1266" s="997">
        <v>1</v>
      </c>
    </row>
    <row r="1267" spans="1:11" ht="15" customHeight="1" x14ac:dyDescent="0.15">
      <c r="A1267" s="19" t="str">
        <v>寛解後経過観察中</v>
      </c>
      <c r="B1267" s="19" t="str">
        <v>継続して医療又は生活規制を必要とする程度のものに限って、シート８　（シート９～10には記入しない）</v>
      </c>
      <c r="C1267" s="15" t="str">
        <v>病弱</v>
      </c>
      <c r="D1267" s="15" t="str">
        <v>なし</v>
      </c>
      <c r="G1267" s="15" t="s">
        <v>2476</v>
      </c>
      <c r="H1267" s="15" t="s">
        <v>3543</v>
      </c>
      <c r="I1267" s="39" t="s">
        <v>3461</v>
      </c>
      <c r="J1267" s="19" t="s">
        <v>1451</v>
      </c>
      <c r="K1267" s="997">
        <v>1</v>
      </c>
    </row>
    <row r="1268" spans="1:11" ht="15" customHeight="1" x14ac:dyDescent="0.15">
      <c r="A1268" s="19" t="str">
        <v>気管支炎</v>
      </c>
      <c r="B1268" s="19" t="str">
        <v>継続して医療又は生活規制を必要とする程度のものに限って、シート８　（シート９～10には記入しない）</v>
      </c>
      <c r="C1268" s="15" t="str">
        <v>病弱</v>
      </c>
      <c r="D1268" s="15" t="str">
        <v>なし</v>
      </c>
      <c r="G1268" s="28" t="s">
        <v>2477</v>
      </c>
      <c r="H1268" s="15" t="s">
        <v>3543</v>
      </c>
      <c r="I1268" s="39" t="s">
        <v>3461</v>
      </c>
      <c r="J1268" s="19" t="s">
        <v>1451</v>
      </c>
      <c r="K1268" s="997">
        <v>1</v>
      </c>
    </row>
    <row r="1269" spans="1:11" ht="15" customHeight="1" x14ac:dyDescent="0.15">
      <c r="A1269" s="19" t="str">
        <v>菊池病</v>
      </c>
      <c r="B1269" s="19" t="str">
        <v>継続して医療又は生活規制を必要とする程度のものに限って、シート８　（シート９～10には記入しない）</v>
      </c>
      <c r="C1269" s="15" t="str">
        <v>病弱</v>
      </c>
      <c r="D1269" s="15" t="str">
        <v>なし</v>
      </c>
      <c r="G1269" s="28" t="s">
        <v>2478</v>
      </c>
      <c r="H1269" s="15" t="s">
        <v>3543</v>
      </c>
      <c r="I1269" s="39" t="s">
        <v>3461</v>
      </c>
      <c r="J1269" s="19" t="s">
        <v>1451</v>
      </c>
      <c r="K1269" s="997">
        <v>1</v>
      </c>
    </row>
    <row r="1270" spans="1:11" ht="15" customHeight="1" x14ac:dyDescent="0.15">
      <c r="A1270" s="19" t="str">
        <v>頸性神経筋症症候群</v>
      </c>
      <c r="B1270" s="19" t="str">
        <v>継続して医療又は生活規制を必要とする程度のものに限って、シート８　（シート９～10には記入しない）</v>
      </c>
      <c r="C1270" s="15" t="str">
        <v>病弱</v>
      </c>
      <c r="D1270" s="15" t="str">
        <v>なし</v>
      </c>
      <c r="G1270" s="28" t="s">
        <v>2479</v>
      </c>
      <c r="H1270" s="15" t="s">
        <v>3543</v>
      </c>
      <c r="I1270" s="39" t="s">
        <v>3461</v>
      </c>
      <c r="J1270" s="19" t="s">
        <v>1451</v>
      </c>
      <c r="K1270" s="997">
        <v>1</v>
      </c>
    </row>
    <row r="1271" spans="1:11" ht="15" customHeight="1" x14ac:dyDescent="0.15">
      <c r="A1271" s="19" t="str">
        <v>グルタル酸尿症Ⅱ型</v>
      </c>
      <c r="B1271" s="19" t="str">
        <v>継続して医療又は生活規制を必要とする程度のものに限って、シート８　（シート９～10には記入しない）</v>
      </c>
      <c r="C1271" s="15" t="str">
        <v>病弱</v>
      </c>
      <c r="D1271" s="15" t="str">
        <v>なし</v>
      </c>
      <c r="G1271" s="28" t="s">
        <v>2480</v>
      </c>
      <c r="H1271" s="15" t="s">
        <v>3543</v>
      </c>
      <c r="I1271" s="39" t="s">
        <v>3461</v>
      </c>
      <c r="J1271" s="19" t="s">
        <v>1451</v>
      </c>
      <c r="K1271" s="997">
        <v>1</v>
      </c>
    </row>
    <row r="1272" spans="1:11" ht="15" customHeight="1" x14ac:dyDescent="0.15">
      <c r="A1272" s="19" t="str">
        <v>グルテン不耐症</v>
      </c>
      <c r="B1272" s="19" t="str">
        <v>継続して医療又は生活規制を必要とする程度のものに限って、シート８　（シート９～10には記入しない）</v>
      </c>
      <c r="C1272" s="15" t="str">
        <v>病弱</v>
      </c>
      <c r="D1272" s="15" t="str">
        <v>なし</v>
      </c>
      <c r="G1272" s="28" t="s">
        <v>2481</v>
      </c>
      <c r="H1272" s="15" t="s">
        <v>3543</v>
      </c>
      <c r="I1272" s="39" t="s">
        <v>3461</v>
      </c>
      <c r="J1272" s="19" t="s">
        <v>1451</v>
      </c>
      <c r="K1272" s="997">
        <v>1</v>
      </c>
    </row>
    <row r="1273" spans="1:11" ht="15" customHeight="1" x14ac:dyDescent="0.15">
      <c r="A1273" s="19" t="str">
        <v>けいれん</v>
      </c>
      <c r="B1273" s="19" t="str">
        <v>継続して医療又は生活規制を必要とする程度のものに限って、シート８　（シート９～10には記入しない）</v>
      </c>
      <c r="C1273" s="15" t="str">
        <v>病弱</v>
      </c>
      <c r="D1273" s="15" t="str">
        <v>なし</v>
      </c>
      <c r="G1273" s="28" t="s">
        <v>2482</v>
      </c>
      <c r="H1273" s="15" t="s">
        <v>3543</v>
      </c>
      <c r="I1273" s="39" t="s">
        <v>3461</v>
      </c>
      <c r="J1273" s="19" t="s">
        <v>1451</v>
      </c>
      <c r="K1273" s="997">
        <v>1</v>
      </c>
    </row>
    <row r="1274" spans="1:11" ht="15" customHeight="1" x14ac:dyDescent="0.15">
      <c r="A1274" s="19" t="str">
        <v>痙攣</v>
      </c>
      <c r="B1274" s="19" t="str">
        <v>継続して医療又は生活規制を必要とする程度のものに限って、シート８　（シート９～10には記入しない）</v>
      </c>
      <c r="C1274" s="15" t="str">
        <v>病弱</v>
      </c>
      <c r="D1274" s="15" t="str">
        <v>なし</v>
      </c>
      <c r="G1274" s="15" t="s">
        <v>2483</v>
      </c>
      <c r="H1274" s="15" t="s">
        <v>3543</v>
      </c>
      <c r="I1274" s="39" t="s">
        <v>3461</v>
      </c>
      <c r="J1274" s="19" t="s">
        <v>1451</v>
      </c>
      <c r="K1274" s="997">
        <v>1</v>
      </c>
    </row>
    <row r="1275" spans="1:11" ht="15" customHeight="1" x14ac:dyDescent="0.15">
      <c r="A1275" s="19" t="str">
        <v>けいれん発作</v>
      </c>
      <c r="B1275" s="19" t="str">
        <v>継続して医療又は生活規制を必要とする程度のものに限って、シート８　（シート９～10には記入しない）</v>
      </c>
      <c r="C1275" s="15" t="str">
        <v>病弱</v>
      </c>
      <c r="D1275" s="15" t="str">
        <v>なし</v>
      </c>
      <c r="G1275" s="28" t="s">
        <v>2484</v>
      </c>
      <c r="H1275" s="15" t="s">
        <v>3543</v>
      </c>
      <c r="I1275" s="39" t="s">
        <v>3461</v>
      </c>
      <c r="J1275" s="19" t="s">
        <v>1451</v>
      </c>
      <c r="K1275" s="997">
        <v>1</v>
      </c>
    </row>
    <row r="1276" spans="1:11" ht="15" customHeight="1" x14ac:dyDescent="0.15">
      <c r="A1276" s="19" t="str">
        <v>痙攣発作</v>
      </c>
      <c r="B1276" s="19" t="str">
        <v>継続して医療又は生活規制を必要とする程度のものに限って、シート８　（シート９～10には記入しない）</v>
      </c>
      <c r="C1276" s="15" t="str">
        <v>病弱</v>
      </c>
      <c r="D1276" s="15" t="str">
        <v>なし</v>
      </c>
      <c r="G1276" s="28" t="s">
        <v>2485</v>
      </c>
      <c r="H1276" s="15" t="s">
        <v>3543</v>
      </c>
      <c r="I1276" s="39" t="s">
        <v>3461</v>
      </c>
      <c r="J1276" s="19" t="s">
        <v>1451</v>
      </c>
      <c r="K1276" s="997">
        <v>1</v>
      </c>
    </row>
    <row r="1277" spans="1:11" ht="15" customHeight="1" x14ac:dyDescent="0.15">
      <c r="A1277" s="19" t="str">
        <v>結核</v>
      </c>
      <c r="B1277" s="19" t="str">
        <v>継続して医療又は生活規制を必要とする程度のものに限って、シート８　（シート９～10には記入しない）</v>
      </c>
      <c r="C1277" s="15" t="str">
        <v>病弱</v>
      </c>
      <c r="D1277" s="15" t="str">
        <v>なし</v>
      </c>
      <c r="G1277" s="15" t="s">
        <v>2486</v>
      </c>
      <c r="H1277" s="15" t="s">
        <v>3543</v>
      </c>
      <c r="I1277" s="39" t="s">
        <v>3461</v>
      </c>
      <c r="J1277" s="19" t="s">
        <v>1451</v>
      </c>
      <c r="K1277" s="997">
        <v>1</v>
      </c>
    </row>
    <row r="1278" spans="1:11" ht="15" customHeight="1" x14ac:dyDescent="0.15">
      <c r="A1278" s="19" t="str">
        <v>高血圧</v>
      </c>
      <c r="B1278" s="19" t="str">
        <v>継続して医療又は生活規制を必要とする程度のものに限って、シート８　（シート９～10には記入しない）</v>
      </c>
      <c r="C1278" s="15" t="str">
        <v>病弱</v>
      </c>
      <c r="D1278" s="15" t="str">
        <v>なし</v>
      </c>
      <c r="G1278" s="28" t="s">
        <v>2487</v>
      </c>
      <c r="H1278" s="15" t="s">
        <v>3543</v>
      </c>
      <c r="I1278" s="39" t="s">
        <v>3461</v>
      </c>
      <c r="J1278" s="19" t="s">
        <v>1451</v>
      </c>
      <c r="K1278" s="997">
        <v>1</v>
      </c>
    </row>
    <row r="1279" spans="1:11" ht="15" customHeight="1" x14ac:dyDescent="0.15">
      <c r="A1279" s="19" t="str">
        <v>光線過敏症</v>
      </c>
      <c r="B1279" s="19" t="str">
        <v>継続して医療又は生活規制を必要とする程度のものに限って、シート８　（シート９～10には記入しない）</v>
      </c>
      <c r="C1279" s="15" t="str">
        <v>病弱</v>
      </c>
      <c r="D1279" s="15" t="str">
        <v>なし</v>
      </c>
      <c r="G1279" s="28" t="s">
        <v>2488</v>
      </c>
      <c r="H1279" s="15" t="s">
        <v>3543</v>
      </c>
      <c r="I1279" s="39" t="s">
        <v>3461</v>
      </c>
      <c r="J1279" s="19" t="s">
        <v>1451</v>
      </c>
      <c r="K1279" s="997">
        <v>1</v>
      </c>
    </row>
    <row r="1280" spans="1:11" ht="15" customHeight="1" x14ac:dyDescent="0.15">
      <c r="A1280" s="19" t="str">
        <v>高尿酸血症</v>
      </c>
      <c r="B1280" s="19" t="str">
        <v>継続して医療又は生活規制を必要とする程度のものに限って、シート８　（シート９～10には記入しない）</v>
      </c>
      <c r="C1280" s="15" t="str">
        <v>病弱</v>
      </c>
      <c r="D1280" s="15" t="str">
        <v>なし</v>
      </c>
      <c r="G1280" s="28" t="s">
        <v>3544</v>
      </c>
      <c r="H1280" s="15" t="s">
        <v>3543</v>
      </c>
      <c r="I1280" s="39" t="s">
        <v>3461</v>
      </c>
      <c r="J1280" s="19" t="s">
        <v>1451</v>
      </c>
      <c r="K1280" s="997">
        <v>1</v>
      </c>
    </row>
    <row r="1281" spans="1:11" ht="15" customHeight="1" x14ac:dyDescent="0.15">
      <c r="A1281" s="19" t="str">
        <v>再発性脳炎</v>
      </c>
      <c r="B1281" s="19" t="str">
        <v>継続して医療又は生活規制を必要とする程度のものに限って、シート８　（シート９～10には記入しない）</v>
      </c>
      <c r="C1281" s="15" t="str">
        <v>病弱</v>
      </c>
      <c r="D1281" s="15" t="str">
        <v>なし</v>
      </c>
      <c r="G1281" s="28" t="s">
        <v>2489</v>
      </c>
      <c r="H1281" s="15" t="s">
        <v>3543</v>
      </c>
      <c r="I1281" s="39" t="s">
        <v>3461</v>
      </c>
      <c r="J1281" s="19" t="s">
        <v>1451</v>
      </c>
      <c r="K1281" s="997">
        <v>1</v>
      </c>
    </row>
    <row r="1282" spans="1:11" ht="15" customHeight="1" x14ac:dyDescent="0.15">
      <c r="A1282" s="19" t="str">
        <v>サッフォー症候群</v>
      </c>
      <c r="B1282" s="19" t="str">
        <v>継続して医療又は生活規制を必要とする程度のものに限って、シート８　（シート９～10には記入しない）</v>
      </c>
      <c r="C1282" s="15" t="str">
        <v>病弱</v>
      </c>
      <c r="D1282" s="15" t="str">
        <v>なし</v>
      </c>
      <c r="G1282" s="15" t="s">
        <v>2490</v>
      </c>
      <c r="H1282" s="15" t="s">
        <v>3543</v>
      </c>
      <c r="I1282" s="39" t="s">
        <v>3461</v>
      </c>
      <c r="J1282" s="19" t="s">
        <v>1451</v>
      </c>
      <c r="K1282" s="997">
        <v>1</v>
      </c>
    </row>
    <row r="1283" spans="1:11" ht="15" customHeight="1" x14ac:dyDescent="0.15">
      <c r="A1283" s="19" t="str">
        <v>子宮頸がんワクチン関連神経免疫異常症候群</v>
      </c>
      <c r="B1283" s="19" t="str">
        <v>継続して医療又は生活規制を必要とする程度のものに限って、シート８　（シート９～10には記入しない）</v>
      </c>
      <c r="C1283" s="15" t="str">
        <v>病弱</v>
      </c>
      <c r="D1283" s="15" t="str">
        <v>なし</v>
      </c>
      <c r="G1283" s="28" t="s">
        <v>2491</v>
      </c>
      <c r="H1283" s="15" t="s">
        <v>3543</v>
      </c>
      <c r="I1283" s="39" t="s">
        <v>3461</v>
      </c>
      <c r="J1283" s="19" t="s">
        <v>1451</v>
      </c>
      <c r="K1283" s="997">
        <v>1</v>
      </c>
    </row>
    <row r="1284" spans="1:11" ht="15" customHeight="1" x14ac:dyDescent="0.15">
      <c r="A1284" s="19" t="str">
        <v>シックハウス症候群</v>
      </c>
      <c r="B1284" s="19" t="str">
        <v>継続して医療又は生活規制を必要とする程度のものに限って、シート８　（シート９～10には記入しない）</v>
      </c>
      <c r="C1284" s="15" t="str">
        <v>病弱</v>
      </c>
      <c r="D1284" s="15" t="str">
        <v>なし</v>
      </c>
      <c r="G1284" s="28" t="s">
        <v>2492</v>
      </c>
      <c r="H1284" s="15" t="s">
        <v>3543</v>
      </c>
      <c r="I1284" s="39" t="s">
        <v>3461</v>
      </c>
      <c r="J1284" s="19" t="s">
        <v>1451</v>
      </c>
      <c r="K1284" s="997">
        <v>1</v>
      </c>
    </row>
    <row r="1285" spans="1:11" ht="15" customHeight="1" x14ac:dyDescent="0.15">
      <c r="A1285" s="19" t="str">
        <v>手術後経過観察中</v>
      </c>
      <c r="B1285" s="19" t="str">
        <v>継続して医療又は生活規制を必要とする程度のものに限って、シート８　（シート９～10には記入しない）</v>
      </c>
      <c r="C1285" s="15" t="str">
        <v>病弱</v>
      </c>
      <c r="D1285" s="15" t="str">
        <v>なし</v>
      </c>
      <c r="G1285" s="28" t="s">
        <v>2493</v>
      </c>
      <c r="H1285" s="15" t="s">
        <v>3543</v>
      </c>
      <c r="I1285" s="39" t="s">
        <v>3461</v>
      </c>
      <c r="J1285" s="19" t="s">
        <v>1451</v>
      </c>
      <c r="K1285" s="997">
        <v>1</v>
      </c>
    </row>
    <row r="1286" spans="1:11" ht="15" customHeight="1" x14ac:dyDescent="0.15">
      <c r="A1286" s="19" t="str">
        <v>症候性発熱</v>
      </c>
      <c r="B1286" s="19" t="str">
        <v>継続して医療又は生活規制を必要とする程度のものに限って、シート８　（シート９～10には記入しない）</v>
      </c>
      <c r="C1286" s="15" t="str">
        <v>病弱</v>
      </c>
      <c r="D1286" s="15" t="str">
        <v>なし</v>
      </c>
      <c r="G1286" s="28" t="s">
        <v>2494</v>
      </c>
      <c r="H1286" s="15" t="s">
        <v>3543</v>
      </c>
      <c r="I1286" s="39" t="s">
        <v>3461</v>
      </c>
      <c r="J1286" s="19" t="s">
        <v>1451</v>
      </c>
      <c r="K1286" s="997">
        <v>1</v>
      </c>
    </row>
    <row r="1287" spans="1:11" ht="15" customHeight="1" x14ac:dyDescent="0.15">
      <c r="A1287" s="19" t="str">
        <v>食物アレルギー</v>
      </c>
      <c r="B1287" s="19" t="str">
        <v>継続して医療又は生活規制を必要とする程度のものに限って、シート８　（シート９～10には記入しない）</v>
      </c>
      <c r="C1287" s="15" t="str">
        <v>病弱</v>
      </c>
      <c r="D1287" s="15" t="str">
        <v>なし</v>
      </c>
      <c r="G1287" s="28" t="s">
        <v>2495</v>
      </c>
      <c r="H1287" s="15" t="s">
        <v>3543</v>
      </c>
      <c r="I1287" s="39" t="s">
        <v>3461</v>
      </c>
      <c r="J1287" s="19" t="s">
        <v>1451</v>
      </c>
      <c r="K1287" s="997">
        <v>1</v>
      </c>
    </row>
    <row r="1288" spans="1:11" ht="15" customHeight="1" x14ac:dyDescent="0.15">
      <c r="A1288" s="19" t="str">
        <v>腎性低尿酸血症</v>
      </c>
      <c r="B1288" s="19" t="str">
        <v>継続して医療又は生活規制を必要とする程度のものに限って、シート８　（シート９～10には記入しない）</v>
      </c>
      <c r="C1288" s="15" t="str">
        <v>病弱</v>
      </c>
      <c r="D1288" s="15" t="str">
        <v>なし</v>
      </c>
      <c r="G1288" s="28" t="s">
        <v>2496</v>
      </c>
      <c r="H1288" s="15" t="s">
        <v>3543</v>
      </c>
      <c r="I1288" s="39" t="s">
        <v>3461</v>
      </c>
      <c r="J1288" s="19" t="s">
        <v>1451</v>
      </c>
      <c r="K1288" s="997">
        <v>1</v>
      </c>
    </row>
    <row r="1289" spans="1:11" ht="15" customHeight="1" x14ac:dyDescent="0.15">
      <c r="A1289" s="19" t="str">
        <v>生体移植後</v>
      </c>
      <c r="B1289" s="19" t="str">
        <v>継続して医療又は生活規制を必要とする程度のものに限って、シート８　（シート９～10には記入しない）</v>
      </c>
      <c r="C1289" s="15" t="str">
        <v>病弱</v>
      </c>
      <c r="D1289" s="15" t="str">
        <v>なし</v>
      </c>
      <c r="G1289" s="15" t="s">
        <v>2497</v>
      </c>
      <c r="H1289" s="15" t="s">
        <v>3543</v>
      </c>
      <c r="I1289" s="39" t="s">
        <v>3461</v>
      </c>
      <c r="J1289" s="19" t="s">
        <v>1451</v>
      </c>
      <c r="K1289" s="997">
        <v>1</v>
      </c>
    </row>
    <row r="1290" spans="1:11" ht="15" customHeight="1" x14ac:dyDescent="0.15">
      <c r="A1290" s="19" t="str">
        <v>ダニアレルギー</v>
      </c>
      <c r="B1290" s="19" t="str">
        <v>継続して医療又は生活規制を必要とする程度のものに限って、シート８　（シート９～10には記入しない）</v>
      </c>
      <c r="C1290" s="15" t="str">
        <v>病弱</v>
      </c>
      <c r="D1290" s="15" t="str">
        <v>なし</v>
      </c>
      <c r="G1290" s="28" t="s">
        <v>2498</v>
      </c>
      <c r="H1290" s="15" t="s">
        <v>3543</v>
      </c>
      <c r="I1290" s="39" t="s">
        <v>3461</v>
      </c>
      <c r="J1290" s="19" t="s">
        <v>1451</v>
      </c>
      <c r="K1290" s="997">
        <v>1</v>
      </c>
    </row>
    <row r="1291" spans="1:11" ht="15" customHeight="1" x14ac:dyDescent="0.15">
      <c r="A1291" s="19" t="str">
        <v>ダリエー病</v>
      </c>
      <c r="B1291" s="19" t="str">
        <v>継続して医療又は生活規制を必要とする程度のものに限って、シート８　（シート９～10には記入しない）</v>
      </c>
      <c r="C1291" s="15" t="str">
        <v>病弱</v>
      </c>
      <c r="D1291" s="15" t="str">
        <v>なし</v>
      </c>
      <c r="G1291" s="28" t="s">
        <v>2499</v>
      </c>
      <c r="H1291" s="15" t="s">
        <v>3543</v>
      </c>
      <c r="I1291" s="39" t="s">
        <v>3461</v>
      </c>
      <c r="J1291" s="19" t="s">
        <v>1451</v>
      </c>
      <c r="K1291" s="997">
        <v>1</v>
      </c>
    </row>
    <row r="1292" spans="1:11" ht="15" customHeight="1" x14ac:dyDescent="0.15">
      <c r="A1292" s="19" t="str">
        <v>低カリウム血症</v>
      </c>
      <c r="B1292" s="19" t="str">
        <v>継続して医療又は生活規制を必要とする程度のものに限って、シート８　（シート９～10には記入しない）</v>
      </c>
      <c r="C1292" s="15" t="str">
        <v>病弱</v>
      </c>
      <c r="D1292" s="15" t="str">
        <v>なし</v>
      </c>
      <c r="G1292" s="28" t="s">
        <v>2500</v>
      </c>
      <c r="H1292" s="15" t="s">
        <v>3543</v>
      </c>
      <c r="I1292" s="39" t="s">
        <v>3461</v>
      </c>
      <c r="J1292" s="19" t="s">
        <v>1451</v>
      </c>
      <c r="K1292" s="997">
        <v>1</v>
      </c>
    </row>
    <row r="1293" spans="1:11" ht="15" customHeight="1" x14ac:dyDescent="0.15">
      <c r="A1293" s="19" t="str">
        <v>てんかん</v>
      </c>
      <c r="B1293" s="19" t="str">
        <v>継続して医療又は生活規制を必要とする程度のものに限って、シート８　（シート９～10には記入しない）</v>
      </c>
      <c r="C1293" s="15" t="str">
        <v>病弱</v>
      </c>
      <c r="D1293" s="15" t="str">
        <v>なし</v>
      </c>
      <c r="G1293" s="28" t="s">
        <v>2501</v>
      </c>
      <c r="H1293" s="15" t="s">
        <v>3543</v>
      </c>
      <c r="I1293" s="39" t="s">
        <v>3461</v>
      </c>
      <c r="J1293" s="19" t="s">
        <v>1451</v>
      </c>
      <c r="K1293" s="997">
        <v>1</v>
      </c>
    </row>
    <row r="1294" spans="1:11" ht="15" customHeight="1" x14ac:dyDescent="0.15">
      <c r="A1294" s="19" t="str">
        <v>てんかん発作</v>
      </c>
      <c r="B1294" s="19" t="str">
        <v>継続して医療又は生活規制を必要とする程度のものに限って、シート８　（シート９～10には記入しない）</v>
      </c>
      <c r="C1294" s="15" t="str">
        <v>病弱</v>
      </c>
      <c r="D1294" s="15" t="str">
        <v>なし</v>
      </c>
      <c r="G1294" s="15" t="s">
        <v>2502</v>
      </c>
      <c r="H1294" s="15" t="s">
        <v>3543</v>
      </c>
      <c r="I1294" s="39" t="s">
        <v>3461</v>
      </c>
      <c r="J1294" s="19" t="s">
        <v>1451</v>
      </c>
      <c r="K1294" s="997">
        <v>1</v>
      </c>
    </row>
    <row r="1295" spans="1:11" ht="15" customHeight="1" x14ac:dyDescent="0.15">
      <c r="A1295" s="19" t="str">
        <v>動物アレルギー</v>
      </c>
      <c r="B1295" s="19" t="str">
        <v>継続して医療又は生活規制を必要とする程度のものに限って、シート８　（シート９～10には記入しない）</v>
      </c>
      <c r="C1295" s="15" t="str">
        <v>病弱</v>
      </c>
      <c r="D1295" s="15" t="str">
        <v>なし</v>
      </c>
      <c r="G1295" s="28" t="s">
        <v>2503</v>
      </c>
      <c r="H1295" s="15" t="s">
        <v>3543</v>
      </c>
      <c r="I1295" s="39" t="s">
        <v>3461</v>
      </c>
      <c r="J1295" s="19" t="s">
        <v>1451</v>
      </c>
      <c r="K1295" s="997">
        <v>1</v>
      </c>
    </row>
    <row r="1296" spans="1:11" ht="15" customHeight="1" x14ac:dyDescent="0.15">
      <c r="A1296" s="19" t="str">
        <v>ニコルスキー症候群</v>
      </c>
      <c r="B1296" s="19" t="str">
        <v>継続して医療又は生活規制を必要とする程度のものに限って、シート８　（シート９～10には記入しない）</v>
      </c>
      <c r="C1296" s="15" t="str">
        <v>病弱</v>
      </c>
      <c r="D1296" s="15" t="str">
        <v>なし</v>
      </c>
      <c r="G1296" s="28" t="s">
        <v>2504</v>
      </c>
      <c r="H1296" s="15" t="s">
        <v>3543</v>
      </c>
      <c r="I1296" s="39" t="s">
        <v>3461</v>
      </c>
      <c r="J1296" s="19" t="s">
        <v>1451</v>
      </c>
      <c r="K1296" s="997">
        <v>1</v>
      </c>
    </row>
    <row r="1297" spans="1:11" ht="15" customHeight="1" x14ac:dyDescent="0.15">
      <c r="A1297" s="19" t="str">
        <v>脳梗塞</v>
      </c>
      <c r="B1297" s="19" t="str">
        <v>継続して医療又は生活規制を必要とする程度のものに限って、シート８　（シート９～10には記入しない）</v>
      </c>
      <c r="C1297" s="15" t="str">
        <v>病弱</v>
      </c>
      <c r="D1297" s="15" t="str">
        <v>なし</v>
      </c>
      <c r="G1297" s="28" t="s">
        <v>2505</v>
      </c>
      <c r="H1297" s="15" t="s">
        <v>3543</v>
      </c>
      <c r="I1297" s="39" t="s">
        <v>3461</v>
      </c>
      <c r="J1297" s="19" t="s">
        <v>1451</v>
      </c>
      <c r="K1297" s="997">
        <v>1</v>
      </c>
    </row>
    <row r="1298" spans="1:11" ht="15" customHeight="1" x14ac:dyDescent="0.15">
      <c r="A1298" s="19" t="str">
        <v>脳出血</v>
      </c>
      <c r="B1298" s="19" t="str">
        <v>継続して医療又は生活規制を必要とする程度のものに限って、シート８　（シート９～10には記入しない）</v>
      </c>
      <c r="C1298" s="15" t="str">
        <v>病弱</v>
      </c>
      <c r="D1298" s="15" t="str">
        <v>なし</v>
      </c>
      <c r="G1298" s="15" t="s">
        <v>2506</v>
      </c>
      <c r="H1298" s="15" t="s">
        <v>3543</v>
      </c>
      <c r="I1298" s="39" t="s">
        <v>3461</v>
      </c>
      <c r="J1298" s="19" t="s">
        <v>1451</v>
      </c>
      <c r="K1298" s="997">
        <v>1</v>
      </c>
    </row>
    <row r="1299" spans="1:11" ht="15" customHeight="1" x14ac:dyDescent="0.15">
      <c r="A1299" s="19" t="str">
        <v>脳脊髄液減少症</v>
      </c>
      <c r="B1299" s="19" t="str">
        <v>継続して医療又は生活規制を必要とする程度のものに限って、シート８　（シート９～10には記入しない）</v>
      </c>
      <c r="C1299" s="15" t="str">
        <v>病弱</v>
      </c>
      <c r="D1299" s="15" t="str">
        <v>なし</v>
      </c>
      <c r="G1299" s="28" t="s">
        <v>2507</v>
      </c>
      <c r="H1299" s="15" t="s">
        <v>3543</v>
      </c>
      <c r="I1299" s="39" t="s">
        <v>3461</v>
      </c>
      <c r="J1299" s="19" t="s">
        <v>1451</v>
      </c>
      <c r="K1299" s="997">
        <v>1</v>
      </c>
    </row>
    <row r="1300" spans="1:11" ht="15" customHeight="1" x14ac:dyDescent="0.15">
      <c r="A1300" s="19" t="str">
        <v>脳内出血</v>
      </c>
      <c r="B1300" s="19" t="str">
        <v>継続して医療又は生活規制を必要とする程度のものに限って、シート８　（シート９～10には記入しない）</v>
      </c>
      <c r="C1300" s="15" t="str">
        <v>病弱</v>
      </c>
      <c r="D1300" s="15" t="str">
        <v>なし</v>
      </c>
      <c r="G1300" s="15" t="s">
        <v>2508</v>
      </c>
      <c r="H1300" s="15" t="s">
        <v>3543</v>
      </c>
      <c r="I1300" s="39" t="s">
        <v>3461</v>
      </c>
      <c r="J1300" s="19" t="s">
        <v>1451</v>
      </c>
      <c r="K1300" s="997">
        <v>1</v>
      </c>
    </row>
    <row r="1301" spans="1:11" ht="15" customHeight="1" x14ac:dyDescent="0.15">
      <c r="A1301" s="19" t="str">
        <v>ハウスダストアレルギー</v>
      </c>
      <c r="B1301" s="19" t="str">
        <v>継続して医療又は生活規制を必要とする程度のものに限って、シート８　（シート９～10には記入しない）</v>
      </c>
      <c r="C1301" s="15" t="str">
        <v>病弱</v>
      </c>
      <c r="D1301" s="15" t="str">
        <v>なし</v>
      </c>
      <c r="G1301" s="28" t="s">
        <v>2509</v>
      </c>
      <c r="H1301" s="15" t="s">
        <v>3543</v>
      </c>
      <c r="I1301" s="39" t="s">
        <v>3461</v>
      </c>
      <c r="J1301" s="19" t="s">
        <v>1451</v>
      </c>
      <c r="K1301" s="997">
        <v>1</v>
      </c>
    </row>
    <row r="1302" spans="1:11" ht="15" customHeight="1" x14ac:dyDescent="0.15">
      <c r="A1302" s="19" t="str">
        <v>ハウスダスト症候群</v>
      </c>
      <c r="B1302" s="19" t="str">
        <v>継続して医療又は生活規制を必要とする程度のものに限って、シート８　（シート９～10には記入しない）</v>
      </c>
      <c r="C1302" s="15" t="str">
        <v>病弱</v>
      </c>
      <c r="D1302" s="15" t="str">
        <v>なし</v>
      </c>
      <c r="G1302" s="15" t="s">
        <v>2510</v>
      </c>
      <c r="H1302" s="15" t="s">
        <v>3543</v>
      </c>
      <c r="I1302" s="39" t="s">
        <v>3461</v>
      </c>
      <c r="J1302" s="19" t="s">
        <v>1451</v>
      </c>
      <c r="K1302" s="997">
        <v>1</v>
      </c>
    </row>
    <row r="1303" spans="1:11" ht="15" customHeight="1" x14ac:dyDescent="0.15">
      <c r="A1303" s="19" t="str">
        <v>フォークト・小柳・原田病</v>
      </c>
      <c r="B1303" s="19" t="str">
        <v>継続して医療又は生活規制を必要とする程度のものに限って、シート８　（シート９～10には記入しない）</v>
      </c>
      <c r="C1303" s="15" t="str">
        <v>病弱</v>
      </c>
      <c r="D1303" s="15" t="str">
        <v>なし</v>
      </c>
      <c r="G1303" s="28" t="s">
        <v>2511</v>
      </c>
      <c r="H1303" s="15" t="s">
        <v>3543</v>
      </c>
      <c r="I1303" s="39" t="s">
        <v>3461</v>
      </c>
      <c r="J1303" s="19" t="s">
        <v>1451</v>
      </c>
      <c r="K1303" s="997">
        <v>1</v>
      </c>
    </row>
    <row r="1304" spans="1:11" ht="15" customHeight="1" x14ac:dyDescent="0.15">
      <c r="A1304" s="19" t="str">
        <v>不整脈</v>
      </c>
      <c r="B1304" s="19" t="str">
        <v>継続して医療又は生活規制を必要とする程度のものに限って、シート８　（シート９～10には記入しない）</v>
      </c>
      <c r="C1304" s="15" t="str">
        <v>病弱</v>
      </c>
      <c r="D1304" s="15" t="str">
        <v>なし</v>
      </c>
      <c r="G1304" s="28" t="s">
        <v>2512</v>
      </c>
      <c r="H1304" s="15" t="s">
        <v>3543</v>
      </c>
      <c r="I1304" s="39" t="s">
        <v>3461</v>
      </c>
      <c r="J1304" s="19" t="s">
        <v>1451</v>
      </c>
      <c r="K1304" s="997">
        <v>1</v>
      </c>
    </row>
    <row r="1305" spans="1:11" ht="15" customHeight="1" x14ac:dyDescent="0.15">
      <c r="A1305" s="19" t="str">
        <v>慢性硬膜下血腫</v>
      </c>
      <c r="B1305" s="19" t="str">
        <v>継続して医療又は生活規制を必要とする程度のものに限って、シート８　（シート９～10には記入しない）</v>
      </c>
      <c r="C1305" s="15" t="str">
        <v>病弱</v>
      </c>
      <c r="D1305" s="15" t="str">
        <v>なし</v>
      </c>
      <c r="G1305" s="28" t="s">
        <v>2513</v>
      </c>
      <c r="H1305" s="15" t="s">
        <v>3543</v>
      </c>
      <c r="I1305" s="39" t="s">
        <v>3461</v>
      </c>
      <c r="J1305" s="19" t="s">
        <v>1451</v>
      </c>
      <c r="K1305" s="997">
        <v>1</v>
      </c>
    </row>
    <row r="1306" spans="1:11" ht="15" customHeight="1" x14ac:dyDescent="0.15">
      <c r="A1306" s="19" t="str">
        <v>慢性疲労症候群</v>
      </c>
      <c r="B1306" s="19" t="str">
        <v>継続して医療又は生活規制を必要とする程度のものに限って、シート８　（シート９～10には記入しない）</v>
      </c>
      <c r="C1306" s="15" t="str">
        <v>病弱</v>
      </c>
      <c r="D1306" s="15" t="str">
        <v>なし</v>
      </c>
      <c r="G1306" s="28" t="s">
        <v>2514</v>
      </c>
      <c r="H1306" s="15" t="s">
        <v>3543</v>
      </c>
      <c r="I1306" s="39" t="s">
        <v>3461</v>
      </c>
      <c r="J1306" s="19" t="s">
        <v>1451</v>
      </c>
      <c r="K1306" s="997">
        <v>1</v>
      </c>
    </row>
    <row r="1307" spans="1:11" ht="15" customHeight="1" x14ac:dyDescent="0.15">
      <c r="A1307" s="19" t="str">
        <v>薬物アレルギー</v>
      </c>
      <c r="B1307" s="19" t="str">
        <v>継続して医療又は生活規制を必要とする程度のものに限って、シート８　（シート９～10には記入しない）</v>
      </c>
      <c r="C1307" s="15" t="str">
        <v>病弱</v>
      </c>
      <c r="D1307" s="15" t="str">
        <v>なし</v>
      </c>
      <c r="G1307" s="28" t="s">
        <v>2515</v>
      </c>
      <c r="H1307" s="15" t="s">
        <v>3543</v>
      </c>
      <c r="I1307" s="39" t="s">
        <v>3461</v>
      </c>
      <c r="J1307" s="19" t="s">
        <v>1451</v>
      </c>
      <c r="K1307" s="997">
        <v>1</v>
      </c>
    </row>
    <row r="1308" spans="1:11" ht="15" customHeight="1" x14ac:dyDescent="0.15">
      <c r="A1308" s="19" t="str">
        <v>ラテックスアレルギー</v>
      </c>
      <c r="B1308" s="19" t="str">
        <v>継続して医療又は生活規制を必要とする程度のものに限って、シート８　（シート９～10には記入しない）</v>
      </c>
      <c r="C1308" s="15" t="str">
        <v>病弱</v>
      </c>
      <c r="D1308" s="15" t="str">
        <v>なし</v>
      </c>
      <c r="G1308" s="28" t="s">
        <v>2516</v>
      </c>
      <c r="H1308" s="15" t="s">
        <v>3543</v>
      </c>
      <c r="I1308" s="39" t="s">
        <v>3461</v>
      </c>
      <c r="J1308" s="19" t="s">
        <v>1451</v>
      </c>
      <c r="K1308" s="997">
        <v>1</v>
      </c>
    </row>
    <row r="1309" spans="1:11" ht="15" customHeight="1" x14ac:dyDescent="0.15">
      <c r="A1309" s="19" t="str">
        <v>ラムゼイハント症候群</v>
      </c>
      <c r="B1309" s="19" t="str">
        <v>継続して医療又は生活規制を必要とする程度のものに限って、シート８　（シート９～10には記入しない）</v>
      </c>
      <c r="C1309" s="15" t="str">
        <v>病弱</v>
      </c>
      <c r="D1309" s="15" t="str">
        <v>なし</v>
      </c>
      <c r="G1309" s="28" t="s">
        <v>2517</v>
      </c>
      <c r="H1309" s="15" t="s">
        <v>3543</v>
      </c>
      <c r="I1309" s="39" t="s">
        <v>3461</v>
      </c>
      <c r="J1309" s="19" t="s">
        <v>1451</v>
      </c>
      <c r="K1309" s="997">
        <v>1</v>
      </c>
    </row>
    <row r="1310" spans="1:11" ht="15" customHeight="1" x14ac:dyDescent="0.15">
      <c r="A1310" s="19" t="str">
        <v>良性腫瘍</v>
      </c>
      <c r="B1310" s="19" t="str">
        <v>継続して医療又は生活規制を必要とする程度のものに限って、シート８　（シート９～10には記入しない）</v>
      </c>
      <c r="C1310" s="15" t="str">
        <v>病弱</v>
      </c>
      <c r="D1310" s="15" t="str">
        <v>なし</v>
      </c>
      <c r="G1310" s="28" t="s">
        <v>2518</v>
      </c>
      <c r="H1310" s="15" t="s">
        <v>3543</v>
      </c>
      <c r="I1310" s="39" t="s">
        <v>3461</v>
      </c>
      <c r="J1310" s="19" t="s">
        <v>1451</v>
      </c>
      <c r="K1310" s="997">
        <v>1</v>
      </c>
    </row>
    <row r="1311" spans="1:11" ht="15" customHeight="1" x14ac:dyDescent="0.15">
      <c r="A1311" s="19" t="str">
        <v>るい痩</v>
      </c>
      <c r="B1311" s="19" t="str">
        <v>継続して医療又は生活規制を必要とする程度のものに限って、シート８　（シート９～10には記入しない）</v>
      </c>
      <c r="C1311" s="15" t="str">
        <v>病弱</v>
      </c>
      <c r="D1311" s="15" t="str">
        <v>なし</v>
      </c>
      <c r="G1311" s="28" t="s">
        <v>2519</v>
      </c>
      <c r="H1311" s="15" t="s">
        <v>3543</v>
      </c>
      <c r="I1311" s="39" t="s">
        <v>3461</v>
      </c>
      <c r="J1311" s="19" t="s">
        <v>1451</v>
      </c>
      <c r="K1311" s="997">
        <v>1</v>
      </c>
    </row>
    <row r="1312" spans="1:11" ht="15" customHeight="1" x14ac:dyDescent="0.15">
      <c r="A1312" s="19" t="str">
        <v>レストレスレッグス症候群</v>
      </c>
      <c r="B1312" s="19" t="str">
        <v>継続して医療又は生活規制を必要とする程度のものに限って、シート８　（シート９～10には記入しない）</v>
      </c>
      <c r="C1312" s="15" t="str">
        <v>病弱</v>
      </c>
      <c r="D1312" s="15" t="str">
        <v>なし</v>
      </c>
      <c r="G1312" s="28" t="s">
        <v>2520</v>
      </c>
      <c r="H1312" s="15" t="s">
        <v>3543</v>
      </c>
      <c r="I1312" s="39" t="s">
        <v>3461</v>
      </c>
      <c r="J1312" s="19" t="s">
        <v>1451</v>
      </c>
      <c r="K1312" s="997">
        <v>1</v>
      </c>
    </row>
    <row r="1313" spans="1:11" ht="15" customHeight="1" x14ac:dyDescent="0.15">
      <c r="A1313" s="19" t="str">
        <v>レストレッグス症候群</v>
      </c>
      <c r="B1313" s="19" t="str">
        <v>継続して医療又は生活規制を必要とする程度のものに限って、シート８　（シート９～10には記入しない）</v>
      </c>
      <c r="C1313" s="15" t="str">
        <v>病弱</v>
      </c>
      <c r="D1313" s="15" t="str">
        <v>なし</v>
      </c>
      <c r="G1313" s="28" t="s">
        <v>2521</v>
      </c>
      <c r="H1313" s="15" t="s">
        <v>3543</v>
      </c>
      <c r="I1313" s="39" t="s">
        <v>3461</v>
      </c>
      <c r="J1313" s="19" t="s">
        <v>1451</v>
      </c>
      <c r="K1313" s="997">
        <v>1</v>
      </c>
    </row>
    <row r="1314" spans="1:11" ht="15" customHeight="1" x14ac:dyDescent="0.15">
      <c r="A1314" s="19" t="str">
        <v>一過性脳虚血症</v>
      </c>
      <c r="B1314" s="19" t="str">
        <v>継続して医療又は生活規制を必要とする程度のものに限って、シート８　（シート９～10には記入しない）</v>
      </c>
      <c r="C1314" s="15" t="str">
        <v>病弱</v>
      </c>
      <c r="D1314" s="15" t="str">
        <v>なし</v>
      </c>
      <c r="G1314" s="28" t="s">
        <v>2522</v>
      </c>
      <c r="H1314" s="15" t="s">
        <v>3543</v>
      </c>
      <c r="I1314" s="39" t="s">
        <v>3461</v>
      </c>
      <c r="J1314" s="19" t="s">
        <v>1451</v>
      </c>
      <c r="K1314" s="997">
        <v>1</v>
      </c>
    </row>
    <row r="1315" spans="1:11" ht="15" customHeight="1" x14ac:dyDescent="0.15">
      <c r="A1315" s="19" t="str">
        <v>一過性脳虚血発作</v>
      </c>
      <c r="B1315" s="19" t="str">
        <v>継続して医療又は生活規制を必要とする程度のものに限って、シート８　（シート９～10には記入しない）</v>
      </c>
      <c r="C1315" s="15" t="str">
        <v>病弱</v>
      </c>
      <c r="D1315" s="15" t="str">
        <v>なし</v>
      </c>
      <c r="G1315" s="28" t="s">
        <v>2523</v>
      </c>
      <c r="H1315" s="15" t="s">
        <v>3543</v>
      </c>
      <c r="I1315" s="39" t="s">
        <v>3461</v>
      </c>
      <c r="J1315" s="19" t="s">
        <v>1451</v>
      </c>
      <c r="K1315" s="997">
        <v>1</v>
      </c>
    </row>
    <row r="1316" spans="1:11" ht="15" customHeight="1" x14ac:dyDescent="0.15">
      <c r="A1316" s="19" t="str">
        <v>運動誘発性アナフィラキシー</v>
      </c>
      <c r="B1316" s="19" t="str">
        <v>継続して医療又は生活規制を必要とする程度のものに限って、シート８　（シート９～10には記入しない）</v>
      </c>
      <c r="C1316" s="15" t="str">
        <v>病弱</v>
      </c>
      <c r="D1316" s="15" t="str">
        <v>なし</v>
      </c>
      <c r="G1316" s="28" t="s">
        <v>2524</v>
      </c>
      <c r="H1316" s="15" t="s">
        <v>3543</v>
      </c>
      <c r="I1316" s="39" t="s">
        <v>3461</v>
      </c>
      <c r="J1316" s="19" t="s">
        <v>1451</v>
      </c>
      <c r="K1316" s="997">
        <v>1</v>
      </c>
    </row>
    <row r="1317" spans="1:11" ht="15" customHeight="1" x14ac:dyDescent="0.15">
      <c r="A1317" s="19" t="str">
        <v>塩素アレルギー</v>
      </c>
      <c r="B1317" s="19" t="str">
        <v>継続して医療又は生活規制を必要とする程度のものに限って、シート８　（シート９～10には記入しない）</v>
      </c>
      <c r="C1317" s="15" t="str">
        <v>病弱</v>
      </c>
      <c r="D1317" s="15" t="str">
        <v>なし</v>
      </c>
      <c r="G1317" s="28" t="s">
        <v>2525</v>
      </c>
      <c r="H1317" s="15" t="s">
        <v>3543</v>
      </c>
      <c r="I1317" s="39" t="s">
        <v>3461</v>
      </c>
      <c r="J1317" s="19" t="s">
        <v>1451</v>
      </c>
      <c r="K1317" s="997">
        <v>1</v>
      </c>
    </row>
    <row r="1318" spans="1:11" ht="15" customHeight="1" x14ac:dyDescent="0.15">
      <c r="A1318" s="19" t="str">
        <v>化学物質アレルギー</v>
      </c>
      <c r="B1318" s="19" t="str">
        <v>継続して医療又は生活規制を必要とする程度のものに限って、シート８　（シート９～10には記入しない）</v>
      </c>
      <c r="C1318" s="15" t="str">
        <v>病弱</v>
      </c>
      <c r="D1318" s="15" t="str">
        <v>なし</v>
      </c>
      <c r="G1318" s="28" t="s">
        <v>2526</v>
      </c>
      <c r="H1318" s="15" t="s">
        <v>3543</v>
      </c>
      <c r="I1318" s="39" t="s">
        <v>3461</v>
      </c>
      <c r="J1318" s="19" t="s">
        <v>1451</v>
      </c>
      <c r="K1318" s="997">
        <v>1</v>
      </c>
    </row>
    <row r="1319" spans="1:11" ht="15" customHeight="1" x14ac:dyDescent="0.15">
      <c r="A1319" s="19" t="str">
        <v>花粉アレルギー</v>
      </c>
      <c r="B1319" s="19" t="str">
        <v>継続して医療又は生活規制を必要とする程度のものに限って、シート８　（シート９～10には記入しない）</v>
      </c>
      <c r="C1319" s="15" t="str">
        <v>病弱</v>
      </c>
      <c r="D1319" s="15" t="str">
        <v>なし</v>
      </c>
      <c r="G1319" s="15" t="s">
        <v>2527</v>
      </c>
      <c r="H1319" s="15" t="s">
        <v>3543</v>
      </c>
      <c r="I1319" s="39" t="s">
        <v>3461</v>
      </c>
      <c r="J1319" s="19" t="s">
        <v>1451</v>
      </c>
      <c r="K1319" s="997">
        <v>1</v>
      </c>
    </row>
    <row r="1320" spans="1:11" ht="15" customHeight="1" x14ac:dyDescent="0.15">
      <c r="A1320" s="19" t="str">
        <v>外傷性てんかん</v>
      </c>
      <c r="B1320" s="19" t="str">
        <v>継続して医療又は生活規制を必要とする程度のものに限って、シート８　（シート９～10には記入しない）</v>
      </c>
      <c r="C1320" s="15" t="str">
        <v>病弱</v>
      </c>
      <c r="D1320" s="15" t="str">
        <v>なし</v>
      </c>
      <c r="G1320" s="28" t="s">
        <v>2528</v>
      </c>
      <c r="H1320" s="15" t="s">
        <v>3543</v>
      </c>
      <c r="I1320" s="39" t="s">
        <v>3461</v>
      </c>
      <c r="J1320" s="19" t="s">
        <v>1451</v>
      </c>
      <c r="K1320" s="997">
        <v>1</v>
      </c>
    </row>
    <row r="1321" spans="1:11" ht="15" customHeight="1" x14ac:dyDescent="0.15">
      <c r="A1321" s="19" t="str">
        <v>気脳症</v>
      </c>
      <c r="B1321" s="19" t="str">
        <v>継続して医療又は生活規制を必要とする程度のものに限って、シート８　（シート９～10には記入しない）</v>
      </c>
      <c r="C1321" s="15" t="str">
        <v>病弱</v>
      </c>
      <c r="D1321" s="15" t="str">
        <v>なし</v>
      </c>
      <c r="G1321" s="28" t="s">
        <v>2529</v>
      </c>
      <c r="H1321" s="15" t="s">
        <v>3543</v>
      </c>
      <c r="I1321" s="39" t="s">
        <v>3461</v>
      </c>
      <c r="J1321" s="19" t="s">
        <v>1451</v>
      </c>
      <c r="K1321" s="997">
        <v>1</v>
      </c>
    </row>
    <row r="1322" spans="1:11" ht="15" customHeight="1" x14ac:dyDescent="0.15">
      <c r="A1322" s="19" t="str">
        <v>急性硬膜外血腫</v>
      </c>
      <c r="B1322" s="19" t="str">
        <v>継続して医療又は生活規制を必要とする程度のものに限って、シート８　（シート９～10には記入しない）</v>
      </c>
      <c r="C1322" s="15" t="str">
        <v>病弱</v>
      </c>
      <c r="D1322" s="15" t="str">
        <v>なし</v>
      </c>
      <c r="G1322" s="15" t="s">
        <v>2530</v>
      </c>
      <c r="H1322" s="15" t="s">
        <v>3543</v>
      </c>
      <c r="I1322" s="39" t="s">
        <v>3461</v>
      </c>
      <c r="J1322" s="19" t="s">
        <v>1451</v>
      </c>
      <c r="K1322" s="997">
        <v>1</v>
      </c>
    </row>
    <row r="1323" spans="1:11" ht="15" customHeight="1" x14ac:dyDescent="0.15">
      <c r="A1323" s="19" t="str">
        <v>急性疱状苔癬状糠疹</v>
      </c>
      <c r="B1323" s="19" t="str">
        <v>継続して医療又は生活規制を必要とする程度のものに限って、シート８　（シート９～10には記入しない）</v>
      </c>
      <c r="C1323" s="15" t="str">
        <v>病弱</v>
      </c>
      <c r="D1323" s="15" t="str">
        <v>なし</v>
      </c>
      <c r="G1323" s="28" t="s">
        <v>2531</v>
      </c>
      <c r="H1323" s="15" t="s">
        <v>3543</v>
      </c>
      <c r="I1323" s="39" t="s">
        <v>3461</v>
      </c>
      <c r="J1323" s="19" t="s">
        <v>1451</v>
      </c>
      <c r="K1323" s="997">
        <v>1</v>
      </c>
    </row>
    <row r="1324" spans="1:11" ht="15" customHeight="1" x14ac:dyDescent="0.15">
      <c r="A1324" s="19" t="str">
        <v>虚血性脊髄症</v>
      </c>
      <c r="B1324" s="19" t="str">
        <v>継続して医療又は生活規制を必要とする程度のものに限って、シート８　（シート９～10には記入しない）</v>
      </c>
      <c r="C1324" s="15" t="str">
        <v>病弱</v>
      </c>
      <c r="D1324" s="15" t="str">
        <v>なし</v>
      </c>
      <c r="G1324" s="28" t="s">
        <v>2532</v>
      </c>
      <c r="H1324" s="15" t="s">
        <v>3543</v>
      </c>
      <c r="I1324" s="39" t="s">
        <v>3461</v>
      </c>
      <c r="J1324" s="19" t="s">
        <v>1451</v>
      </c>
      <c r="K1324" s="997">
        <v>1</v>
      </c>
    </row>
    <row r="1325" spans="1:11" ht="15" customHeight="1" x14ac:dyDescent="0.15">
      <c r="A1325" s="19" t="str">
        <v>胸膜項部腫瘍</v>
      </c>
      <c r="B1325" s="19" t="str">
        <v>継続して医療又は生活規制を必要とする程度のものに限って、シート８　（シート９～10には記入しない）</v>
      </c>
      <c r="C1325" s="15" t="str">
        <v>病弱</v>
      </c>
      <c r="D1325" s="15" t="str">
        <v>なし</v>
      </c>
      <c r="G1325" s="15" t="s">
        <v>2533</v>
      </c>
      <c r="H1325" s="15" t="s">
        <v>3543</v>
      </c>
      <c r="I1325" s="39" t="s">
        <v>3461</v>
      </c>
      <c r="J1325" s="19" t="s">
        <v>1451</v>
      </c>
      <c r="K1325" s="997">
        <v>1</v>
      </c>
    </row>
    <row r="1326" spans="1:11" ht="15" customHeight="1" x14ac:dyDescent="0.15">
      <c r="A1326" s="19" t="str">
        <v>局在関連てんかん</v>
      </c>
      <c r="B1326" s="19" t="str">
        <v>継続して医療又は生活規制を必要とする程度のものに限って、シート８　（シート９～10には記入しない）</v>
      </c>
      <c r="C1326" s="15" t="str">
        <v>病弱</v>
      </c>
      <c r="D1326" s="15" t="str">
        <v>なし</v>
      </c>
      <c r="G1326" s="28" t="s">
        <v>2534</v>
      </c>
      <c r="H1326" s="15" t="s">
        <v>3543</v>
      </c>
      <c r="I1326" s="39" t="s">
        <v>3461</v>
      </c>
      <c r="J1326" s="19" t="s">
        <v>1451</v>
      </c>
      <c r="K1326" s="997">
        <v>1</v>
      </c>
    </row>
    <row r="1327" spans="1:11" ht="15" customHeight="1" x14ac:dyDescent="0.15">
      <c r="A1327" s="19" t="str">
        <v>金属アレルギー</v>
      </c>
      <c r="B1327" s="19" t="str">
        <v>継続して医療又は生活規制を必要とする程度のものに限って、シート８　（シート９～10には記入しない）</v>
      </c>
      <c r="C1327" s="15" t="str">
        <v>病弱</v>
      </c>
      <c r="D1327" s="15" t="str">
        <v>なし</v>
      </c>
      <c r="G1327" s="28" t="s">
        <v>2535</v>
      </c>
      <c r="H1327" s="15" t="s">
        <v>3543</v>
      </c>
      <c r="I1327" s="39" t="s">
        <v>3461</v>
      </c>
      <c r="J1327" s="19" t="s">
        <v>1451</v>
      </c>
      <c r="K1327" s="997">
        <v>1</v>
      </c>
    </row>
    <row r="1328" spans="1:11" ht="15" customHeight="1" x14ac:dyDescent="0.15">
      <c r="A1328" s="19" t="str">
        <v>頚性神経筋症候群</v>
      </c>
      <c r="B1328" s="19" t="str">
        <v>継続して医療又は生活規制を必要とする程度のものに限って、シート８　（シート９～10には記入しない）</v>
      </c>
      <c r="C1328" s="15" t="str">
        <v>病弱</v>
      </c>
      <c r="D1328" s="15" t="str">
        <v>なし</v>
      </c>
      <c r="G1328" s="28" t="s">
        <v>2536</v>
      </c>
      <c r="H1328" s="15" t="s">
        <v>3543</v>
      </c>
      <c r="I1328" s="39" t="s">
        <v>3461</v>
      </c>
      <c r="J1328" s="19" t="s">
        <v>1451</v>
      </c>
      <c r="K1328" s="997">
        <v>1</v>
      </c>
    </row>
    <row r="1329" spans="1:11" ht="15" customHeight="1" x14ac:dyDescent="0.15">
      <c r="A1329" s="19" t="str">
        <v>欠神発作</v>
      </c>
      <c r="B1329" s="19" t="str">
        <v>継続して医療又は生活規制を必要とする程度のものに限って、シート８　（シート９～10には記入しない）</v>
      </c>
      <c r="C1329" s="15" t="str">
        <v>病弱</v>
      </c>
      <c r="D1329" s="15" t="str">
        <v>なし</v>
      </c>
      <c r="G1329" s="28" t="s">
        <v>2537</v>
      </c>
      <c r="H1329" s="15" t="s">
        <v>3543</v>
      </c>
      <c r="I1329" s="28" t="s">
        <v>3461</v>
      </c>
      <c r="J1329" s="19" t="s">
        <v>1451</v>
      </c>
      <c r="K1329" s="997">
        <v>1</v>
      </c>
    </row>
    <row r="1330" spans="1:11" ht="15" customHeight="1" x14ac:dyDescent="0.15">
      <c r="A1330" s="19" t="str">
        <v>血管迷走神経失神</v>
      </c>
      <c r="B1330" s="19" t="str">
        <v>継続して医療又は生活規制を必要とする程度のものに限って、シート８　（シート９～10には記入しない）</v>
      </c>
      <c r="C1330" s="15" t="str">
        <v>病弱</v>
      </c>
      <c r="D1330" s="15" t="str">
        <v>なし</v>
      </c>
      <c r="G1330" s="28" t="s">
        <v>2538</v>
      </c>
      <c r="H1330" s="15" t="s">
        <v>3543</v>
      </c>
      <c r="I1330" s="28" t="s">
        <v>3461</v>
      </c>
      <c r="J1330" s="19" t="s">
        <v>1451</v>
      </c>
      <c r="K1330" s="997">
        <v>1</v>
      </c>
    </row>
    <row r="1331" spans="1:11" ht="15" customHeight="1" x14ac:dyDescent="0.15">
      <c r="A1331" s="19" t="str">
        <v>血栓性静脈炎</v>
      </c>
      <c r="B1331" s="19" t="str">
        <v>継続して医療又は生活規制を必要とする程度のものに限って、シート８　（シート９～10には記入しない）</v>
      </c>
      <c r="C1331" s="15" t="str">
        <v>病弱</v>
      </c>
      <c r="D1331" s="15" t="str">
        <v>なし</v>
      </c>
      <c r="G1331" s="28" t="s">
        <v>2539</v>
      </c>
      <c r="H1331" s="15" t="s">
        <v>3543</v>
      </c>
      <c r="I1331" s="39" t="s">
        <v>3461</v>
      </c>
      <c r="J1331" s="19" t="s">
        <v>1451</v>
      </c>
      <c r="K1331" s="997">
        <v>1</v>
      </c>
    </row>
    <row r="1332" spans="1:11" ht="15" customHeight="1" x14ac:dyDescent="0.15">
      <c r="A1332" s="19" t="str">
        <v>原発性中枢神経系血管炎</v>
      </c>
      <c r="B1332" s="19" t="str">
        <v>継続して医療又は生活規制を必要とする程度のものに限って、シート８　（シート９～10には記入しない）</v>
      </c>
      <c r="C1332" s="15" t="str">
        <v>病弱</v>
      </c>
      <c r="D1332" s="15" t="str">
        <v>なし</v>
      </c>
      <c r="G1332" s="28" t="s">
        <v>2540</v>
      </c>
      <c r="H1332" s="15" t="s">
        <v>3543</v>
      </c>
      <c r="I1332" s="39" t="s">
        <v>3461</v>
      </c>
      <c r="J1332" s="19" t="s">
        <v>1451</v>
      </c>
      <c r="K1332" s="997">
        <v>1</v>
      </c>
    </row>
    <row r="1333" spans="1:11" ht="15" customHeight="1" x14ac:dyDescent="0.15">
      <c r="A1333" s="19" t="str">
        <v>後縦隔腫瘍</v>
      </c>
      <c r="B1333" s="19" t="str">
        <v>継続して医療又は生活規制を必要とする程度のものに限って、シート８　（シート９～10には記入しない）</v>
      </c>
      <c r="C1333" s="15" t="str">
        <v>病弱</v>
      </c>
      <c r="D1333" s="15" t="str">
        <v>なし</v>
      </c>
      <c r="G1333" s="15" t="s">
        <v>2541</v>
      </c>
      <c r="H1333" s="15" t="s">
        <v>3543</v>
      </c>
      <c r="I1333" s="39" t="s">
        <v>3461</v>
      </c>
      <c r="J1333" s="19" t="s">
        <v>1451</v>
      </c>
      <c r="K1333" s="997">
        <v>1</v>
      </c>
    </row>
    <row r="1334" spans="1:11" ht="15" customHeight="1" x14ac:dyDescent="0.15">
      <c r="A1334" s="19" t="str">
        <v>口腔アレルギー症候群</v>
      </c>
      <c r="B1334" s="19" t="str">
        <v>継続して医療又は生活規制を必要とする程度のものに限って、シート８　（シート９～10には記入しない）</v>
      </c>
      <c r="C1334" s="15" t="str">
        <v>病弱</v>
      </c>
      <c r="D1334" s="15" t="str">
        <v>なし</v>
      </c>
      <c r="G1334" s="28" t="s">
        <v>2542</v>
      </c>
      <c r="H1334" s="15" t="s">
        <v>3543</v>
      </c>
      <c r="I1334" s="39" t="s">
        <v>3461</v>
      </c>
      <c r="J1334" s="19" t="s">
        <v>1451</v>
      </c>
      <c r="K1334" s="997">
        <v>1</v>
      </c>
    </row>
    <row r="1335" spans="1:11" ht="15" customHeight="1" x14ac:dyDescent="0.15">
      <c r="A1335" s="19" t="str">
        <v>甲状腺疾患</v>
      </c>
      <c r="B1335" s="19" t="str">
        <v>継続して医療又は生活規制を必要とする程度のものに限って、シート８　（シート９～10には記入しない）</v>
      </c>
      <c r="C1335" s="15" t="str">
        <v>病弱</v>
      </c>
      <c r="D1335" s="15" t="str">
        <v>なし</v>
      </c>
      <c r="G1335" s="28" t="s">
        <v>2543</v>
      </c>
      <c r="H1335" s="15" t="s">
        <v>3543</v>
      </c>
      <c r="I1335" s="39" t="s">
        <v>3461</v>
      </c>
      <c r="J1335" s="19" t="s">
        <v>1451</v>
      </c>
      <c r="K1335" s="997">
        <v>1</v>
      </c>
    </row>
    <row r="1336" spans="1:11" ht="15" customHeight="1" x14ac:dyDescent="0.15">
      <c r="A1336" s="19" t="str">
        <v>甲状腺腫大</v>
      </c>
      <c r="B1336" s="19" t="str">
        <v>継続して医療又は生活規制を必要とする程度のものに限って、シート８　（シート９～10には記入しない）</v>
      </c>
      <c r="C1336" s="15" t="str">
        <v>病弱</v>
      </c>
      <c r="D1336" s="15" t="str">
        <v>なし</v>
      </c>
      <c r="G1336" s="28" t="s">
        <v>2544</v>
      </c>
      <c r="H1336" s="15" t="s">
        <v>3543</v>
      </c>
      <c r="I1336" s="39" t="s">
        <v>3461</v>
      </c>
      <c r="J1336" s="19" t="s">
        <v>1451</v>
      </c>
      <c r="K1336" s="997">
        <v>1</v>
      </c>
    </row>
    <row r="1337" spans="1:11" ht="15" customHeight="1" x14ac:dyDescent="0.15">
      <c r="A1337" s="19" t="str">
        <v>甲状腺腫瘍</v>
      </c>
      <c r="B1337" s="19" t="str">
        <v>継続して医療又は生活規制を必要とする程度のものに限って、シート８　（シート９～10には記入しない）</v>
      </c>
      <c r="C1337" s="15" t="str">
        <v>病弱</v>
      </c>
      <c r="D1337" s="15" t="str">
        <v>なし</v>
      </c>
      <c r="G1337" s="15" t="s">
        <v>2545</v>
      </c>
      <c r="H1337" s="15" t="s">
        <v>3543</v>
      </c>
      <c r="I1337" s="39" t="s">
        <v>3461</v>
      </c>
      <c r="J1337" s="19" t="s">
        <v>1451</v>
      </c>
      <c r="K1337" s="997">
        <v>1</v>
      </c>
    </row>
    <row r="1338" spans="1:11" ht="15" customHeight="1" x14ac:dyDescent="0.15">
      <c r="A1338" s="19" t="str">
        <v>硬膜下血腫</v>
      </c>
      <c r="B1338" s="19" t="str">
        <v>継続して医療又は生活規制を必要とする程度のものに限って、シート８　（シート９～10には記入しない）</v>
      </c>
      <c r="C1338" s="15" t="str">
        <v>病弱</v>
      </c>
      <c r="D1338" s="15" t="str">
        <v>なし</v>
      </c>
      <c r="G1338" s="28" t="s">
        <v>2546</v>
      </c>
      <c r="H1338" s="15" t="s">
        <v>3543</v>
      </c>
      <c r="I1338" s="39" t="s">
        <v>3461</v>
      </c>
      <c r="J1338" s="19" t="s">
        <v>1451</v>
      </c>
      <c r="K1338" s="997">
        <v>1</v>
      </c>
    </row>
    <row r="1339" spans="1:11" ht="15" customHeight="1" x14ac:dyDescent="0.15">
      <c r="A1339" s="19" t="str">
        <v>高眼圧</v>
      </c>
      <c r="B1339" s="19" t="str">
        <v>継続して医療又は生活規制を必要とする程度のものに限って、シート８　（シート９～10には記入しない）</v>
      </c>
      <c r="C1339" s="15" t="str">
        <v>病弱</v>
      </c>
      <c r="D1339" s="15" t="str">
        <v>なし</v>
      </c>
      <c r="G1339" s="28" t="s">
        <v>2547</v>
      </c>
      <c r="H1339" s="15" t="s">
        <v>3543</v>
      </c>
      <c r="I1339" s="39" t="s">
        <v>3461</v>
      </c>
      <c r="J1339" s="19" t="s">
        <v>1451</v>
      </c>
      <c r="K1339" s="997">
        <v>1</v>
      </c>
    </row>
    <row r="1340" spans="1:11" ht="15" customHeight="1" x14ac:dyDescent="0.15">
      <c r="A1340" s="19" t="str">
        <v>高眼圧症</v>
      </c>
      <c r="B1340" s="19" t="str">
        <v>継続して医療又は生活規制を必要とする程度のものに限って、シート８　（シート９～10には記入しない）</v>
      </c>
      <c r="C1340" s="15" t="str">
        <v>病弱</v>
      </c>
      <c r="D1340" s="15" t="str">
        <v>なし</v>
      </c>
      <c r="G1340" s="28" t="s">
        <v>2548</v>
      </c>
      <c r="H1340" s="15" t="s">
        <v>3543</v>
      </c>
      <c r="I1340" s="39" t="s">
        <v>3461</v>
      </c>
      <c r="J1340" s="19" t="s">
        <v>1451</v>
      </c>
      <c r="K1340" s="997">
        <v>1</v>
      </c>
    </row>
    <row r="1341" spans="1:11" ht="15" customHeight="1" x14ac:dyDescent="0.15">
      <c r="A1341" s="19" t="str">
        <v>高血圧症</v>
      </c>
      <c r="B1341" s="19" t="str">
        <v>継続して医療又は生活規制を必要とする程度のものに限って、シート８　（シート９～10には記入しない）</v>
      </c>
      <c r="C1341" s="15" t="str">
        <v>病弱</v>
      </c>
      <c r="D1341" s="15" t="str">
        <v>なし</v>
      </c>
      <c r="G1341" s="28" t="s">
        <v>2549</v>
      </c>
      <c r="H1341" s="15" t="s">
        <v>3543</v>
      </c>
      <c r="I1341" s="39" t="s">
        <v>3461</v>
      </c>
      <c r="J1341" s="19" t="s">
        <v>1451</v>
      </c>
      <c r="K1341" s="997">
        <v>1</v>
      </c>
    </row>
    <row r="1342" spans="1:11" ht="15" customHeight="1" x14ac:dyDescent="0.15">
      <c r="A1342" s="19" t="str">
        <v>子宮頚がんワクチンによる副作用</v>
      </c>
      <c r="B1342" s="19" t="str">
        <v>継続して医療又は生活規制を必要とする程度のものに限って、シート８　（シート９～10には記入しない）</v>
      </c>
      <c r="C1342" s="15" t="str">
        <v>病弱</v>
      </c>
      <c r="D1342" s="15" t="str">
        <v>なし</v>
      </c>
      <c r="G1342" s="28" t="s">
        <v>2550</v>
      </c>
      <c r="H1342" s="15" t="s">
        <v>3543</v>
      </c>
      <c r="I1342" s="28" t="s">
        <v>3461</v>
      </c>
      <c r="J1342" s="19" t="s">
        <v>1451</v>
      </c>
      <c r="K1342" s="997">
        <v>1</v>
      </c>
    </row>
    <row r="1343" spans="1:11" ht="15" customHeight="1" x14ac:dyDescent="0.15">
      <c r="A1343" s="19" t="str">
        <v>子宮頸がんワクチン後の副反応</v>
      </c>
      <c r="B1343" s="19" t="str">
        <v>継続して医療又は生活規制を必要とする程度のものに限って、シート８　（シート９～10には記入しない）</v>
      </c>
      <c r="C1343" s="15" t="str">
        <v>病弱</v>
      </c>
      <c r="D1343" s="15" t="str">
        <v>なし</v>
      </c>
      <c r="G1343" s="28" t="s">
        <v>2551</v>
      </c>
      <c r="H1343" s="15" t="s">
        <v>3543</v>
      </c>
      <c r="I1343" s="28" t="s">
        <v>3461</v>
      </c>
      <c r="J1343" s="19" t="s">
        <v>1451</v>
      </c>
      <c r="K1343" s="997">
        <v>1</v>
      </c>
    </row>
    <row r="1344" spans="1:11" ht="15" customHeight="1" x14ac:dyDescent="0.15">
      <c r="A1344" s="19" t="str">
        <v>子宮頸がんワクチン後遺症</v>
      </c>
      <c r="B1344" s="19" t="str">
        <v>継続して医療又は生活規制を必要とする程度のものに限って、シート８　（シート９～10には記入しない）</v>
      </c>
      <c r="C1344" s="15" t="str">
        <v>病弱</v>
      </c>
      <c r="D1344" s="15" t="str">
        <v>なし</v>
      </c>
      <c r="G1344" s="28" t="s">
        <v>2552</v>
      </c>
      <c r="H1344" s="15" t="s">
        <v>3543</v>
      </c>
      <c r="I1344" s="39" t="s">
        <v>3461</v>
      </c>
      <c r="J1344" s="19" t="s">
        <v>1451</v>
      </c>
      <c r="K1344" s="997">
        <v>1</v>
      </c>
    </row>
    <row r="1345" spans="1:11" ht="15" customHeight="1" x14ac:dyDescent="0.15">
      <c r="A1345" s="19" t="str">
        <v>紫外線アレルギー</v>
      </c>
      <c r="B1345" s="19" t="str">
        <v>継続して医療又は生活規制を必要とする程度のものに限って、シート８　（シート９～10には記入しない）</v>
      </c>
      <c r="C1345" s="15" t="str">
        <v>病弱</v>
      </c>
      <c r="D1345" s="15" t="str">
        <v>なし</v>
      </c>
      <c r="G1345" s="15" t="s">
        <v>2553</v>
      </c>
      <c r="H1345" s="15" t="s">
        <v>3543</v>
      </c>
      <c r="I1345" s="39" t="s">
        <v>3461</v>
      </c>
      <c r="J1345" s="19" t="s">
        <v>1451</v>
      </c>
      <c r="K1345" s="997">
        <v>1</v>
      </c>
    </row>
    <row r="1346" spans="1:11" ht="15" customHeight="1" x14ac:dyDescent="0.15">
      <c r="A1346" s="19" t="str">
        <v>脂質異常症</v>
      </c>
      <c r="B1346" s="19" t="str">
        <v>継続して医療又は生活規制を必要とする程度のものに限って、シート８　（シート９～10には記入しない）</v>
      </c>
      <c r="C1346" s="15" t="str">
        <v>病弱</v>
      </c>
      <c r="D1346" s="15" t="str">
        <v>なし</v>
      </c>
      <c r="G1346" s="28" t="s">
        <v>2554</v>
      </c>
      <c r="H1346" s="15" t="s">
        <v>3543</v>
      </c>
      <c r="I1346" s="28" t="s">
        <v>3461</v>
      </c>
      <c r="J1346" s="19" t="s">
        <v>1451</v>
      </c>
      <c r="K1346" s="997">
        <v>1</v>
      </c>
    </row>
    <row r="1347" spans="1:11" ht="15" customHeight="1" x14ac:dyDescent="0.15">
      <c r="A1347" s="19" t="str">
        <v>若年性一側上肢筋萎縮症</v>
      </c>
      <c r="B1347" s="19" t="str">
        <v>継続して医療又は生活規制を必要とする程度のものに限って、シート８　（シート９～10には記入しない）</v>
      </c>
      <c r="C1347" s="15" t="str">
        <v>病弱</v>
      </c>
      <c r="D1347" s="15" t="str">
        <v>なし</v>
      </c>
      <c r="G1347" s="28" t="s">
        <v>2555</v>
      </c>
      <c r="H1347" s="15" t="s">
        <v>3543</v>
      </c>
      <c r="I1347" s="28" t="s">
        <v>3461</v>
      </c>
      <c r="J1347" s="19" t="s">
        <v>1451</v>
      </c>
      <c r="K1347" s="997">
        <v>1</v>
      </c>
    </row>
    <row r="1348" spans="1:11" ht="15" customHeight="1" x14ac:dyDescent="0.15">
      <c r="A1348" s="19" t="str">
        <v>周期性発熱</v>
      </c>
      <c r="B1348" s="19" t="str">
        <v>継続して医療又は生活規制を必要とする程度のものに限って、シート８　（シート９～10には記入しない）</v>
      </c>
      <c r="C1348" s="15" t="str">
        <v>病弱</v>
      </c>
      <c r="D1348" s="15" t="str">
        <v>なし</v>
      </c>
      <c r="G1348" s="28" t="s">
        <v>2556</v>
      </c>
      <c r="H1348" s="15" t="s">
        <v>3543</v>
      </c>
      <c r="I1348" s="39" t="s">
        <v>3461</v>
      </c>
      <c r="J1348" s="19" t="s">
        <v>1451</v>
      </c>
      <c r="K1348" s="997">
        <v>1</v>
      </c>
    </row>
    <row r="1349" spans="1:11" ht="15" customHeight="1" x14ac:dyDescent="0.15">
      <c r="A1349" s="19" t="str">
        <v>周期性発熱症候群</v>
      </c>
      <c r="B1349" s="19" t="str">
        <v>継続して医療又は生活規制を必要とする程度のものに限って、シート８　（シート９～10には記入しない）</v>
      </c>
      <c r="C1349" s="15" t="str">
        <v>病弱</v>
      </c>
      <c r="D1349" s="15" t="str">
        <v>なし</v>
      </c>
      <c r="G1349" s="28" t="s">
        <v>2557</v>
      </c>
      <c r="H1349" s="15" t="s">
        <v>3543</v>
      </c>
      <c r="I1349" s="39" t="s">
        <v>3461</v>
      </c>
      <c r="J1349" s="19" t="s">
        <v>1451</v>
      </c>
      <c r="K1349" s="997">
        <v>1</v>
      </c>
    </row>
    <row r="1350" spans="1:11" ht="15" customHeight="1" x14ac:dyDescent="0.15">
      <c r="A1350" s="19" t="str">
        <v>十二指腸潰瘍</v>
      </c>
      <c r="B1350" s="19" t="str">
        <v>継続して医療又は生活規制を必要とする程度のものに限って、シート８　（シート９～10には記入しない）</v>
      </c>
      <c r="C1350" s="15" t="str">
        <v>病弱</v>
      </c>
      <c r="D1350" s="15" t="str">
        <v>なし</v>
      </c>
      <c r="G1350" s="28" t="s">
        <v>2558</v>
      </c>
      <c r="H1350" s="15" t="s">
        <v>3543</v>
      </c>
      <c r="I1350" s="39" t="s">
        <v>3461</v>
      </c>
      <c r="J1350" s="19" t="s">
        <v>1451</v>
      </c>
      <c r="K1350" s="997">
        <v>1</v>
      </c>
    </row>
    <row r="1351" spans="1:11" ht="15" customHeight="1" x14ac:dyDescent="0.15">
      <c r="A1351" s="19" t="str">
        <v>縦隔腫瘍</v>
      </c>
      <c r="B1351" s="19" t="str">
        <v>継続して医療又は生活規制を必要とする程度のものに限って、シート８　（シート９～10には記入しない）</v>
      </c>
      <c r="C1351" s="15" t="str">
        <v>病弱</v>
      </c>
      <c r="D1351" s="15" t="str">
        <v>なし</v>
      </c>
      <c r="G1351" s="28" t="s">
        <v>2559</v>
      </c>
      <c r="H1351" s="15" t="s">
        <v>3543</v>
      </c>
      <c r="I1351" s="39" t="s">
        <v>3461</v>
      </c>
      <c r="J1351" s="19" t="s">
        <v>1451</v>
      </c>
      <c r="K1351" s="997">
        <v>1</v>
      </c>
    </row>
    <row r="1352" spans="1:11" ht="15" customHeight="1" x14ac:dyDescent="0.15">
      <c r="A1352" s="19" t="str">
        <v>出血性大腸炎</v>
      </c>
      <c r="B1352" s="19" t="str">
        <v>継続して医療又は生活規制を必要とする程度のものに限って、シート８　（シート９～10には記入しない）</v>
      </c>
      <c r="C1352" s="15" t="str">
        <v>病弱</v>
      </c>
      <c r="D1352" s="15" t="str">
        <v>なし</v>
      </c>
      <c r="G1352" s="28" t="s">
        <v>2560</v>
      </c>
      <c r="H1352" s="15" t="s">
        <v>3543</v>
      </c>
      <c r="I1352" s="39" t="s">
        <v>3461</v>
      </c>
      <c r="J1352" s="19" t="s">
        <v>1451</v>
      </c>
      <c r="K1352" s="997">
        <v>1</v>
      </c>
    </row>
    <row r="1353" spans="1:11" ht="15" customHeight="1" x14ac:dyDescent="0.15">
      <c r="A1353" s="19" t="str">
        <v>小児四肢疼痛発作症</v>
      </c>
      <c r="B1353" s="19" t="str">
        <v>継続して医療又は生活規制を必要とする程度のものに限って、シート８　（シート９～10には記入しない）</v>
      </c>
      <c r="C1353" s="15" t="str">
        <v>病弱</v>
      </c>
      <c r="D1353" s="15" t="str">
        <v>なし</v>
      </c>
      <c r="G1353" s="28" t="s">
        <v>2561</v>
      </c>
      <c r="H1353" s="15" t="s">
        <v>3543</v>
      </c>
      <c r="I1353" s="39" t="s">
        <v>3461</v>
      </c>
      <c r="J1353" s="19" t="s">
        <v>1451</v>
      </c>
      <c r="K1353" s="997">
        <v>1</v>
      </c>
    </row>
    <row r="1354" spans="1:11" ht="15" customHeight="1" x14ac:dyDescent="0.15">
      <c r="A1354" s="19" t="str">
        <v>小児慢性疲労症候群</v>
      </c>
      <c r="B1354" s="19" t="str">
        <v>継続して医療又は生活規制を必要とする程度のものに限って、シート８　（シート９～10には記入しない）</v>
      </c>
      <c r="C1354" s="15" t="str">
        <v>病弱</v>
      </c>
      <c r="D1354" s="15" t="str">
        <v>なし</v>
      </c>
      <c r="G1354" s="28" t="s">
        <v>2562</v>
      </c>
      <c r="H1354" s="15" t="s">
        <v>3543</v>
      </c>
      <c r="I1354" s="39" t="s">
        <v>3461</v>
      </c>
      <c r="J1354" s="19" t="s">
        <v>1451</v>
      </c>
      <c r="K1354" s="997">
        <v>1</v>
      </c>
    </row>
    <row r="1355" spans="1:11" ht="15" customHeight="1" x14ac:dyDescent="0.15">
      <c r="A1355" s="19" t="str">
        <v>小脳梗塞</v>
      </c>
      <c r="B1355" s="19" t="str">
        <v>継続して医療又は生活規制を必要とする程度のものに限って、シート８　（シート９～10には記入しない）</v>
      </c>
      <c r="C1355" s="15" t="str">
        <v>病弱</v>
      </c>
      <c r="D1355" s="15" t="str">
        <v>なし</v>
      </c>
      <c r="G1355" s="28" t="s">
        <v>2563</v>
      </c>
      <c r="H1355" s="15" t="s">
        <v>3543</v>
      </c>
      <c r="I1355" s="28" t="s">
        <v>3461</v>
      </c>
      <c r="J1355" s="19" t="s">
        <v>1451</v>
      </c>
      <c r="K1355" s="997">
        <v>1</v>
      </c>
    </row>
    <row r="1356" spans="1:11" ht="15" customHeight="1" x14ac:dyDescent="0.15">
      <c r="A1356" s="19" t="str">
        <v>症候性てんかん</v>
      </c>
      <c r="B1356" s="19" t="str">
        <v>継続して医療又は生活規制を必要とする程度のものに限って、シート８　（シート９～10には記入しない）</v>
      </c>
      <c r="C1356" s="15" t="str">
        <v>病弱</v>
      </c>
      <c r="D1356" s="15" t="str">
        <v>なし</v>
      </c>
      <c r="G1356" s="28" t="s">
        <v>2564</v>
      </c>
      <c r="H1356" s="15" t="s">
        <v>3543</v>
      </c>
      <c r="I1356" s="39" t="s">
        <v>3461</v>
      </c>
      <c r="J1356" s="19" t="s">
        <v>1451</v>
      </c>
      <c r="K1356" s="997">
        <v>1</v>
      </c>
    </row>
    <row r="1357" spans="1:11" ht="15" customHeight="1" x14ac:dyDescent="0.15">
      <c r="A1357" s="19" t="str">
        <v>植物アレルギー</v>
      </c>
      <c r="B1357" s="19" t="str">
        <v>継続して医療又は生活規制を必要とする程度のものに限って、シート８　（シート９～10には記入しない）</v>
      </c>
      <c r="C1357" s="15" t="str">
        <v>病弱</v>
      </c>
      <c r="D1357" s="15" t="str">
        <v>なし</v>
      </c>
      <c r="G1357" s="28" t="s">
        <v>2565</v>
      </c>
      <c r="H1357" s="15" t="s">
        <v>3543</v>
      </c>
      <c r="I1357" s="39" t="s">
        <v>3461</v>
      </c>
      <c r="J1357" s="19" t="s">
        <v>1451</v>
      </c>
      <c r="K1357" s="997">
        <v>1</v>
      </c>
    </row>
    <row r="1358" spans="1:11" ht="15" customHeight="1" x14ac:dyDescent="0.15">
      <c r="A1358" s="19" t="str">
        <v>植物依存性運動誘発アナフィラキシー</v>
      </c>
      <c r="B1358" s="19" t="str">
        <v>継続して医療又は生活規制を必要とする程度のものに限って、シート８　（シート９～10には記入しない）</v>
      </c>
      <c r="C1358" s="15" t="str">
        <v>病弱</v>
      </c>
      <c r="D1358" s="15" t="str">
        <v>なし</v>
      </c>
      <c r="G1358" s="28" t="s">
        <v>2566</v>
      </c>
      <c r="H1358" s="15" t="s">
        <v>3543</v>
      </c>
      <c r="I1358" s="39" t="s">
        <v>3461</v>
      </c>
      <c r="J1358" s="19" t="s">
        <v>1451</v>
      </c>
      <c r="K1358" s="997">
        <v>1</v>
      </c>
    </row>
    <row r="1359" spans="1:11" ht="15" customHeight="1" x14ac:dyDescent="0.15">
      <c r="A1359" s="19" t="str">
        <v>食品アレルギー</v>
      </c>
      <c r="B1359" s="19" t="str">
        <v>継続して医療又は生活規制を必要とする程度のものに限って、シート８　（シート９～10には記入しない）</v>
      </c>
      <c r="C1359" s="15" t="str">
        <v>病弱</v>
      </c>
      <c r="D1359" s="15" t="str">
        <v>なし</v>
      </c>
      <c r="G1359" s="28" t="s">
        <v>2567</v>
      </c>
      <c r="H1359" s="15" t="s">
        <v>3543</v>
      </c>
      <c r="I1359" s="39" t="s">
        <v>3461</v>
      </c>
      <c r="J1359" s="19" t="s">
        <v>1451</v>
      </c>
      <c r="K1359" s="997">
        <v>1</v>
      </c>
    </row>
    <row r="1360" spans="1:11" ht="15" customHeight="1" x14ac:dyDescent="0.15">
      <c r="A1360" s="19" t="str">
        <v>食物アナフィラキシー</v>
      </c>
      <c r="B1360" s="19" t="str">
        <v>継続して医療又は生活規制を必要とする程度のものに限って、シート８　（シート９～10には記入しない）</v>
      </c>
      <c r="C1360" s="15" t="str">
        <v>病弱</v>
      </c>
      <c r="D1360" s="15" t="str">
        <v>なし</v>
      </c>
      <c r="G1360" s="28" t="s">
        <v>2568</v>
      </c>
      <c r="H1360" s="15" t="s">
        <v>3543</v>
      </c>
      <c r="I1360" s="39" t="s">
        <v>3461</v>
      </c>
      <c r="J1360" s="19" t="s">
        <v>1451</v>
      </c>
      <c r="K1360" s="997">
        <v>1</v>
      </c>
    </row>
    <row r="1361" spans="1:11" ht="15" customHeight="1" x14ac:dyDescent="0.15">
      <c r="A1361" s="19" t="str">
        <v>食物依存性運動誘発アナフィラキシー</v>
      </c>
      <c r="B1361" s="19" t="str">
        <v>継続して医療又は生活規制を必要とする程度のものに限って、シート８　（シート９～10には記入しない）</v>
      </c>
      <c r="C1361" s="15" t="str">
        <v>病弱</v>
      </c>
      <c r="D1361" s="15" t="str">
        <v>なし</v>
      </c>
      <c r="G1361" s="28" t="s">
        <v>2569</v>
      </c>
      <c r="H1361" s="15" t="s">
        <v>3543</v>
      </c>
      <c r="I1361" s="39" t="s">
        <v>3461</v>
      </c>
      <c r="J1361" s="19" t="s">
        <v>1451</v>
      </c>
      <c r="K1361" s="997">
        <v>1</v>
      </c>
    </row>
    <row r="1362" spans="1:11" ht="15" customHeight="1" x14ac:dyDescent="0.15">
      <c r="A1362" s="19" t="str">
        <v>心雑音</v>
      </c>
      <c r="B1362" s="19" t="str">
        <v>継続して医療又は生活規制を必要とする程度のものに限って、シート８　（シート９～10には記入しない）</v>
      </c>
      <c r="C1362" s="15" t="str">
        <v>病弱</v>
      </c>
      <c r="D1362" s="15" t="str">
        <v>なし</v>
      </c>
      <c r="G1362" s="28" t="s">
        <v>2570</v>
      </c>
      <c r="H1362" s="15" t="s">
        <v>3543</v>
      </c>
      <c r="I1362" s="39" t="s">
        <v>3461</v>
      </c>
      <c r="J1362" s="19" t="s">
        <v>1451</v>
      </c>
      <c r="K1362" s="997">
        <v>1</v>
      </c>
    </row>
    <row r="1363" spans="1:11" ht="15" customHeight="1" x14ac:dyDescent="0.15">
      <c r="A1363" s="19" t="str">
        <v>心室性不整脈</v>
      </c>
      <c r="B1363" s="19" t="str">
        <v>継続して医療又は生活規制を必要とする程度のものに限って、シート８　（シート９～10には記入しない）</v>
      </c>
      <c r="C1363" s="15" t="str">
        <v>病弱</v>
      </c>
      <c r="D1363" s="15" t="str">
        <v>なし</v>
      </c>
      <c r="G1363" s="28" t="s">
        <v>2571</v>
      </c>
      <c r="H1363" s="15" t="s">
        <v>3543</v>
      </c>
      <c r="I1363" s="39" t="s">
        <v>3461</v>
      </c>
      <c r="J1363" s="19" t="s">
        <v>1451</v>
      </c>
      <c r="K1363" s="997">
        <v>1</v>
      </c>
    </row>
    <row r="1364" spans="1:11" ht="15" customHeight="1" x14ac:dyDescent="0.15">
      <c r="A1364" s="19" t="str">
        <v>腎臓疲労症候群</v>
      </c>
      <c r="B1364" s="19" t="str">
        <v>継続して医療又は生活規制を必要とする程度のものに限って、シート８　（シート９～10には記入しない）</v>
      </c>
      <c r="C1364" s="15" t="str">
        <v>病弱</v>
      </c>
      <c r="D1364" s="15" t="str">
        <v>なし</v>
      </c>
      <c r="G1364" s="28" t="s">
        <v>2572</v>
      </c>
      <c r="H1364" s="15" t="s">
        <v>3543</v>
      </c>
      <c r="I1364" s="28" t="s">
        <v>3461</v>
      </c>
      <c r="J1364" s="19" t="s">
        <v>1451</v>
      </c>
      <c r="K1364" s="997">
        <v>1</v>
      </c>
    </row>
    <row r="1365" spans="1:11" ht="15" customHeight="1" x14ac:dyDescent="0.15">
      <c r="A1365" s="19" t="str">
        <v>髄液漏出症</v>
      </c>
      <c r="B1365" s="19" t="str">
        <v>継続して医療又は生活規制を必要とする程度のものに限って、シート８　（シート９～10には記入しない）</v>
      </c>
      <c r="C1365" s="15" t="str">
        <v>病弱</v>
      </c>
      <c r="D1365" s="15" t="str">
        <v>なし</v>
      </c>
      <c r="G1365" s="28" t="s">
        <v>2573</v>
      </c>
      <c r="H1365" s="15" t="s">
        <v>3543</v>
      </c>
      <c r="I1365" s="39" t="s">
        <v>3461</v>
      </c>
      <c r="J1365" s="19" t="s">
        <v>1451</v>
      </c>
      <c r="K1365" s="997">
        <v>1</v>
      </c>
    </row>
    <row r="1366" spans="1:11" ht="15" customHeight="1" x14ac:dyDescent="0.15">
      <c r="A1366" s="19" t="str">
        <v>声門下狭窄</v>
      </c>
      <c r="B1366" s="19" t="str">
        <v>継続して医療又は生活規制を必要とする程度のものに限って、シート８　（シート９～10には記入しない）</v>
      </c>
      <c r="C1366" s="15" t="str">
        <v>病弱</v>
      </c>
      <c r="D1366" s="15" t="str">
        <v>なし</v>
      </c>
      <c r="G1366" s="28" t="s">
        <v>2574</v>
      </c>
      <c r="H1366" s="15" t="s">
        <v>3543</v>
      </c>
      <c r="I1366" s="39" t="s">
        <v>3461</v>
      </c>
      <c r="J1366" s="19" t="s">
        <v>1451</v>
      </c>
      <c r="K1366" s="997">
        <v>1</v>
      </c>
    </row>
    <row r="1367" spans="1:11" ht="15" customHeight="1" x14ac:dyDescent="0.15">
      <c r="A1367" s="19" t="str">
        <v>石灰アレルギー</v>
      </c>
      <c r="B1367" s="19" t="str">
        <v>継続して医療又は生活規制を必要とする程度のものに限って、シート８　（シート９～10には記入しない）</v>
      </c>
      <c r="C1367" s="15" t="str">
        <v>病弱</v>
      </c>
      <c r="D1367" s="15" t="str">
        <v>なし</v>
      </c>
      <c r="G1367" s="28" t="s">
        <v>2575</v>
      </c>
      <c r="H1367" s="15" t="s">
        <v>3543</v>
      </c>
      <c r="I1367" s="39" t="s">
        <v>3461</v>
      </c>
      <c r="J1367" s="19" t="s">
        <v>1451</v>
      </c>
      <c r="K1367" s="997">
        <v>1</v>
      </c>
    </row>
    <row r="1368" spans="1:11" ht="15" customHeight="1" x14ac:dyDescent="0.15">
      <c r="A1368" s="19" t="str">
        <v>脊髄液漏出症候群</v>
      </c>
      <c r="B1368" s="19" t="str">
        <v>継続して医療又は生活規制を必要とする程度のものに限って、シート８　（シート９～10には記入しない）</v>
      </c>
      <c r="C1368" s="15" t="str">
        <v>病弱</v>
      </c>
      <c r="D1368" s="15" t="str">
        <v>なし</v>
      </c>
      <c r="G1368" s="28" t="s">
        <v>2576</v>
      </c>
      <c r="H1368" s="15" t="s">
        <v>3543</v>
      </c>
      <c r="I1368" s="39" t="s">
        <v>3461</v>
      </c>
      <c r="J1368" s="19" t="s">
        <v>1451</v>
      </c>
      <c r="K1368" s="997">
        <v>1</v>
      </c>
    </row>
    <row r="1369" spans="1:11" ht="15" customHeight="1" x14ac:dyDescent="0.15">
      <c r="A1369" s="19" t="str">
        <v>脊髄梗塞</v>
      </c>
      <c r="B1369" s="19" t="str">
        <v>継続して医療又は生活規制を必要とする程度のものに限って、シート８　（シート９～10には記入しない）</v>
      </c>
      <c r="C1369" s="15" t="str">
        <v>病弱</v>
      </c>
      <c r="D1369" s="15" t="str">
        <v>なし</v>
      </c>
      <c r="G1369" s="28" t="s">
        <v>2577</v>
      </c>
      <c r="H1369" s="15" t="s">
        <v>3543</v>
      </c>
      <c r="I1369" s="39" t="s">
        <v>3461</v>
      </c>
      <c r="J1369" s="19" t="s">
        <v>1451</v>
      </c>
      <c r="K1369" s="997">
        <v>1</v>
      </c>
    </row>
    <row r="1370" spans="1:11" ht="15" customHeight="1" x14ac:dyDescent="0.15">
      <c r="A1370" s="19" t="str">
        <v>先天性食道閉鎖症</v>
      </c>
      <c r="B1370" s="19" t="str">
        <v>継続して医療又は生活規制を必要とする程度のものに限って、シート８　（シート９～10には記入しない）</v>
      </c>
      <c r="C1370" s="15" t="str">
        <v>病弱</v>
      </c>
      <c r="D1370" s="15" t="str">
        <v>なし</v>
      </c>
      <c r="G1370" s="28" t="s">
        <v>2578</v>
      </c>
      <c r="H1370" s="15" t="s">
        <v>3543</v>
      </c>
      <c r="I1370" s="39" t="s">
        <v>3461</v>
      </c>
      <c r="J1370" s="19" t="s">
        <v>1451</v>
      </c>
      <c r="K1370" s="997">
        <v>1</v>
      </c>
    </row>
    <row r="1371" spans="1:11" ht="15" customHeight="1" x14ac:dyDescent="0.15">
      <c r="A1371" s="19" t="str">
        <v>潜因性局在関連てんかん</v>
      </c>
      <c r="B1371" s="19" t="str">
        <v>継続して医療又は生活規制を必要とする程度のものに限って、シート８　（シート９～10には記入しない）</v>
      </c>
      <c r="C1371" s="15" t="str">
        <v>病弱</v>
      </c>
      <c r="D1371" s="15" t="str">
        <v>なし</v>
      </c>
      <c r="G1371" s="28" t="s">
        <v>2579</v>
      </c>
      <c r="H1371" s="15" t="s">
        <v>3543</v>
      </c>
      <c r="I1371" s="39" t="s">
        <v>3461</v>
      </c>
      <c r="J1371" s="19" t="s">
        <v>1451</v>
      </c>
      <c r="K1371" s="997">
        <v>1</v>
      </c>
    </row>
    <row r="1372" spans="1:11" ht="15" customHeight="1" x14ac:dyDescent="0.15">
      <c r="A1372" s="19" t="str">
        <v>潜在性結核感染症</v>
      </c>
      <c r="B1372" s="19" t="str">
        <v>継続して医療又は生活規制を必要とする程度のものに限って、シート８　（シート９～10には記入しない）</v>
      </c>
      <c r="C1372" s="15" t="str">
        <v>病弱</v>
      </c>
      <c r="D1372" s="15" t="str">
        <v>なし</v>
      </c>
      <c r="G1372" s="28" t="s">
        <v>2580</v>
      </c>
      <c r="H1372" s="15" t="s">
        <v>3543</v>
      </c>
      <c r="I1372" s="39" t="s">
        <v>3461</v>
      </c>
      <c r="J1372" s="19" t="s">
        <v>1451</v>
      </c>
      <c r="K1372" s="997">
        <v>1</v>
      </c>
    </row>
    <row r="1373" spans="1:11" ht="15" customHeight="1" x14ac:dyDescent="0.15">
      <c r="A1373" s="19" t="str">
        <v>潜在性二分脊椎</v>
      </c>
      <c r="B1373" s="19" t="str">
        <v>継続して医療又は生活規制を必要とする程度のものに限って、シート８　（シート９～10には記入しない）</v>
      </c>
      <c r="C1373" s="15" t="str">
        <v>病弱</v>
      </c>
      <c r="D1373" s="15" t="str">
        <v>なし</v>
      </c>
      <c r="G1373" s="28" t="s">
        <v>2581</v>
      </c>
      <c r="H1373" s="15" t="s">
        <v>3543</v>
      </c>
      <c r="I1373" s="39" t="s">
        <v>3461</v>
      </c>
      <c r="J1373" s="19" t="s">
        <v>1451</v>
      </c>
      <c r="K1373" s="997">
        <v>1</v>
      </c>
    </row>
    <row r="1374" spans="1:11" ht="15" customHeight="1" x14ac:dyDescent="0.15">
      <c r="A1374" s="19" t="str">
        <v>側頭葉てんかん</v>
      </c>
      <c r="B1374" s="19" t="str">
        <v>継続して医療又は生活規制を必要とする程度のものに限って、シート８　（シート９～10には記入しない）</v>
      </c>
      <c r="C1374" s="15" t="str">
        <v>病弱</v>
      </c>
      <c r="D1374" s="15" t="str">
        <v>なし</v>
      </c>
      <c r="G1374" s="28" t="s">
        <v>2582</v>
      </c>
      <c r="H1374" s="15" t="s">
        <v>3543</v>
      </c>
      <c r="I1374" s="39" t="s">
        <v>3461</v>
      </c>
      <c r="J1374" s="19" t="s">
        <v>1451</v>
      </c>
      <c r="K1374" s="997">
        <v>1</v>
      </c>
    </row>
    <row r="1375" spans="1:11" ht="15" customHeight="1" x14ac:dyDescent="0.15">
      <c r="A1375" s="19" t="str">
        <v>多形滲出性紅斑</v>
      </c>
      <c r="B1375" s="19" t="str">
        <v>継続して医療又は生活規制を必要とする程度のものに限って、シート８　（シート９～10には記入しない）</v>
      </c>
      <c r="C1375" s="15" t="str">
        <v>病弱</v>
      </c>
      <c r="D1375" s="15" t="str">
        <v>なし</v>
      </c>
      <c r="G1375" s="28" t="s">
        <v>2583</v>
      </c>
      <c r="H1375" s="15" t="s">
        <v>3543</v>
      </c>
      <c r="I1375" s="39" t="s">
        <v>3461</v>
      </c>
      <c r="J1375" s="19" t="s">
        <v>1451</v>
      </c>
      <c r="K1375" s="997">
        <v>1</v>
      </c>
    </row>
    <row r="1376" spans="1:11" ht="15" customHeight="1" x14ac:dyDescent="0.15">
      <c r="A1376" s="19" t="str">
        <v>多発性脳内血管腫</v>
      </c>
      <c r="B1376" s="19" t="str">
        <v>継続して医療又は生活規制を必要とする程度のものに限って、シート８　（シート９～10には記入しない）</v>
      </c>
      <c r="C1376" s="15" t="str">
        <v>病弱</v>
      </c>
      <c r="D1376" s="15" t="str">
        <v>なし</v>
      </c>
      <c r="G1376" s="15" t="s">
        <v>2584</v>
      </c>
      <c r="H1376" s="15" t="s">
        <v>3543</v>
      </c>
      <c r="I1376" s="39" t="s">
        <v>3461</v>
      </c>
      <c r="J1376" s="19" t="s">
        <v>1451</v>
      </c>
      <c r="K1376" s="997">
        <v>1</v>
      </c>
    </row>
    <row r="1377" spans="1:11" ht="15" customHeight="1" x14ac:dyDescent="0.15">
      <c r="A1377" s="19" t="str">
        <v>大腸炎症性多発ポリープ</v>
      </c>
      <c r="B1377" s="19" t="str">
        <v>継続して医療又は生活規制を必要とする程度のものに限って、シート８　（シート９～10には記入しない）</v>
      </c>
      <c r="C1377" s="15" t="str">
        <v>病弱</v>
      </c>
      <c r="D1377" s="15" t="str">
        <v>なし</v>
      </c>
      <c r="G1377" s="28" t="s">
        <v>2585</v>
      </c>
      <c r="H1377" s="15" t="s">
        <v>3543</v>
      </c>
      <c r="I1377" s="28" t="s">
        <v>3461</v>
      </c>
      <c r="J1377" s="19" t="s">
        <v>1451</v>
      </c>
      <c r="K1377" s="997">
        <v>1</v>
      </c>
    </row>
    <row r="1378" spans="1:11" ht="15" customHeight="1" x14ac:dyDescent="0.15">
      <c r="A1378" s="19" t="str">
        <v>胆石症</v>
      </c>
      <c r="B1378" s="19" t="str">
        <v>継続して医療又は生活規制を必要とする程度のものに限って、シート８　（シート９～10には記入しない）</v>
      </c>
      <c r="C1378" s="15" t="str">
        <v>病弱</v>
      </c>
      <c r="D1378" s="15" t="str">
        <v>なし</v>
      </c>
      <c r="G1378" s="28" t="s">
        <v>2586</v>
      </c>
      <c r="H1378" s="15" t="s">
        <v>3543</v>
      </c>
      <c r="I1378" s="39" t="s">
        <v>3461</v>
      </c>
      <c r="J1378" s="19" t="s">
        <v>1451</v>
      </c>
      <c r="K1378" s="997">
        <v>1</v>
      </c>
    </row>
    <row r="1379" spans="1:11" ht="15" customHeight="1" x14ac:dyDescent="0.15">
      <c r="A1379" s="19" t="str">
        <v>低血糖症</v>
      </c>
      <c r="B1379" s="19" t="str">
        <v>継続して医療又は生活規制を必要とする程度のものに限って、シート８　（シート９～10には記入しない）</v>
      </c>
      <c r="C1379" s="15" t="str">
        <v>病弱</v>
      </c>
      <c r="D1379" s="15" t="str">
        <v>なし</v>
      </c>
      <c r="G1379" s="28" t="s">
        <v>2587</v>
      </c>
      <c r="H1379" s="15" t="s">
        <v>3543</v>
      </c>
      <c r="I1379" s="39" t="s">
        <v>3461</v>
      </c>
      <c r="J1379" s="19" t="s">
        <v>1451</v>
      </c>
      <c r="K1379" s="997">
        <v>1</v>
      </c>
    </row>
    <row r="1380" spans="1:11" ht="15" customHeight="1" x14ac:dyDescent="0.15">
      <c r="A1380" s="19" t="str">
        <v>低髄液圧症候群</v>
      </c>
      <c r="B1380" s="19" t="str">
        <v>継続して医療又は生活規制を必要とする程度のものに限って、シート８　（シート９～10には記入しない）</v>
      </c>
      <c r="C1380" s="15" t="str">
        <v>病弱</v>
      </c>
      <c r="D1380" s="15" t="str">
        <v>なし</v>
      </c>
      <c r="G1380" s="28" t="s">
        <v>2588</v>
      </c>
      <c r="H1380" s="15" t="s">
        <v>3543</v>
      </c>
      <c r="I1380" s="28" t="s">
        <v>3461</v>
      </c>
      <c r="J1380" s="19" t="s">
        <v>1451</v>
      </c>
      <c r="K1380" s="997">
        <v>1</v>
      </c>
    </row>
    <row r="1381" spans="1:11" ht="15" customHeight="1" x14ac:dyDescent="0.15">
      <c r="A1381" s="19" t="str">
        <v>低体重</v>
      </c>
      <c r="B1381" s="19" t="str">
        <v>継続して医療又は生活規制を必要とする程度のものに限って、シート８　（シート９～10には記入しない）</v>
      </c>
      <c r="C1381" s="15" t="str">
        <v>病弱</v>
      </c>
      <c r="D1381" s="15" t="str">
        <v>なし</v>
      </c>
      <c r="G1381" s="15" t="s">
        <v>2589</v>
      </c>
      <c r="H1381" s="15" t="s">
        <v>3543</v>
      </c>
      <c r="I1381" s="39" t="s">
        <v>3461</v>
      </c>
      <c r="J1381" s="19" t="s">
        <v>1451</v>
      </c>
      <c r="K1381" s="997">
        <v>1</v>
      </c>
    </row>
    <row r="1382" spans="1:11" ht="15" customHeight="1" x14ac:dyDescent="0.15">
      <c r="A1382" s="19" t="str">
        <v>頭蓋底陥入症</v>
      </c>
      <c r="B1382" s="19" t="str">
        <v>継続して医療又は生活規制を必要とする程度のものに限って、シート８　（シート９～10には記入しない）</v>
      </c>
      <c r="C1382" s="15" t="str">
        <v>病弱</v>
      </c>
      <c r="D1382" s="15" t="str">
        <v>なし</v>
      </c>
      <c r="G1382" s="15" t="s">
        <v>2590</v>
      </c>
      <c r="H1382" s="15" t="s">
        <v>3543</v>
      </c>
      <c r="I1382" s="39" t="s">
        <v>3461</v>
      </c>
      <c r="J1382" s="19" t="s">
        <v>1451</v>
      </c>
      <c r="K1382" s="997">
        <v>1</v>
      </c>
    </row>
    <row r="1383" spans="1:11" ht="15" customHeight="1" x14ac:dyDescent="0.15">
      <c r="A1383" s="19" t="str">
        <v>特発性全般てんかん</v>
      </c>
      <c r="B1383" s="19" t="str">
        <v>継続して医療又は生活規制を必要とする程度のものに限って、シート８　（シート９～10には記入しない）</v>
      </c>
      <c r="C1383" s="15" t="str">
        <v>病弱</v>
      </c>
      <c r="D1383" s="15" t="str">
        <v>なし</v>
      </c>
      <c r="G1383" s="28" t="s">
        <v>2591</v>
      </c>
      <c r="H1383" s="15" t="s">
        <v>3543</v>
      </c>
      <c r="I1383" s="39" t="s">
        <v>3461</v>
      </c>
      <c r="J1383" s="19" t="s">
        <v>1451</v>
      </c>
      <c r="K1383" s="997">
        <v>1</v>
      </c>
    </row>
    <row r="1384" spans="1:11" ht="15" customHeight="1" x14ac:dyDescent="0.15">
      <c r="A1384" s="19" t="str">
        <v>特発性頭蓋内圧亢進症</v>
      </c>
      <c r="B1384" s="19" t="str">
        <v>継続して医療又は生活規制を必要とする程度のものに限って、シート８　（シート９～10には記入しない）</v>
      </c>
      <c r="C1384" s="15" t="str">
        <v>病弱</v>
      </c>
      <c r="D1384" s="15" t="str">
        <v>なし</v>
      </c>
      <c r="G1384" s="15" t="s">
        <v>2592</v>
      </c>
      <c r="H1384" s="15" t="s">
        <v>3543</v>
      </c>
      <c r="I1384" s="39" t="s">
        <v>3461</v>
      </c>
      <c r="J1384" s="19" t="s">
        <v>1451</v>
      </c>
      <c r="K1384" s="997">
        <v>1</v>
      </c>
    </row>
    <row r="1385" spans="1:11" ht="15" customHeight="1" x14ac:dyDescent="0.15">
      <c r="A1385" s="19" t="str">
        <v>特発性慢性疲労</v>
      </c>
      <c r="B1385" s="19" t="str">
        <v>継続して医療又は生活規制を必要とする程度のものに限って、シート８　（シート９～10には記入しない）</v>
      </c>
      <c r="C1385" s="15" t="str">
        <v>病弱</v>
      </c>
      <c r="D1385" s="15" t="str">
        <v>なし</v>
      </c>
      <c r="G1385" s="28" t="s">
        <v>2593</v>
      </c>
      <c r="H1385" s="15" t="s">
        <v>3543</v>
      </c>
      <c r="I1385" s="39" t="s">
        <v>3461</v>
      </c>
      <c r="J1385" s="19" t="s">
        <v>1451</v>
      </c>
      <c r="K1385" s="997">
        <v>1</v>
      </c>
    </row>
    <row r="1386" spans="1:11" ht="15" customHeight="1" x14ac:dyDescent="0.15">
      <c r="A1386" s="19" t="str">
        <v>突発性全般てんかん</v>
      </c>
      <c r="B1386" s="19" t="str">
        <v>継続して医療又は生活規制を必要とする程度のものに限って、シート８　（シート９～10には記入しない）</v>
      </c>
      <c r="C1386" s="15" t="str">
        <v>病弱</v>
      </c>
      <c r="D1386" s="15" t="str">
        <v>なし</v>
      </c>
      <c r="G1386" s="28" t="s">
        <v>2594</v>
      </c>
      <c r="H1386" s="15" t="s">
        <v>3543</v>
      </c>
      <c r="I1386" s="39" t="s">
        <v>3461</v>
      </c>
      <c r="J1386" s="19" t="s">
        <v>1451</v>
      </c>
      <c r="K1386" s="997">
        <v>1</v>
      </c>
    </row>
    <row r="1387" spans="1:11" ht="15" customHeight="1" x14ac:dyDescent="0.15">
      <c r="A1387" s="19" t="str">
        <v>突発性部分てんかん</v>
      </c>
      <c r="B1387" s="19" t="str">
        <v>継続して医療又は生活規制を必要とする程度のものに限って、シート８　（シート９～10には記入しない）</v>
      </c>
      <c r="C1387" s="15" t="str">
        <v>病弱</v>
      </c>
      <c r="D1387" s="15" t="str">
        <v>なし</v>
      </c>
      <c r="G1387" s="28" t="s">
        <v>2595</v>
      </c>
      <c r="H1387" s="15" t="s">
        <v>3543</v>
      </c>
      <c r="I1387" s="39" t="s">
        <v>3461</v>
      </c>
      <c r="J1387" s="19" t="s">
        <v>1451</v>
      </c>
      <c r="K1387" s="997">
        <v>1</v>
      </c>
    </row>
    <row r="1388" spans="1:11" ht="15" customHeight="1" x14ac:dyDescent="0.15">
      <c r="A1388" s="19" t="str">
        <v>難治性てんかん</v>
      </c>
      <c r="B1388" s="19" t="str">
        <v>継続して医療又は生活規制を必要とする程度のものに限って、シート８　（シート９～10には記入しない）</v>
      </c>
      <c r="C1388" s="15" t="str">
        <v>病弱</v>
      </c>
      <c r="D1388" s="15" t="str">
        <v>なし</v>
      </c>
      <c r="G1388" s="28" t="s">
        <v>2596</v>
      </c>
      <c r="H1388" s="15" t="s">
        <v>3543</v>
      </c>
      <c r="I1388" s="39" t="s">
        <v>3461</v>
      </c>
      <c r="J1388" s="19" t="s">
        <v>1451</v>
      </c>
      <c r="K1388" s="997">
        <v>1</v>
      </c>
    </row>
    <row r="1389" spans="1:11" ht="15" customHeight="1" x14ac:dyDescent="0.15">
      <c r="A1389" s="19" t="str">
        <v>二分脊髄膜瘤</v>
      </c>
      <c r="B1389" s="19" t="str">
        <v>継続して医療又は生活規制を必要とする程度のものに限って、シート８　（シート９～10には記入しない）</v>
      </c>
      <c r="C1389" s="15" t="str">
        <v>病弱</v>
      </c>
      <c r="D1389" s="15" t="str">
        <v>なし</v>
      </c>
      <c r="G1389" s="28" t="s">
        <v>2597</v>
      </c>
      <c r="H1389" s="15" t="s">
        <v>3543</v>
      </c>
      <c r="I1389" s="28" t="s">
        <v>3461</v>
      </c>
      <c r="J1389" s="19" t="s">
        <v>1451</v>
      </c>
      <c r="K1389" s="997">
        <v>1</v>
      </c>
    </row>
    <row r="1390" spans="1:11" ht="15" customHeight="1" x14ac:dyDescent="0.15">
      <c r="A1390" s="19" t="str">
        <v>二分脊椎</v>
      </c>
      <c r="B1390" s="19" t="str">
        <v>継続して医療又は生活規制を必要とする程度のものに限って、シート８　（シート９～10には記入しない）</v>
      </c>
      <c r="C1390" s="15" t="str">
        <v>病弱</v>
      </c>
      <c r="D1390" s="15" t="str">
        <v>なし</v>
      </c>
      <c r="G1390" s="28" t="s">
        <v>2598</v>
      </c>
      <c r="H1390" s="15" t="s">
        <v>3543</v>
      </c>
      <c r="I1390" s="28" t="s">
        <v>3461</v>
      </c>
      <c r="J1390" s="19" t="s">
        <v>1451</v>
      </c>
      <c r="K1390" s="997">
        <v>1</v>
      </c>
    </row>
    <row r="1391" spans="1:11" ht="15" customHeight="1" x14ac:dyDescent="0.15">
      <c r="A1391" s="19" t="str">
        <v>肉芽腫性口唇炎</v>
      </c>
      <c r="B1391" s="19" t="str">
        <v>継続して医療又は生活規制を必要とする程度のものに限って、シート８　（シート９～10には記入しない）</v>
      </c>
      <c r="C1391" s="15" t="str">
        <v>病弱</v>
      </c>
      <c r="D1391" s="15" t="str">
        <v>なし</v>
      </c>
      <c r="G1391" s="28" t="s">
        <v>2599</v>
      </c>
      <c r="H1391" s="15" t="s">
        <v>3543</v>
      </c>
      <c r="I1391" s="39" t="s">
        <v>3461</v>
      </c>
      <c r="J1391" s="19" t="s">
        <v>1451</v>
      </c>
      <c r="K1391" s="997">
        <v>1</v>
      </c>
    </row>
    <row r="1392" spans="1:11" ht="15" customHeight="1" x14ac:dyDescent="0.15">
      <c r="A1392" s="19" t="str">
        <v>日光アレルギー</v>
      </c>
      <c r="B1392" s="19" t="str">
        <v>継続して医療又は生活規制を必要とする程度のものに限って、シート８　（シート９～10には記入しない）</v>
      </c>
      <c r="C1392" s="15" t="str">
        <v>病弱</v>
      </c>
      <c r="D1392" s="15" t="str">
        <v>なし</v>
      </c>
      <c r="G1392" s="28" t="s">
        <v>2600</v>
      </c>
      <c r="H1392" s="15" t="s">
        <v>3543</v>
      </c>
      <c r="I1392" s="28" t="s">
        <v>3461</v>
      </c>
      <c r="J1392" s="19" t="s">
        <v>1451</v>
      </c>
      <c r="K1392" s="997">
        <v>1</v>
      </c>
    </row>
    <row r="1393" spans="1:11" ht="15" customHeight="1" x14ac:dyDescent="0.15">
      <c r="A1393" s="19" t="str">
        <v>日光過敏症</v>
      </c>
      <c r="B1393" s="19" t="str">
        <v>継続して医療又は生活規制を必要とする程度のものに限って、シート８　（シート９～10には記入しない）</v>
      </c>
      <c r="C1393" s="15" t="str">
        <v>病弱</v>
      </c>
      <c r="D1393" s="15" t="str">
        <v>なし</v>
      </c>
      <c r="G1393" s="28" t="s">
        <v>2601</v>
      </c>
      <c r="H1393" s="15" t="s">
        <v>3543</v>
      </c>
      <c r="I1393" s="28" t="s">
        <v>3461</v>
      </c>
      <c r="J1393" s="19" t="s">
        <v>1451</v>
      </c>
      <c r="K1393" s="997">
        <v>1</v>
      </c>
    </row>
    <row r="1394" spans="1:11" ht="15" customHeight="1" x14ac:dyDescent="0.15">
      <c r="A1394" s="19" t="str">
        <v>日光過敏性皮膚炎</v>
      </c>
      <c r="B1394" s="19" t="str">
        <v>継続して医療又は生活規制を必要とする程度のものに限って、シート８　（シート９～10には記入しない）</v>
      </c>
      <c r="C1394" s="15" t="str">
        <v>病弱</v>
      </c>
      <c r="D1394" s="15" t="str">
        <v>なし</v>
      </c>
      <c r="G1394" s="1394" t="s">
        <v>5532</v>
      </c>
      <c r="H1394" s="514" t="s">
        <v>3543</v>
      </c>
      <c r="I1394" s="1394" t="s">
        <v>3461</v>
      </c>
      <c r="J1394" s="594" t="s">
        <v>1451</v>
      </c>
      <c r="K1394" s="998">
        <v>1</v>
      </c>
    </row>
    <row r="1395" spans="1:11" ht="15" customHeight="1" x14ac:dyDescent="0.15">
      <c r="A1395" s="19" t="str">
        <v>尿管逆流症</v>
      </c>
      <c r="B1395" s="19" t="str">
        <v>継続して医療又は生活規制を必要とする程度のものに限って、シート８　（シート９～10には記入しない）</v>
      </c>
      <c r="C1395" s="15" t="str">
        <v>病弱</v>
      </c>
      <c r="D1395" s="15" t="str">
        <v>なし</v>
      </c>
      <c r="G1395" s="28" t="s">
        <v>2602</v>
      </c>
      <c r="H1395" s="15" t="s">
        <v>3543</v>
      </c>
      <c r="I1395" s="39" t="s">
        <v>3461</v>
      </c>
      <c r="J1395" s="19" t="s">
        <v>1451</v>
      </c>
      <c r="K1395" s="997">
        <v>1</v>
      </c>
    </row>
    <row r="1396" spans="1:11" ht="15" customHeight="1" x14ac:dyDescent="0.15">
      <c r="A1396" s="19" t="str">
        <v>尿膜管遺残症</v>
      </c>
      <c r="B1396" s="19" t="str">
        <v>継続して医療又は生活規制を必要とする程度のものに限って、シート８　（シート９～10には記入しない）</v>
      </c>
      <c r="C1396" s="15" t="str">
        <v>病弱</v>
      </c>
      <c r="D1396" s="15" t="str">
        <v>なし</v>
      </c>
      <c r="G1396" s="15" t="s">
        <v>2603</v>
      </c>
      <c r="H1396" s="15" t="s">
        <v>3543</v>
      </c>
      <c r="I1396" s="39" t="s">
        <v>3461</v>
      </c>
      <c r="J1396" s="19" t="s">
        <v>1451</v>
      </c>
      <c r="K1396" s="997">
        <v>1</v>
      </c>
    </row>
    <row r="1397" spans="1:11" ht="15" customHeight="1" x14ac:dyDescent="0.15">
      <c r="A1397" s="19" t="str">
        <v>脳幹部海綿状血管腫</v>
      </c>
      <c r="B1397" s="19" t="str">
        <v>継続して医療又は生活規制を必要とする程度のものに限って、シート８　（シート９～10には記入しない）</v>
      </c>
      <c r="C1397" s="15" t="str">
        <v>病弱</v>
      </c>
      <c r="D1397" s="15" t="str">
        <v>なし</v>
      </c>
      <c r="G1397" s="28" t="s">
        <v>2604</v>
      </c>
      <c r="H1397" s="15" t="s">
        <v>3543</v>
      </c>
      <c r="I1397" s="39" t="s">
        <v>3461</v>
      </c>
      <c r="J1397" s="19" t="s">
        <v>1451</v>
      </c>
      <c r="K1397" s="997">
        <v>1</v>
      </c>
    </row>
    <row r="1398" spans="1:11" ht="15" customHeight="1" x14ac:dyDescent="0.15">
      <c r="A1398" s="19" t="str">
        <v>脳腫瘍</v>
      </c>
      <c r="B1398" s="19" t="str">
        <v>継続して医療又は生活規制を必要とする程度のものに限って、シート８　（シート９～10には記入しない）</v>
      </c>
      <c r="C1398" s="15" t="str">
        <v>病弱</v>
      </c>
      <c r="D1398" s="15" t="str">
        <v>なし</v>
      </c>
      <c r="G1398" s="15" t="s">
        <v>2605</v>
      </c>
      <c r="H1398" s="15" t="s">
        <v>3543</v>
      </c>
      <c r="I1398" s="39" t="s">
        <v>3461</v>
      </c>
      <c r="J1398" s="19" t="s">
        <v>1451</v>
      </c>
      <c r="K1398" s="997">
        <v>1</v>
      </c>
    </row>
    <row r="1399" spans="1:11" ht="15" customHeight="1" x14ac:dyDescent="0.15">
      <c r="A1399" s="19" t="str">
        <v>肺結核</v>
      </c>
      <c r="B1399" s="19" t="str">
        <v>継続して医療又は生活規制を必要とする程度のものに限って、シート８　（シート９～10には記入しない）</v>
      </c>
      <c r="C1399" s="15" t="str">
        <v>病弱</v>
      </c>
      <c r="D1399" s="15" t="str">
        <v>なし</v>
      </c>
      <c r="G1399" s="15" t="s">
        <v>2606</v>
      </c>
      <c r="H1399" s="15" t="s">
        <v>3543</v>
      </c>
      <c r="I1399" s="39" t="s">
        <v>3461</v>
      </c>
      <c r="J1399" s="19" t="s">
        <v>1451</v>
      </c>
      <c r="K1399" s="998">
        <v>1</v>
      </c>
    </row>
    <row r="1400" spans="1:11" ht="15" customHeight="1" x14ac:dyDescent="0.15">
      <c r="A1400" s="19" t="str">
        <v>ジストニア</v>
      </c>
      <c r="B1400" s="19" t="str">
        <v>継続して医療又は生活規制を必要とする程度のものに限って、シート８　（シート９～10には記入しない）</v>
      </c>
      <c r="C1400" s="15" t="str">
        <v>病弱</v>
      </c>
      <c r="D1400" s="15" t="str">
        <v>なし</v>
      </c>
      <c r="G1400" s="1394" t="s">
        <v>5533</v>
      </c>
      <c r="H1400" s="514" t="s">
        <v>3543</v>
      </c>
      <c r="I1400" s="1393" t="s">
        <v>3461</v>
      </c>
      <c r="J1400" s="594" t="s">
        <v>1451</v>
      </c>
      <c r="K1400" s="998">
        <v>1</v>
      </c>
    </row>
    <row r="1401" spans="1:11" ht="15" customHeight="1" x14ac:dyDescent="0.15">
      <c r="A1401" s="19" t="str">
        <v>反射性交感神経性ジストロフィー</v>
      </c>
      <c r="B1401" s="19" t="str">
        <v>継続して医療又は生活規制を必要とする程度のものに限って、シート８　（シート９～10には記入しない）</v>
      </c>
      <c r="C1401" s="15" t="str">
        <v>病弱</v>
      </c>
      <c r="D1401" s="15" t="str">
        <v>なし</v>
      </c>
      <c r="G1401" s="28" t="s">
        <v>2607</v>
      </c>
      <c r="H1401" s="15" t="s">
        <v>3543</v>
      </c>
      <c r="I1401" s="28" t="s">
        <v>3461</v>
      </c>
      <c r="J1401" s="19" t="s">
        <v>1451</v>
      </c>
      <c r="K1401" s="997">
        <v>1</v>
      </c>
    </row>
    <row r="1402" spans="1:11" ht="15" customHeight="1" x14ac:dyDescent="0.15">
      <c r="A1402" s="19" t="str">
        <v>頻脈発作</v>
      </c>
      <c r="B1402" s="19" t="str">
        <v>継続して医療又は生活規制を必要とする程度のものに限って、シート８　（シート９～10には記入しない）</v>
      </c>
      <c r="C1402" s="15" t="str">
        <v>病弱</v>
      </c>
      <c r="D1402" s="15" t="str">
        <v>なし</v>
      </c>
      <c r="G1402" s="28" t="s">
        <v>2608</v>
      </c>
      <c r="H1402" s="15" t="s">
        <v>3543</v>
      </c>
      <c r="I1402" s="39" t="s">
        <v>3461</v>
      </c>
      <c r="J1402" s="19" t="s">
        <v>1451</v>
      </c>
      <c r="K1402" s="997">
        <v>1</v>
      </c>
    </row>
    <row r="1403" spans="1:11" ht="15" customHeight="1" x14ac:dyDescent="0.15">
      <c r="A1403" s="19" t="str">
        <v>部分てんかん</v>
      </c>
      <c r="B1403" s="19" t="str">
        <v>継続して医療又は生活規制を必要とする程度のものに限って、シート８　（シート９～10には記入しない）</v>
      </c>
      <c r="C1403" s="15" t="str">
        <v>病弱</v>
      </c>
      <c r="D1403" s="15" t="str">
        <v>なし</v>
      </c>
      <c r="G1403" s="28" t="s">
        <v>2609</v>
      </c>
      <c r="H1403" s="15" t="s">
        <v>3543</v>
      </c>
      <c r="I1403" s="39" t="s">
        <v>3461</v>
      </c>
      <c r="J1403" s="19" t="s">
        <v>1451</v>
      </c>
      <c r="K1403" s="997">
        <v>1</v>
      </c>
    </row>
    <row r="1404" spans="1:11" ht="15" customHeight="1" x14ac:dyDescent="0.15">
      <c r="A1404" s="19" t="str">
        <v>副腎疲労症候群</v>
      </c>
      <c r="B1404" s="19" t="str">
        <v>継続して医療又は生活規制を必要とする程度のものに限って、シート８　（シート９～10には記入しない）</v>
      </c>
      <c r="C1404" s="15" t="str">
        <v>病弱</v>
      </c>
      <c r="D1404" s="15" t="str">
        <v>なし</v>
      </c>
      <c r="G1404" s="28" t="s">
        <v>2610</v>
      </c>
      <c r="H1404" s="15" t="s">
        <v>3543</v>
      </c>
      <c r="I1404" s="39" t="s">
        <v>3461</v>
      </c>
      <c r="J1404" s="19" t="s">
        <v>1451</v>
      </c>
      <c r="K1404" s="997">
        <v>1</v>
      </c>
    </row>
    <row r="1405" spans="1:11" ht="15" customHeight="1" x14ac:dyDescent="0.15">
      <c r="A1405" s="19" t="str">
        <v>複合性局所疼痛症候群</v>
      </c>
      <c r="B1405" s="19" t="str">
        <v>継続して医療又は生活規制を必要とする程度のものに限って、シート８　（シート９～10には記入しない）</v>
      </c>
      <c r="C1405" s="15" t="str">
        <v>病弱</v>
      </c>
      <c r="D1405" s="15" t="str">
        <v>なし</v>
      </c>
      <c r="G1405" s="28" t="s">
        <v>2611</v>
      </c>
      <c r="H1405" s="15" t="s">
        <v>3543</v>
      </c>
      <c r="I1405" s="39" t="s">
        <v>3461</v>
      </c>
      <c r="J1405" s="19" t="s">
        <v>1451</v>
      </c>
      <c r="K1405" s="997">
        <v>1</v>
      </c>
    </row>
    <row r="1406" spans="1:11" ht="15" customHeight="1" x14ac:dyDescent="0.15">
      <c r="A1406" s="19" t="str">
        <v>平山病</v>
      </c>
      <c r="B1406" s="19" t="str">
        <v>継続して医療又は生活規制を必要とする程度のものに限って、シート８　（シート９～10には記入しない）</v>
      </c>
      <c r="C1406" s="15" t="str">
        <v>病弱</v>
      </c>
      <c r="D1406" s="15" t="str">
        <v>なし</v>
      </c>
      <c r="G1406" s="28" t="s">
        <v>2612</v>
      </c>
      <c r="H1406" s="15" t="s">
        <v>3543</v>
      </c>
      <c r="I1406" s="39" t="s">
        <v>3461</v>
      </c>
      <c r="J1406" s="19" t="s">
        <v>1451</v>
      </c>
      <c r="K1406" s="997">
        <v>1</v>
      </c>
    </row>
    <row r="1407" spans="1:11" ht="15" customHeight="1" x14ac:dyDescent="0.15">
      <c r="A1407" s="19" t="str">
        <v>慢性腎炎</v>
      </c>
      <c r="B1407" s="19" t="str">
        <v>継続して医療又は生活規制を必要とする程度のものに限って、シート８　（シート９～10には記入しない）</v>
      </c>
      <c r="C1407" s="15" t="str">
        <v>病弱</v>
      </c>
      <c r="D1407" s="15" t="str">
        <v>なし</v>
      </c>
      <c r="G1407" s="28" t="s">
        <v>2613</v>
      </c>
      <c r="H1407" s="15" t="s">
        <v>3543</v>
      </c>
      <c r="I1407" s="39" t="s">
        <v>3461</v>
      </c>
      <c r="J1407" s="19" t="s">
        <v>1451</v>
      </c>
      <c r="K1407" s="997">
        <v>1</v>
      </c>
    </row>
    <row r="1408" spans="1:11" ht="15" customHeight="1" x14ac:dyDescent="0.15">
      <c r="A1408" s="19" t="str">
        <v>慢性閉塞性気管支炎</v>
      </c>
      <c r="B1408" s="19" t="str">
        <v>継続して医療又は生活規制を必要とする程度のものに限って、シート８　（シート９～10には記入しない）</v>
      </c>
      <c r="C1408" s="15" t="str">
        <v>病弱</v>
      </c>
      <c r="D1408" s="15" t="str">
        <v>なし</v>
      </c>
      <c r="G1408" s="28" t="s">
        <v>2614</v>
      </c>
      <c r="H1408" s="15" t="s">
        <v>3543</v>
      </c>
      <c r="I1408" s="39" t="s">
        <v>3461</v>
      </c>
      <c r="J1408" s="19" t="s">
        <v>1451</v>
      </c>
      <c r="K1408" s="997">
        <v>1</v>
      </c>
    </row>
    <row r="1409" spans="1:11" ht="15" customHeight="1" x14ac:dyDescent="0.15">
      <c r="A1409" s="19" t="str">
        <v>慢性閉塞性肺疾患</v>
      </c>
      <c r="B1409" s="19" t="str">
        <v>継続して医療又は生活規制を必要とする程度のものに限って、シート８　（シート９～10には記入しない）</v>
      </c>
      <c r="C1409" s="15" t="str">
        <v>病弱</v>
      </c>
      <c r="D1409" s="15" t="str">
        <v>なし</v>
      </c>
      <c r="G1409" s="15" t="s">
        <v>2615</v>
      </c>
      <c r="H1409" s="15" t="s">
        <v>3543</v>
      </c>
      <c r="I1409" s="39" t="s">
        <v>3461</v>
      </c>
      <c r="J1409" s="19" t="s">
        <v>1451</v>
      </c>
      <c r="K1409" s="997">
        <v>1</v>
      </c>
    </row>
    <row r="1410" spans="1:11" ht="15" customHeight="1" x14ac:dyDescent="0.15">
      <c r="A1410" s="19" t="str">
        <v>肺気腫</v>
      </c>
      <c r="B1410" s="19" t="str">
        <v>継続して医療又は生活規制を必要とする程度のものに限って、シート８　（シート９～10には記入しない）</v>
      </c>
      <c r="C1410" s="15" t="str">
        <v>病弱</v>
      </c>
      <c r="D1410" s="15" t="str">
        <v>なし</v>
      </c>
      <c r="G1410" s="514" t="s">
        <v>5534</v>
      </c>
      <c r="H1410" s="514" t="s">
        <v>3543</v>
      </c>
      <c r="I1410" s="1393" t="s">
        <v>3461</v>
      </c>
      <c r="J1410" s="594" t="s">
        <v>1451</v>
      </c>
      <c r="K1410" s="998">
        <v>1</v>
      </c>
    </row>
    <row r="1411" spans="1:11" ht="15" customHeight="1" x14ac:dyDescent="0.15">
      <c r="A1411" s="19" t="str">
        <v>薬アレルギー</v>
      </c>
      <c r="B1411" s="19" t="str">
        <v>継続して医療又は生活規制を必要とする程度のものに限って、シート８　（シート９～10には記入しない）</v>
      </c>
      <c r="C1411" s="15" t="str">
        <v>病弱</v>
      </c>
      <c r="D1411" s="15" t="str">
        <v>なし</v>
      </c>
      <c r="G1411" s="28" t="s">
        <v>2616</v>
      </c>
      <c r="H1411" s="15" t="s">
        <v>3543</v>
      </c>
      <c r="I1411" s="39" t="s">
        <v>3461</v>
      </c>
      <c r="J1411" s="19" t="s">
        <v>1451</v>
      </c>
      <c r="K1411" s="997">
        <v>1</v>
      </c>
    </row>
    <row r="1412" spans="1:11" ht="15" customHeight="1" x14ac:dyDescent="0.15">
      <c r="A1412" s="19" t="str">
        <v>薬剤アレルギー</v>
      </c>
      <c r="B1412" s="19" t="str">
        <v>継続して医療又は生活規制を必要とする程度のものに限って、シート８　（シート９～10には記入しない）</v>
      </c>
      <c r="C1412" s="15" t="str">
        <v>病弱</v>
      </c>
      <c r="D1412" s="15" t="str">
        <v>なし</v>
      </c>
      <c r="G1412" s="15" t="s">
        <v>2617</v>
      </c>
      <c r="H1412" s="15" t="s">
        <v>3543</v>
      </c>
      <c r="I1412" s="39" t="s">
        <v>3461</v>
      </c>
      <c r="J1412" s="19" t="s">
        <v>1451</v>
      </c>
      <c r="K1412" s="997">
        <v>1</v>
      </c>
    </row>
    <row r="1413" spans="1:11" ht="15" customHeight="1" x14ac:dyDescent="0.15">
      <c r="A1413" s="19" t="str">
        <v>癲癇</v>
      </c>
      <c r="B1413" s="19" t="str">
        <v>継続して医療又は生活規制を必要とする程度のものに限って、シート８　（シート９～10には記入しない）</v>
      </c>
      <c r="C1413" s="15" t="str">
        <v>病弱</v>
      </c>
      <c r="D1413" s="15" t="str">
        <v>なし</v>
      </c>
      <c r="G1413" s="28" t="s">
        <v>2618</v>
      </c>
      <c r="H1413" s="15" t="s">
        <v>3543</v>
      </c>
      <c r="I1413" s="39" t="s">
        <v>3461</v>
      </c>
      <c r="J1413" s="19" t="s">
        <v>1451</v>
      </c>
      <c r="K1413" s="997">
        <v>1</v>
      </c>
    </row>
    <row r="1414" spans="1:11" ht="15" customHeight="1" x14ac:dyDescent="0.15">
      <c r="A1414" s="19" t="str">
        <v>癲癇発作</v>
      </c>
      <c r="B1414" s="19" t="str">
        <v>継続して医療又は生活規制を必要とする程度のものに限って、シート８　（シート９～10には記入しない）</v>
      </c>
      <c r="C1414" s="15" t="str">
        <v>病弱</v>
      </c>
      <c r="D1414" s="15" t="str">
        <v>なし</v>
      </c>
      <c r="G1414" s="28" t="s">
        <v>2619</v>
      </c>
      <c r="H1414" s="15" t="s">
        <v>3543</v>
      </c>
      <c r="I1414" s="39" t="s">
        <v>3461</v>
      </c>
      <c r="J1414" s="19" t="s">
        <v>1451</v>
      </c>
      <c r="K1414" s="997">
        <v>1</v>
      </c>
    </row>
    <row r="1415" spans="1:11" ht="15" customHeight="1" x14ac:dyDescent="0.15">
      <c r="A1415" s="19" t="str">
        <v>膵炎</v>
      </c>
      <c r="B1415" s="19" t="str">
        <v>継続して医療又は生活規制を必要とする程度のものに限って、シート８　（シート９～10には記入しない）</v>
      </c>
      <c r="C1415" s="15" t="str">
        <v>病弱</v>
      </c>
      <c r="D1415" s="15" t="str">
        <v>なし</v>
      </c>
      <c r="G1415" s="28" t="s">
        <v>2620</v>
      </c>
      <c r="H1415" s="15" t="s">
        <v>3543</v>
      </c>
      <c r="I1415" s="39" t="s">
        <v>3461</v>
      </c>
      <c r="J1415" s="19" t="s">
        <v>1451</v>
      </c>
      <c r="K1415" s="997">
        <v>1</v>
      </c>
    </row>
    <row r="1416" spans="1:11" ht="15" customHeight="1" x14ac:dyDescent="0.15">
      <c r="A1416" s="19" t="str">
        <v>膵外分泌機能不全</v>
      </c>
      <c r="B1416" s="19" t="str">
        <v>継続して医療又は生活規制を必要とする程度のものに限って、シート８　（シート９～10には記入しない）</v>
      </c>
      <c r="C1416" s="15" t="str">
        <v>病弱</v>
      </c>
      <c r="D1416" s="15" t="str">
        <v>なし</v>
      </c>
      <c r="G1416" s="28" t="s">
        <v>2621</v>
      </c>
      <c r="H1416" s="15" t="s">
        <v>3543</v>
      </c>
      <c r="I1416" s="39" t="s">
        <v>3461</v>
      </c>
      <c r="J1416" s="19" t="s">
        <v>1451</v>
      </c>
      <c r="K1416" s="997">
        <v>1</v>
      </c>
    </row>
    <row r="1417" spans="1:11" ht="15" customHeight="1" x14ac:dyDescent="0.15">
      <c r="A1417" s="19" t="str">
        <v>鰓弓性障害</v>
      </c>
      <c r="B1417" s="19" t="str">
        <v>継続して医療又は生活規制を必要とする程度のものに限って、シート８　（シート９～10には記入しない）</v>
      </c>
      <c r="C1417" s="15" t="str">
        <v>病弱</v>
      </c>
      <c r="D1417" s="15" t="str">
        <v>なし</v>
      </c>
      <c r="G1417" s="28" t="s">
        <v>2622</v>
      </c>
      <c r="H1417" s="15" t="s">
        <v>3543</v>
      </c>
      <c r="I1417" s="39" t="s">
        <v>3461</v>
      </c>
      <c r="J1417" s="19" t="s">
        <v>1451</v>
      </c>
      <c r="K1417" s="997">
        <v>1</v>
      </c>
    </row>
    <row r="1418" spans="1:11" ht="15" customHeight="1" x14ac:dyDescent="0.15">
      <c r="A1418" s="19" t="str">
        <v>頸動脈小体腫瘍</v>
      </c>
      <c r="B1418" s="19" t="str">
        <v>継続して医療又は生活規制を必要とする程度のものに限って、シート８　（シート９～10には記入しない）</v>
      </c>
      <c r="C1418" s="15" t="str">
        <v>病弱</v>
      </c>
      <c r="D1418" s="15" t="str">
        <v>なし</v>
      </c>
      <c r="G1418" s="28" t="s">
        <v>2623</v>
      </c>
      <c r="H1418" s="15" t="s">
        <v>3543</v>
      </c>
      <c r="I1418" s="39" t="s">
        <v>3461</v>
      </c>
      <c r="J1418" s="19" t="s">
        <v>1451</v>
      </c>
      <c r="K1418" s="997">
        <v>1</v>
      </c>
    </row>
    <row r="1419" spans="1:11" ht="15" customHeight="1" x14ac:dyDescent="0.15">
      <c r="A1419" s="19" t="str">
        <v>心室内伝導障害</v>
      </c>
      <c r="B1419" s="19" t="str">
        <v>継続して医療又は生活規制を必要とする程度のものに限って、シート８　（シート９～10には記入しない）</v>
      </c>
      <c r="C1419" s="15" t="str">
        <v>病弱</v>
      </c>
      <c r="D1419" s="15" t="str">
        <v>なし</v>
      </c>
      <c r="G1419" s="28" t="s">
        <v>2624</v>
      </c>
      <c r="H1419" s="15" t="s">
        <v>3543</v>
      </c>
      <c r="I1419" s="39" t="s">
        <v>3461</v>
      </c>
      <c r="J1419" s="19" t="s">
        <v>1451</v>
      </c>
      <c r="K1419" s="997">
        <v>1</v>
      </c>
    </row>
    <row r="1420" spans="1:11" ht="15" customHeight="1" x14ac:dyDescent="0.15">
      <c r="A1420" s="19" t="str">
        <v>乾癬性関節炎</v>
      </c>
      <c r="B1420" s="19" t="str">
        <v>継続して医療又は生活規制を必要とする程度のものに限って、シート８　（シート９～10には記入しない）</v>
      </c>
      <c r="C1420" s="15" t="str">
        <v>病弱</v>
      </c>
      <c r="D1420" s="15" t="str">
        <v>なし</v>
      </c>
      <c r="G1420" s="28" t="s">
        <v>2625</v>
      </c>
      <c r="H1420" s="15" t="s">
        <v>3543</v>
      </c>
      <c r="I1420" s="28" t="s">
        <v>3461</v>
      </c>
      <c r="J1420" s="19" t="s">
        <v>1451</v>
      </c>
      <c r="K1420" s="997">
        <v>1</v>
      </c>
    </row>
    <row r="1421" spans="1:11" ht="15" customHeight="1" x14ac:dyDescent="0.15">
      <c r="A1421" s="19" t="str">
        <v>線維性骨異形成症</v>
      </c>
      <c r="B1421" s="19" t="str">
        <v>継続して医療又は生活規制を必要とする程度のものに限って、シート８　（シート９～10には記入しない）</v>
      </c>
      <c r="C1421" s="15" t="str">
        <v>病弱</v>
      </c>
      <c r="D1421" s="15" t="str">
        <v>なし</v>
      </c>
      <c r="G1421" s="28" t="s">
        <v>3545</v>
      </c>
      <c r="H1421" s="15" t="s">
        <v>3543</v>
      </c>
      <c r="I1421" s="39" t="s">
        <v>3461</v>
      </c>
      <c r="J1421" s="19" t="s">
        <v>1451</v>
      </c>
      <c r="K1421" s="997">
        <v>1</v>
      </c>
    </row>
    <row r="1422" spans="1:11" ht="15" customHeight="1" x14ac:dyDescent="0.15">
      <c r="A1422" s="19" t="str">
        <v>川崎病</v>
      </c>
      <c r="B1422" s="19" t="str">
        <v>継続して医療又は生活規制を必要とする程度のものに限って、シート８　（シート９～10には記入しない）</v>
      </c>
      <c r="C1422" s="15" t="str">
        <v>病弱</v>
      </c>
      <c r="D1422" s="15" t="str">
        <v>なし</v>
      </c>
      <c r="G1422" s="28" t="s">
        <v>2626</v>
      </c>
      <c r="H1422" s="15" t="s">
        <v>3543</v>
      </c>
      <c r="I1422" s="39" t="s">
        <v>3461</v>
      </c>
      <c r="J1422" s="19" t="s">
        <v>1451</v>
      </c>
      <c r="K1422" s="997">
        <v>1</v>
      </c>
    </row>
    <row r="1423" spans="1:11" ht="15" customHeight="1" x14ac:dyDescent="0.15">
      <c r="A1423" s="19" t="str">
        <v>メニエール病</v>
      </c>
      <c r="B1423" s="19" t="str">
        <v>継続して医療又は生活規制を必要とする程度のものに限って、シート８　（シート９～10には記入しない）</v>
      </c>
      <c r="C1423" s="15" t="str">
        <v>病弱</v>
      </c>
      <c r="D1423" s="15" t="str">
        <v>なし</v>
      </c>
      <c r="G1423" s="28" t="s">
        <v>2627</v>
      </c>
      <c r="H1423" s="15" t="s">
        <v>3543</v>
      </c>
      <c r="I1423" s="39" t="s">
        <v>3461</v>
      </c>
      <c r="J1423" s="19" t="s">
        <v>1451</v>
      </c>
      <c r="K1423" s="997">
        <v>1</v>
      </c>
    </row>
    <row r="1424" spans="1:11" ht="15" customHeight="1" x14ac:dyDescent="0.15">
      <c r="A1424" s="19" t="str">
        <v>むずむず脚症候群</v>
      </c>
      <c r="B1424" s="19" t="str">
        <v>継続して医療又は生活規制を必要とする程度のものに限って、シート８　（シート９～10には記入しない）</v>
      </c>
      <c r="C1424" s="15" t="str">
        <v>病弱</v>
      </c>
      <c r="D1424" s="15" t="str">
        <v>なし</v>
      </c>
      <c r="G1424" s="28" t="s">
        <v>2628</v>
      </c>
      <c r="H1424" s="15" t="s">
        <v>3543</v>
      </c>
      <c r="I1424" s="39" t="s">
        <v>3461</v>
      </c>
      <c r="J1424" s="19" t="s">
        <v>1451</v>
      </c>
      <c r="K1424" s="997">
        <v>1</v>
      </c>
    </row>
    <row r="1425" spans="1:11" ht="15" customHeight="1" x14ac:dyDescent="0.15">
      <c r="A1425" s="19" t="str">
        <v>ムズムズ脚症候群</v>
      </c>
      <c r="B1425" s="19" t="str">
        <v>継続して医療又は生活規制を必要とする程度のものに限って、シート８　（シート９～10には記入しない）</v>
      </c>
      <c r="C1425" s="15" t="str">
        <v>病弱</v>
      </c>
      <c r="D1425" s="15" t="str">
        <v>なし</v>
      </c>
      <c r="G1425" s="28" t="s">
        <v>2629</v>
      </c>
      <c r="H1425" s="15" t="s">
        <v>3543</v>
      </c>
      <c r="I1425" s="39" t="s">
        <v>3461</v>
      </c>
      <c r="J1425" s="19" t="s">
        <v>1451</v>
      </c>
      <c r="K1425" s="997">
        <v>1</v>
      </c>
    </row>
    <row r="1426" spans="1:11" ht="15" customHeight="1" x14ac:dyDescent="0.15">
      <c r="A1426" s="19" t="str">
        <v>視床下部過誤腫</v>
      </c>
      <c r="B1426" s="19" t="str">
        <v>継続して医療又は生活規制を必要とする程度のものに限って、シート８　（シート９～10には記入しない）</v>
      </c>
      <c r="C1426" s="15" t="str">
        <v>病弱</v>
      </c>
      <c r="D1426" s="15" t="str">
        <v>なし</v>
      </c>
      <c r="G1426" s="28" t="s">
        <v>2630</v>
      </c>
      <c r="H1426" s="15" t="s">
        <v>3543</v>
      </c>
      <c r="I1426" s="39" t="s">
        <v>3461</v>
      </c>
      <c r="J1426" s="19" t="s">
        <v>1451</v>
      </c>
      <c r="K1426" s="997">
        <v>1</v>
      </c>
    </row>
    <row r="1427" spans="1:11" ht="15" customHeight="1" x14ac:dyDescent="0.15">
      <c r="A1427" s="19" t="str">
        <v>ハント症候群</v>
      </c>
      <c r="B1427" s="19" t="str">
        <v>継続して医療又は生活規制を必要とする程度のものに限って、シート８　（シート９～10には記入しない）</v>
      </c>
      <c r="C1427" s="15" t="str">
        <v>病弱</v>
      </c>
      <c r="D1427" s="15" t="str">
        <v>なし</v>
      </c>
      <c r="G1427" s="28" t="s">
        <v>2631</v>
      </c>
      <c r="H1427" s="15" t="s">
        <v>3543</v>
      </c>
      <c r="I1427" s="39" t="s">
        <v>3461</v>
      </c>
      <c r="J1427" s="19" t="s">
        <v>1451</v>
      </c>
      <c r="K1427" s="997">
        <v>1</v>
      </c>
    </row>
    <row r="1428" spans="1:11" ht="15" customHeight="1" x14ac:dyDescent="0.15">
      <c r="A1428" s="19" t="str">
        <v>脳脊髄液漏出症</v>
      </c>
      <c r="B1428" s="19" t="str">
        <v>継続して医療又は生活規制を必要とする程度のものに限って、シート８　（シート９～10には記入しない）</v>
      </c>
      <c r="C1428" s="15" t="str">
        <v>病弱</v>
      </c>
      <c r="D1428" s="15" t="str">
        <v>なし</v>
      </c>
      <c r="G1428" s="28" t="s">
        <v>2632</v>
      </c>
      <c r="H1428" s="15" t="s">
        <v>3543</v>
      </c>
      <c r="I1428" s="39" t="s">
        <v>3461</v>
      </c>
      <c r="J1428" s="19" t="s">
        <v>1451</v>
      </c>
      <c r="K1428" s="997">
        <v>1</v>
      </c>
    </row>
    <row r="1429" spans="1:11" ht="15" customHeight="1" x14ac:dyDescent="0.15">
      <c r="A1429" s="19" t="str">
        <v>脳動脈奇形</v>
      </c>
      <c r="B1429" s="19" t="str">
        <v>継続して医療又は生活規制を必要とする程度のものに限って、シート８　（シート９～10には記入しない）</v>
      </c>
      <c r="C1429" s="15" t="str">
        <v>病弱</v>
      </c>
      <c r="D1429" s="15" t="str">
        <v>なし</v>
      </c>
      <c r="G1429" s="28" t="s">
        <v>2633</v>
      </c>
      <c r="H1429" s="15" t="s">
        <v>3543</v>
      </c>
      <c r="I1429" s="39" t="s">
        <v>3461</v>
      </c>
      <c r="J1429" s="19" t="s">
        <v>1451</v>
      </c>
      <c r="K1429" s="997">
        <v>1</v>
      </c>
    </row>
    <row r="1430" spans="1:11" ht="15" customHeight="1" x14ac:dyDescent="0.15">
      <c r="A1430" s="19" t="str">
        <v>脊髄腫瘍</v>
      </c>
      <c r="B1430" s="19" t="str">
        <v>継続して医療又は生活規制を必要とする程度のものに限って、シート８　（シート９～10には記入しない）</v>
      </c>
      <c r="C1430" s="15" t="str">
        <v>病弱</v>
      </c>
      <c r="D1430" s="15" t="str">
        <v>なし</v>
      </c>
      <c r="G1430" s="28" t="s">
        <v>2634</v>
      </c>
      <c r="H1430" s="15" t="s">
        <v>3543</v>
      </c>
      <c r="I1430" s="39" t="s">
        <v>3461</v>
      </c>
      <c r="J1430" s="19" t="s">
        <v>1451</v>
      </c>
      <c r="K1430" s="997">
        <v>1</v>
      </c>
    </row>
    <row r="1431" spans="1:11" ht="15" customHeight="1" x14ac:dyDescent="0.15">
      <c r="A1431" s="19" t="str">
        <v>破壊性甲状腺炎</v>
      </c>
      <c r="B1431" s="19" t="str">
        <v>継続して医療又は生活規制を必要とする程度のものに限って、シート８　（シート９～10には記入しない）</v>
      </c>
      <c r="C1431" s="15" t="str">
        <v>病弱</v>
      </c>
      <c r="D1431" s="15" t="str">
        <v>なし</v>
      </c>
      <c r="G1431" s="15" t="s">
        <v>2635</v>
      </c>
      <c r="H1431" s="15" t="s">
        <v>3543</v>
      </c>
      <c r="I1431" s="39" t="s">
        <v>3461</v>
      </c>
      <c r="J1431" s="19" t="s">
        <v>1451</v>
      </c>
      <c r="K1431" s="997">
        <v>1</v>
      </c>
    </row>
    <row r="1432" spans="1:11" ht="15" customHeight="1" x14ac:dyDescent="0.15">
      <c r="A1432" s="19" t="str">
        <v>無痛性甲状腺炎</v>
      </c>
      <c r="B1432" s="19" t="str">
        <v>継続して医療又は生活規制を必要とする程度のものに限って、シート８　（シート９～10には記入しない）</v>
      </c>
      <c r="C1432" s="15" t="str">
        <v>病弱</v>
      </c>
      <c r="D1432" s="15" t="str">
        <v>なし</v>
      </c>
      <c r="G1432" s="28" t="s">
        <v>2636</v>
      </c>
      <c r="H1432" s="15" t="s">
        <v>3543</v>
      </c>
      <c r="I1432" s="39" t="s">
        <v>3461</v>
      </c>
      <c r="J1432" s="19" t="s">
        <v>1451</v>
      </c>
      <c r="K1432" s="997">
        <v>1</v>
      </c>
    </row>
    <row r="1433" spans="1:11" ht="15" customHeight="1" x14ac:dyDescent="0.15">
      <c r="A1433" s="19" t="str">
        <v>横紋筋融解症</v>
      </c>
      <c r="B1433" s="19" t="str">
        <v>継続して医療又は生活規制を必要とする程度のものに限って、シート８　（シート９～10には記入しない）</v>
      </c>
      <c r="C1433" s="15" t="str">
        <v>病弱</v>
      </c>
      <c r="D1433" s="15" t="str">
        <v>なし</v>
      </c>
      <c r="G1433" s="28" t="s">
        <v>2637</v>
      </c>
      <c r="H1433" s="15" t="s">
        <v>3543</v>
      </c>
      <c r="I1433" s="39" t="s">
        <v>3461</v>
      </c>
      <c r="J1433" s="19" t="s">
        <v>1451</v>
      </c>
      <c r="K1433" s="997">
        <v>1</v>
      </c>
    </row>
    <row r="1434" spans="1:11" ht="15" customHeight="1" x14ac:dyDescent="0.15">
      <c r="A1434" s="19" t="str">
        <v>小児欠伸てんかん</v>
      </c>
      <c r="B1434" s="19" t="str">
        <v>継続して医療又は生活規制を必要とする程度のものに限って、シート８　（シート９～10には記入しない）</v>
      </c>
      <c r="C1434" s="15" t="str">
        <v>病弱</v>
      </c>
      <c r="D1434" s="15" t="str">
        <v>なし</v>
      </c>
      <c r="G1434" s="28" t="s">
        <v>2638</v>
      </c>
      <c r="H1434" s="15" t="s">
        <v>3543</v>
      </c>
      <c r="I1434" s="28" t="s">
        <v>3461</v>
      </c>
      <c r="J1434" s="19" t="s">
        <v>1451</v>
      </c>
      <c r="K1434" s="997">
        <v>1</v>
      </c>
    </row>
    <row r="1435" spans="1:11" ht="15" customHeight="1" x14ac:dyDescent="0.15">
      <c r="A1435" s="19" t="str">
        <v>ローランドてんかん</v>
      </c>
      <c r="B1435" s="19" t="str">
        <v>継続して医療又は生活規制を必要とする程度のものに限って、シート８　（シート９～10には記入しない）</v>
      </c>
      <c r="C1435" s="15" t="str">
        <v>病弱</v>
      </c>
      <c r="D1435" s="15" t="str">
        <v>なし</v>
      </c>
      <c r="G1435" s="15" t="s">
        <v>2639</v>
      </c>
      <c r="H1435" s="15" t="s">
        <v>3543</v>
      </c>
      <c r="I1435" s="39" t="s">
        <v>3461</v>
      </c>
      <c r="J1435" s="19" t="s">
        <v>1451</v>
      </c>
      <c r="K1435" s="997">
        <v>1</v>
      </c>
    </row>
    <row r="1436" spans="1:11" ht="15" customHeight="1" x14ac:dyDescent="0.15">
      <c r="A1436" s="19" t="str">
        <v>ギラン・バレー症候群</v>
      </c>
      <c r="B1436" s="19" t="str">
        <v>継続して医療又は生活規制を必要とする程度のものに限って、シート８　（シート９～10には記入しない）</v>
      </c>
      <c r="C1436" s="15" t="str">
        <v>病弱</v>
      </c>
      <c r="D1436" s="15" t="str">
        <v>なし</v>
      </c>
      <c r="G1436" s="15" t="s">
        <v>2640</v>
      </c>
      <c r="H1436" s="15" t="s">
        <v>3543</v>
      </c>
      <c r="I1436" s="39" t="s">
        <v>3461</v>
      </c>
      <c r="J1436" s="19" t="s">
        <v>1451</v>
      </c>
      <c r="K1436" s="997">
        <v>1</v>
      </c>
    </row>
    <row r="1437" spans="1:11" ht="15" customHeight="1" x14ac:dyDescent="0.15">
      <c r="A1437" s="19" t="str">
        <v>腎性低尿酸症</v>
      </c>
      <c r="B1437" s="19" t="str">
        <v>継続して医療又は生活規制を必要とする程度のものに限って、シート８　（シート９～10には記入しない）</v>
      </c>
      <c r="C1437" s="15" t="str">
        <v>病弱</v>
      </c>
      <c r="D1437" s="15" t="str">
        <v>なし</v>
      </c>
      <c r="G1437" s="15" t="s">
        <v>2641</v>
      </c>
      <c r="H1437" s="15" t="s">
        <v>3543</v>
      </c>
      <c r="I1437" s="39" t="s">
        <v>3461</v>
      </c>
      <c r="J1437" s="19" t="s">
        <v>1451</v>
      </c>
      <c r="K1437" s="997">
        <v>1</v>
      </c>
    </row>
    <row r="1438" spans="1:11" ht="15" customHeight="1" x14ac:dyDescent="0.15">
      <c r="A1438" s="19" t="str">
        <v>デスモイド腫瘍</v>
      </c>
      <c r="B1438" s="19" t="str">
        <v>継続して医療又は生活規制を必要とする程度のものに限って、シート８　（シート９～10には記入しない）</v>
      </c>
      <c r="C1438" s="15" t="str">
        <v>病弱</v>
      </c>
      <c r="D1438" s="15" t="str">
        <v>なし</v>
      </c>
      <c r="G1438" s="15" t="s">
        <v>2642</v>
      </c>
      <c r="H1438" s="15" t="s">
        <v>3543</v>
      </c>
      <c r="I1438" s="28" t="s">
        <v>3461</v>
      </c>
      <c r="J1438" s="19" t="s">
        <v>1451</v>
      </c>
      <c r="K1438" s="997">
        <v>1</v>
      </c>
    </row>
    <row r="1439" spans="1:11" ht="15" customHeight="1" x14ac:dyDescent="0.15">
      <c r="A1439" s="19" t="str">
        <v>先天性多発性関節拘縮症</v>
      </c>
      <c r="B1439" s="19" t="str">
        <v>継続して医療又は生活規制を必要とする程度のものに限って、シート８　（シート９～10には記入しない）</v>
      </c>
      <c r="C1439" s="15" t="str">
        <v>病弱</v>
      </c>
      <c r="D1439" s="15" t="str">
        <v>なし</v>
      </c>
      <c r="G1439" s="28" t="s">
        <v>2643</v>
      </c>
      <c r="H1439" s="15" t="s">
        <v>3543</v>
      </c>
      <c r="I1439" s="39" t="s">
        <v>3461</v>
      </c>
      <c r="J1439" s="19" t="s">
        <v>1451</v>
      </c>
      <c r="K1439" s="997">
        <v>1</v>
      </c>
    </row>
    <row r="1440" spans="1:11" ht="15" customHeight="1" x14ac:dyDescent="0.15">
      <c r="A1440" s="19" t="str">
        <v>発作性運動誘発性ジスキネジア</v>
      </c>
      <c r="B1440" s="19" t="str">
        <v>継続して医療又は生活規制を必要とする程度のものに限って、シート８　（シート９～10には記入しない）</v>
      </c>
      <c r="C1440" s="15" t="str">
        <v>病弱</v>
      </c>
      <c r="D1440" s="15" t="str">
        <v>なし</v>
      </c>
      <c r="G1440" s="28" t="s">
        <v>2644</v>
      </c>
      <c r="H1440" s="15" t="s">
        <v>3543</v>
      </c>
      <c r="I1440" s="39" t="s">
        <v>3461</v>
      </c>
      <c r="J1440" s="19" t="s">
        <v>1451</v>
      </c>
      <c r="K1440" s="997">
        <v>1</v>
      </c>
    </row>
    <row r="1441" spans="1:11" ht="15" customHeight="1" x14ac:dyDescent="0.15">
      <c r="A1441" s="19" t="str">
        <v>セリアック病</v>
      </c>
      <c r="B1441" s="19" t="str">
        <v>継続して医療又は生活規制を必要とする程度のものに限って、シート８　（シート９～10には記入しない）</v>
      </c>
      <c r="C1441" s="15" t="str">
        <v>病弱</v>
      </c>
      <c r="D1441" s="15" t="str">
        <v>なし</v>
      </c>
      <c r="G1441" s="28" t="s">
        <v>2645</v>
      </c>
      <c r="H1441" s="15" t="s">
        <v>3543</v>
      </c>
      <c r="I1441" s="39" t="s">
        <v>3461</v>
      </c>
      <c r="J1441" s="19" t="s">
        <v>1451</v>
      </c>
      <c r="K1441" s="997">
        <v>1</v>
      </c>
    </row>
    <row r="1442" spans="1:11" ht="15" customHeight="1" x14ac:dyDescent="0.15">
      <c r="A1442" s="19" t="str">
        <v>下肢静止不能症候群</v>
      </c>
      <c r="B1442" s="19" t="str">
        <v>継続して医療又は生活規制を必要とする程度のものに限って、シート８　（シート９～10には記入しない）</v>
      </c>
      <c r="C1442" s="15" t="str">
        <v>病弱</v>
      </c>
      <c r="D1442" s="15" t="str">
        <v>なし</v>
      </c>
      <c r="G1442" s="28" t="s">
        <v>3190</v>
      </c>
      <c r="H1442" s="15" t="s">
        <v>3543</v>
      </c>
      <c r="I1442" s="39" t="s">
        <v>3461</v>
      </c>
      <c r="J1442" s="19" t="s">
        <v>1451</v>
      </c>
      <c r="K1442" s="997">
        <v>1</v>
      </c>
    </row>
    <row r="1443" spans="1:11" ht="15" customHeight="1" x14ac:dyDescent="0.15">
      <c r="A1443" s="19" t="str">
        <v>焦点性てんかん</v>
      </c>
      <c r="B1443" s="19" t="str">
        <v>継続して医療又は生活規制を必要とする程度のものに限って、シート８　（シート９～10には記入しない）</v>
      </c>
      <c r="C1443" s="15" t="str">
        <v>病弱</v>
      </c>
      <c r="D1443" s="15" t="str">
        <v>なし</v>
      </c>
      <c r="G1443" s="28" t="s">
        <v>3314</v>
      </c>
      <c r="H1443" s="15" t="s">
        <v>3543</v>
      </c>
      <c r="I1443" s="39" t="s">
        <v>3461</v>
      </c>
      <c r="J1443" s="19" t="s">
        <v>1451</v>
      </c>
      <c r="K1443" s="997">
        <v>1</v>
      </c>
    </row>
    <row r="1444" spans="1:11" ht="15" customHeight="1" x14ac:dyDescent="0.15">
      <c r="A1444" s="19" t="str">
        <v>特発性部分てんかん</v>
      </c>
      <c r="B1444" s="19" t="str">
        <v>継続して医療又は生活規制を必要とする程度のものに限って、シート８　（シート９～10には記入しない）</v>
      </c>
      <c r="C1444" s="15" t="str">
        <v>病弱</v>
      </c>
      <c r="D1444" s="15" t="str">
        <v>なし</v>
      </c>
      <c r="G1444" s="28" t="s">
        <v>3315</v>
      </c>
      <c r="H1444" s="15" t="s">
        <v>3543</v>
      </c>
      <c r="I1444" s="39" t="s">
        <v>3461</v>
      </c>
      <c r="J1444" s="19" t="s">
        <v>1451</v>
      </c>
      <c r="K1444" s="997">
        <v>1</v>
      </c>
    </row>
    <row r="1445" spans="1:11" ht="15" customHeight="1" x14ac:dyDescent="0.15">
      <c r="A1445" s="19" t="str">
        <v>局在関連性てんかん</v>
      </c>
      <c r="B1445" s="19" t="str">
        <v>継続して医療又は生活規制を必要とする程度のものに限って、シート８　（シート９～10には記入しない）</v>
      </c>
      <c r="C1445" s="15" t="str">
        <v>病弱</v>
      </c>
      <c r="D1445" s="15" t="str">
        <v>なし</v>
      </c>
      <c r="G1445" s="15" t="s">
        <v>3316</v>
      </c>
      <c r="H1445" s="15" t="s">
        <v>3543</v>
      </c>
      <c r="I1445" s="39" t="s">
        <v>3461</v>
      </c>
      <c r="J1445" s="19" t="s">
        <v>1451</v>
      </c>
      <c r="K1445" s="997">
        <v>1</v>
      </c>
    </row>
    <row r="1446" spans="1:11" ht="15" customHeight="1" x14ac:dyDescent="0.15">
      <c r="A1446" s="19" t="str">
        <v>小脳炎</v>
      </c>
      <c r="B1446" s="19" t="str">
        <v>継続して医療又は生活規制を必要とする程度のものに限って、シート８　（シート９～10には記入しない）</v>
      </c>
      <c r="C1446" s="15" t="str">
        <v>病弱</v>
      </c>
      <c r="D1446" s="15" t="str">
        <v>なし</v>
      </c>
      <c r="G1446" s="28" t="s">
        <v>3320</v>
      </c>
      <c r="H1446" s="15" t="s">
        <v>3543</v>
      </c>
      <c r="I1446" s="39" t="s">
        <v>3461</v>
      </c>
      <c r="J1446" s="19" t="s">
        <v>1451</v>
      </c>
      <c r="K1446" s="997">
        <v>1</v>
      </c>
    </row>
    <row r="1447" spans="1:11" ht="15" customHeight="1" x14ac:dyDescent="0.15">
      <c r="A1447" s="19" t="str">
        <v>小脳炎症</v>
      </c>
      <c r="B1447" s="19" t="str">
        <v>継続して医療又は生活規制を必要とする程度のものに限って、シート８　（シート９～10には記入しない）</v>
      </c>
      <c r="C1447" s="15" t="str">
        <v>病弱</v>
      </c>
      <c r="D1447" s="15" t="str">
        <v>なし</v>
      </c>
      <c r="G1447" s="28" t="s">
        <v>3321</v>
      </c>
      <c r="H1447" s="15" t="s">
        <v>3543</v>
      </c>
      <c r="I1447" s="39" t="s">
        <v>3461</v>
      </c>
      <c r="J1447" s="19" t="s">
        <v>1451</v>
      </c>
      <c r="K1447" s="997">
        <v>1</v>
      </c>
    </row>
    <row r="1448" spans="1:11" ht="15" customHeight="1" x14ac:dyDescent="0.15">
      <c r="A1448" s="19" t="str">
        <v>MOG抗体関連疾患</v>
      </c>
      <c r="B1448" s="19" t="str">
        <v>継続して医療又は生活規制を必要とする程度のものに限って、シート８　（シート９～10には記入しない）</v>
      </c>
      <c r="C1448" s="15" t="str">
        <v>病弱</v>
      </c>
      <c r="D1448" s="15" t="str">
        <v>なし</v>
      </c>
      <c r="G1448" s="15" t="s">
        <v>3323</v>
      </c>
      <c r="H1448" s="15" t="s">
        <v>3543</v>
      </c>
      <c r="I1448" s="39" t="s">
        <v>3461</v>
      </c>
      <c r="J1448" s="19" t="s">
        <v>1451</v>
      </c>
      <c r="K1448" s="997">
        <v>1</v>
      </c>
    </row>
    <row r="1449" spans="1:11" ht="15" customHeight="1" x14ac:dyDescent="0.15">
      <c r="A1449" s="19" t="str">
        <v>廃用症候群</v>
      </c>
      <c r="B1449" s="19" t="str">
        <v>継続して医療又は生活規制を必要とする程度のものに限って、シート８　（シート９～10には記入しない）</v>
      </c>
      <c r="C1449" s="15" t="str">
        <v>病弱</v>
      </c>
      <c r="D1449" s="15" t="str">
        <v>なし</v>
      </c>
      <c r="G1449" s="15" t="s">
        <v>3332</v>
      </c>
      <c r="H1449" s="15" t="s">
        <v>3543</v>
      </c>
      <c r="I1449" s="28" t="s">
        <v>3461</v>
      </c>
      <c r="J1449" s="19" t="s">
        <v>1451</v>
      </c>
      <c r="K1449" s="997">
        <v>1</v>
      </c>
    </row>
    <row r="1450" spans="1:11" ht="15" customHeight="1" x14ac:dyDescent="0.15">
      <c r="A1450" s="19" t="str">
        <v>心室期外収縮</v>
      </c>
      <c r="B1450" s="19" t="str">
        <v>継続して医療又は生活規制を必要とする程度のものに限って、シート８　（シート９～10には記入しない）</v>
      </c>
      <c r="C1450" s="15" t="str">
        <v>病弱</v>
      </c>
      <c r="D1450" s="15" t="str">
        <v>なし</v>
      </c>
      <c r="G1450" s="15" t="s">
        <v>3546</v>
      </c>
      <c r="H1450" s="15" t="s">
        <v>3543</v>
      </c>
      <c r="I1450" s="28" t="s">
        <v>3461</v>
      </c>
      <c r="J1450" s="19" t="s">
        <v>1451</v>
      </c>
      <c r="K1450" s="997">
        <v>1</v>
      </c>
    </row>
    <row r="1451" spans="1:11" ht="15" customHeight="1" x14ac:dyDescent="0.15">
      <c r="A1451" s="19" t="str">
        <v>感染症後遺症</v>
      </c>
      <c r="B1451" s="19" t="str">
        <v>継続して医療又は生活規制を必要とする程度のものに限って、シート８　（シート９～10には記入しない）</v>
      </c>
      <c r="C1451" s="15" t="str">
        <v>病弱</v>
      </c>
      <c r="D1451" s="15" t="str">
        <v>なし</v>
      </c>
      <c r="G1451" s="15" t="s">
        <v>3547</v>
      </c>
      <c r="H1451" s="15" t="s">
        <v>3543</v>
      </c>
      <c r="I1451" s="28" t="s">
        <v>3461</v>
      </c>
      <c r="J1451" s="19" t="s">
        <v>1451</v>
      </c>
      <c r="K1451" s="997">
        <v>1</v>
      </c>
    </row>
    <row r="1452" spans="1:11" ht="15" customHeight="1" x14ac:dyDescent="0.15">
      <c r="A1452" s="19" t="str">
        <v>コロナウイルス後遺症</v>
      </c>
      <c r="B1452" s="19" t="str">
        <v>継続して医療又は生活規制を必要とする程度のものに限って、シート８　（シート９～10には記入しない）</v>
      </c>
      <c r="C1452" s="15" t="str">
        <v>病弱</v>
      </c>
      <c r="D1452" s="15" t="str">
        <v>なし</v>
      </c>
      <c r="G1452" s="15" t="s">
        <v>3548</v>
      </c>
      <c r="H1452" s="15" t="s">
        <v>3543</v>
      </c>
      <c r="I1452" s="28" t="s">
        <v>3461</v>
      </c>
      <c r="J1452" s="19" t="s">
        <v>1451</v>
      </c>
      <c r="K1452" s="997">
        <v>1</v>
      </c>
    </row>
    <row r="1453" spans="1:11" ht="15" customHeight="1" x14ac:dyDescent="0.15">
      <c r="A1453" s="19" t="str">
        <v>ワクチン後遺症</v>
      </c>
      <c r="B1453" s="19" t="str">
        <v>継続して医療又は生活規制を必要とする程度のものに限って、シート８　（シート９～10には記入しない）</v>
      </c>
      <c r="C1453" s="15" t="str">
        <v>病弱</v>
      </c>
      <c r="D1453" s="15" t="str">
        <v>なし</v>
      </c>
      <c r="G1453" s="15" t="s">
        <v>3549</v>
      </c>
      <c r="H1453" s="15" t="s">
        <v>3543</v>
      </c>
      <c r="I1453" s="28" t="s">
        <v>3461</v>
      </c>
      <c r="J1453" s="19" t="s">
        <v>1451</v>
      </c>
      <c r="K1453" s="997">
        <v>1</v>
      </c>
    </row>
    <row r="1454" spans="1:11" ht="15" customHeight="1" x14ac:dyDescent="0.15">
      <c r="A1454" s="19" t="str">
        <v>運動誘発性アレルギー</v>
      </c>
      <c r="B1454" s="19" t="str">
        <v>継続して医療又は生活規制を必要とする程度のものに限って、シート８　（シート９～10には記入しない）</v>
      </c>
      <c r="C1454" s="15" t="str">
        <v>病弱</v>
      </c>
      <c r="D1454" s="15" t="str">
        <v>なし</v>
      </c>
      <c r="G1454" s="514" t="s">
        <v>5535</v>
      </c>
      <c r="H1454" s="514" t="s">
        <v>3543</v>
      </c>
      <c r="I1454" s="594" t="s">
        <v>3461</v>
      </c>
      <c r="J1454" s="594" t="s">
        <v>1451</v>
      </c>
      <c r="K1454" s="998">
        <v>1</v>
      </c>
    </row>
    <row r="1455" spans="1:11" ht="15" customHeight="1" x14ac:dyDescent="0.15">
      <c r="A1455" s="19" t="str">
        <v>ASD</v>
      </c>
      <c r="B1455" s="19" t="str">
        <v>シート8　（シート9～10には記入しない）</v>
      </c>
      <c r="C1455" s="15" t="str">
        <v>発達障害</v>
      </c>
      <c r="D1455" s="15" t="str">
        <v>自閉スペクトラム症</v>
      </c>
      <c r="G1455" s="15" t="s">
        <v>180</v>
      </c>
      <c r="H1455" s="15" t="s">
        <v>3513</v>
      </c>
      <c r="I1455" s="39" t="s">
        <v>3232</v>
      </c>
      <c r="J1455" s="19" t="s">
        <v>3264</v>
      </c>
      <c r="K1455" s="997">
        <v>1</v>
      </c>
    </row>
    <row r="1456" spans="1:11" ht="15" customHeight="1" x14ac:dyDescent="0.15">
      <c r="A1456" s="19" t="str">
        <v>アスペルガー症候群</v>
      </c>
      <c r="B1456" s="19" t="str">
        <v>シート8　（シート9～10には記入しない）</v>
      </c>
      <c r="C1456" s="15" t="str">
        <v>発達障害</v>
      </c>
      <c r="D1456" s="15" t="str">
        <v>自閉スペクトラム症</v>
      </c>
      <c r="G1456" s="15" t="s">
        <v>3234</v>
      </c>
      <c r="H1456" s="15" t="s">
        <v>3513</v>
      </c>
      <c r="I1456" s="39" t="s">
        <v>3232</v>
      </c>
      <c r="J1456" s="19" t="s">
        <v>3264</v>
      </c>
      <c r="K1456" s="997">
        <v>1</v>
      </c>
    </row>
    <row r="1457" spans="1:11" ht="15" customHeight="1" x14ac:dyDescent="0.15">
      <c r="A1457" s="19" t="str">
        <v>広汎性発達障害</v>
      </c>
      <c r="B1457" s="19" t="str">
        <v>シート8　（シート9～10には記入しない）</v>
      </c>
      <c r="C1457" s="15" t="str">
        <v>発達障害</v>
      </c>
      <c r="D1457" s="15" t="str">
        <v>自閉スペクトラム症</v>
      </c>
      <c r="G1457" s="15" t="s">
        <v>3258</v>
      </c>
      <c r="H1457" s="15" t="s">
        <v>3513</v>
      </c>
      <c r="I1457" s="39" t="s">
        <v>3232</v>
      </c>
      <c r="J1457" s="19" t="s">
        <v>3264</v>
      </c>
      <c r="K1457" s="997">
        <v>1</v>
      </c>
    </row>
    <row r="1458" spans="1:11" ht="15" customHeight="1" x14ac:dyDescent="0.15">
      <c r="A1458" s="19" t="str">
        <v>高機能自閉症</v>
      </c>
      <c r="B1458" s="19" t="str">
        <v>シート8　（シート9～10には記入しない）</v>
      </c>
      <c r="C1458" s="15" t="str">
        <v>発達障害</v>
      </c>
      <c r="D1458" s="15" t="str">
        <v>自閉スペクトラム症</v>
      </c>
      <c r="G1458" s="15" t="s">
        <v>3259</v>
      </c>
      <c r="H1458" s="15" t="s">
        <v>3513</v>
      </c>
      <c r="I1458" s="39" t="s">
        <v>3232</v>
      </c>
      <c r="J1458" s="19" t="s">
        <v>3264</v>
      </c>
      <c r="K1458" s="997">
        <v>1</v>
      </c>
    </row>
    <row r="1459" spans="1:11" ht="15" customHeight="1" x14ac:dyDescent="0.15">
      <c r="A1459" s="19" t="str">
        <v>自閉スペクトラム症</v>
      </c>
      <c r="B1459" s="19" t="str">
        <v>シート8　（シート9～10には記入しない）</v>
      </c>
      <c r="C1459" s="15" t="str">
        <v>発達障害</v>
      </c>
      <c r="D1459" s="15" t="str">
        <v>自閉スペクトラム症</v>
      </c>
      <c r="G1459" s="28" t="s">
        <v>3264</v>
      </c>
      <c r="H1459" s="15" t="s">
        <v>3513</v>
      </c>
      <c r="I1459" s="39" t="s">
        <v>3232</v>
      </c>
      <c r="J1459" s="19" t="s">
        <v>3264</v>
      </c>
      <c r="K1459" s="997">
        <v>1</v>
      </c>
    </row>
    <row r="1460" spans="1:11" ht="15" customHeight="1" x14ac:dyDescent="0.15">
      <c r="A1460" s="19" t="str">
        <v>自閉症スペクトラム</v>
      </c>
      <c r="B1460" s="19" t="str">
        <v>シート8　（シート9～10には記入しない）</v>
      </c>
      <c r="C1460" s="15" t="str">
        <v>発達障害</v>
      </c>
      <c r="D1460" s="15" t="str">
        <v>自閉スペクトラム症</v>
      </c>
      <c r="G1460" s="15" t="s">
        <v>3265</v>
      </c>
      <c r="H1460" s="15" t="s">
        <v>3513</v>
      </c>
      <c r="I1460" s="39" t="s">
        <v>3232</v>
      </c>
      <c r="J1460" s="19" t="s">
        <v>3264</v>
      </c>
      <c r="K1460" s="997">
        <v>1</v>
      </c>
    </row>
    <row r="1461" spans="1:11" ht="15" customHeight="1" x14ac:dyDescent="0.15">
      <c r="A1461" s="19" t="str">
        <v>自閉症スペクトラム障害</v>
      </c>
      <c r="B1461" s="19" t="str">
        <v>シート8　（シート9～10には記入しない）</v>
      </c>
      <c r="C1461" s="15" t="str">
        <v>発達障害</v>
      </c>
      <c r="D1461" s="15" t="str">
        <v>自閉スペクトラム症</v>
      </c>
      <c r="G1461" s="28" t="s">
        <v>3266</v>
      </c>
      <c r="H1461" s="15" t="s">
        <v>3513</v>
      </c>
      <c r="I1461" s="39" t="s">
        <v>3232</v>
      </c>
      <c r="J1461" s="19" t="s">
        <v>3264</v>
      </c>
      <c r="K1461" s="997">
        <v>1</v>
      </c>
    </row>
    <row r="1462" spans="1:11" ht="15" customHeight="1" x14ac:dyDescent="0.15">
      <c r="A1462" s="19" t="str">
        <v>PDD</v>
      </c>
      <c r="B1462" s="19" t="str">
        <v>シート8　（シート9～10には記入しない）</v>
      </c>
      <c r="C1462" s="15" t="str">
        <v>発達障害</v>
      </c>
      <c r="D1462" s="15" t="str">
        <v>自閉スペクトラム症</v>
      </c>
      <c r="G1462" s="15" t="s">
        <v>3296</v>
      </c>
      <c r="H1462" s="15" t="s">
        <v>3513</v>
      </c>
      <c r="I1462" s="39" t="s">
        <v>3232</v>
      </c>
      <c r="J1462" s="19" t="s">
        <v>3264</v>
      </c>
      <c r="K1462" s="997">
        <v>1</v>
      </c>
    </row>
    <row r="1463" spans="1:11" ht="15" customHeight="1" x14ac:dyDescent="0.15">
      <c r="A1463" s="19" t="str">
        <v>ADHD</v>
      </c>
      <c r="B1463" s="19" t="str">
        <v>シート8　（シート9～10には記入しない）</v>
      </c>
      <c r="C1463" s="15" t="str">
        <v>発達障害</v>
      </c>
      <c r="D1463" s="15" t="str">
        <v>注意欠如・多動症</v>
      </c>
      <c r="G1463" s="28" t="s">
        <v>182</v>
      </c>
      <c r="H1463" s="15" t="s">
        <v>3513</v>
      </c>
      <c r="I1463" s="39" t="s">
        <v>3232</v>
      </c>
      <c r="J1463" s="19" t="s">
        <v>3277</v>
      </c>
      <c r="K1463" s="997">
        <v>1</v>
      </c>
    </row>
    <row r="1464" spans="1:11" ht="15" customHeight="1" x14ac:dyDescent="0.15">
      <c r="A1464" s="19" t="str">
        <v>注意欠如・多動症</v>
      </c>
      <c r="B1464" s="19" t="str">
        <v>シート8　（シート9～10には記入しない）</v>
      </c>
      <c r="C1464" s="15" t="str">
        <v>発達障害</v>
      </c>
      <c r="D1464" s="15" t="str">
        <v>注意欠如・多動症</v>
      </c>
      <c r="G1464" s="28" t="s">
        <v>3277</v>
      </c>
      <c r="H1464" s="15" t="s">
        <v>3513</v>
      </c>
      <c r="I1464" s="39" t="s">
        <v>3232</v>
      </c>
      <c r="J1464" s="19" t="s">
        <v>3277</v>
      </c>
      <c r="K1464" s="997">
        <v>1</v>
      </c>
    </row>
    <row r="1465" spans="1:11" ht="15" customHeight="1" x14ac:dyDescent="0.15">
      <c r="A1465" s="19" t="str">
        <v>注意欠如・多動性障害</v>
      </c>
      <c r="B1465" s="19" t="str">
        <v>シート8　（シート9～10には記入しない）</v>
      </c>
      <c r="C1465" s="15" t="str">
        <v>発達障害</v>
      </c>
      <c r="D1465" s="15" t="str">
        <v>注意欠如・多動症</v>
      </c>
      <c r="G1465" s="28" t="s">
        <v>3278</v>
      </c>
      <c r="H1465" s="15" t="s">
        <v>3513</v>
      </c>
      <c r="I1465" s="39" t="s">
        <v>3232</v>
      </c>
      <c r="J1465" s="19" t="s">
        <v>3277</v>
      </c>
      <c r="K1465" s="997">
        <v>1</v>
      </c>
    </row>
    <row r="1466" spans="1:11" ht="15" customHeight="1" x14ac:dyDescent="0.15">
      <c r="A1466" s="19" t="str">
        <v>書字困難</v>
      </c>
      <c r="B1466" s="19" t="str">
        <v>シート8　（シート9～10には記入しない）</v>
      </c>
      <c r="C1466" s="15" t="str">
        <v>発達障害</v>
      </c>
      <c r="D1466" s="15" t="str">
        <v>限局性学習症</v>
      </c>
      <c r="G1466" s="15" t="s">
        <v>2728</v>
      </c>
      <c r="H1466" s="15" t="s">
        <v>3513</v>
      </c>
      <c r="I1466" s="28" t="s">
        <v>2729</v>
      </c>
      <c r="J1466" s="19" t="s">
        <v>3256</v>
      </c>
      <c r="K1466" s="997">
        <v>1</v>
      </c>
    </row>
    <row r="1467" spans="1:11" ht="15" customHeight="1" x14ac:dyDescent="0.15">
      <c r="A1467" s="19" t="str">
        <v>LD</v>
      </c>
      <c r="B1467" s="19" t="str">
        <v>シート8　（シート9～10には記入しない）</v>
      </c>
      <c r="C1467" s="15" t="str">
        <v>発達障害</v>
      </c>
      <c r="D1467" s="15" t="str">
        <v>限局性学習症</v>
      </c>
      <c r="G1467" s="28" t="s">
        <v>3233</v>
      </c>
      <c r="H1467" s="15" t="s">
        <v>3513</v>
      </c>
      <c r="I1467" s="39" t="s">
        <v>3232</v>
      </c>
      <c r="J1467" s="19" t="s">
        <v>3256</v>
      </c>
      <c r="K1467" s="997">
        <v>1</v>
      </c>
    </row>
    <row r="1468" spans="1:11" ht="15" customHeight="1" x14ac:dyDescent="0.15">
      <c r="A1468" s="19" t="str">
        <v>SLD</v>
      </c>
      <c r="B1468" s="19" t="str">
        <v>シート8　（シート9～10には記入しない）</v>
      </c>
      <c r="C1468" s="15" t="str">
        <v>発達障害</v>
      </c>
      <c r="D1468" s="15" t="str">
        <v>限局性学習症</v>
      </c>
      <c r="G1468" s="15" t="s">
        <v>181</v>
      </c>
      <c r="H1468" s="15" t="s">
        <v>3513</v>
      </c>
      <c r="I1468" s="39" t="s">
        <v>3232</v>
      </c>
      <c r="J1468" s="19" t="s">
        <v>3256</v>
      </c>
      <c r="K1468" s="997">
        <v>1</v>
      </c>
    </row>
    <row r="1469" spans="1:11" ht="15" customHeight="1" x14ac:dyDescent="0.15">
      <c r="A1469" s="19" t="str">
        <v>学習障害</v>
      </c>
      <c r="B1469" s="19" t="str">
        <v>シート8　（シート9～10には記入しない）</v>
      </c>
      <c r="C1469" s="15" t="str">
        <v>発達障害</v>
      </c>
      <c r="D1469" s="15" t="str">
        <v>限局性学習症</v>
      </c>
      <c r="G1469" s="28" t="s">
        <v>3252</v>
      </c>
      <c r="H1469" s="15" t="s">
        <v>3513</v>
      </c>
      <c r="I1469" s="39" t="s">
        <v>3232</v>
      </c>
      <c r="J1469" s="19" t="s">
        <v>3256</v>
      </c>
      <c r="K1469" s="997">
        <v>1</v>
      </c>
    </row>
    <row r="1470" spans="1:11" ht="15" customHeight="1" x14ac:dyDescent="0.15">
      <c r="A1470" s="19" t="str">
        <v>限局性学習症</v>
      </c>
      <c r="B1470" s="19" t="str">
        <v>シート8　（シート9～10には記入しない）</v>
      </c>
      <c r="C1470" s="15" t="str">
        <v>発達障害</v>
      </c>
      <c r="D1470" s="15" t="str">
        <v>限局性学習症</v>
      </c>
      <c r="G1470" s="28" t="s">
        <v>3256</v>
      </c>
      <c r="H1470" s="15" t="s">
        <v>3513</v>
      </c>
      <c r="I1470" s="39" t="s">
        <v>3232</v>
      </c>
      <c r="J1470" s="19" t="s">
        <v>3256</v>
      </c>
      <c r="K1470" s="997">
        <v>1</v>
      </c>
    </row>
    <row r="1471" spans="1:11" ht="15" customHeight="1" x14ac:dyDescent="0.15">
      <c r="A1471" s="19" t="str">
        <v>限局性学習障害</v>
      </c>
      <c r="B1471" s="19" t="str">
        <v>シート8　（シート9～10には記入しない）</v>
      </c>
      <c r="C1471" s="15" t="str">
        <v>発達障害</v>
      </c>
      <c r="D1471" s="15" t="str">
        <v>限局性学習症</v>
      </c>
      <c r="G1471" s="15" t="s">
        <v>3257</v>
      </c>
      <c r="H1471" s="15" t="s">
        <v>3513</v>
      </c>
      <c r="I1471" s="39" t="s">
        <v>3232</v>
      </c>
      <c r="J1471" s="19" t="s">
        <v>3256</v>
      </c>
      <c r="K1471" s="997">
        <v>1</v>
      </c>
    </row>
    <row r="1472" spans="1:11" ht="15" customHeight="1" x14ac:dyDescent="0.15">
      <c r="A1472" s="19" t="str">
        <v>書字障害</v>
      </c>
      <c r="B1472" s="19" t="str">
        <v>シート8　（シート9～10には記入しない）</v>
      </c>
      <c r="C1472" s="15" t="str">
        <v>発達障害</v>
      </c>
      <c r="D1472" s="15" t="str">
        <v>限局性学習症</v>
      </c>
      <c r="G1472" s="15" t="s">
        <v>3269</v>
      </c>
      <c r="H1472" s="15" t="s">
        <v>3513</v>
      </c>
      <c r="I1472" s="28" t="s">
        <v>3270</v>
      </c>
      <c r="J1472" s="19" t="s">
        <v>3256</v>
      </c>
      <c r="K1472" s="997">
        <v>1</v>
      </c>
    </row>
    <row r="1473" spans="1:11" ht="15" customHeight="1" x14ac:dyDescent="0.15">
      <c r="A1473" s="19" t="str">
        <v>識字障害</v>
      </c>
      <c r="B1473" s="19" t="str">
        <v>シート8　（シート9～10には記入しない）</v>
      </c>
      <c r="C1473" s="15" t="str">
        <v>発達障害</v>
      </c>
      <c r="D1473" s="15" t="str">
        <v>限局性学習症</v>
      </c>
      <c r="G1473" s="15" t="s">
        <v>3331</v>
      </c>
      <c r="H1473" s="15" t="s">
        <v>3513</v>
      </c>
      <c r="I1473" s="39" t="s">
        <v>3232</v>
      </c>
      <c r="J1473" s="19" t="s">
        <v>3256</v>
      </c>
      <c r="K1473" s="997">
        <v>1</v>
      </c>
    </row>
    <row r="1474" spans="1:11" ht="15" customHeight="1" x14ac:dyDescent="0.15">
      <c r="A1474" s="19" t="str">
        <v>ディスレクシア</v>
      </c>
      <c r="B1474" s="19" t="str">
        <v>シート8　（シート9～10には記入しない）</v>
      </c>
      <c r="C1474" s="15" t="str">
        <v>発達障害</v>
      </c>
      <c r="D1474" s="15" t="str">
        <v>限局性学習症</v>
      </c>
      <c r="G1474" s="28" t="s">
        <v>3370</v>
      </c>
      <c r="H1474" s="15" t="s">
        <v>3513</v>
      </c>
      <c r="I1474" s="39" t="s">
        <v>3232</v>
      </c>
      <c r="J1474" s="19" t="s">
        <v>3256</v>
      </c>
      <c r="K1474" s="997">
        <v>1</v>
      </c>
    </row>
    <row r="1475" spans="1:11" ht="15" customHeight="1" x14ac:dyDescent="0.15">
      <c r="A1475" s="19" t="str">
        <v>読字障害</v>
      </c>
      <c r="B1475" s="19" t="str">
        <v>シート8　（シート9～10には記入しない）</v>
      </c>
      <c r="C1475" s="15" t="str">
        <v>発達障害</v>
      </c>
      <c r="D1475" s="15" t="str">
        <v>限局性学習症</v>
      </c>
      <c r="G1475" s="28" t="s">
        <v>3371</v>
      </c>
      <c r="H1475" s="15" t="s">
        <v>3513</v>
      </c>
      <c r="I1475" s="39" t="s">
        <v>3232</v>
      </c>
      <c r="J1475" s="19" t="s">
        <v>3256</v>
      </c>
      <c r="K1475" s="997">
        <v>1</v>
      </c>
    </row>
    <row r="1476" spans="1:11" ht="15" customHeight="1" x14ac:dyDescent="0.15">
      <c r="A1476" s="19" t="str">
        <v>発達性協調運動症</v>
      </c>
      <c r="B1476" s="19" t="str">
        <v>単独で発症している場合のみシート8　（シート9～10には記入しない）</v>
      </c>
      <c r="C1476" s="15" t="str">
        <v>発達障害</v>
      </c>
      <c r="D1476" s="15" t="str">
        <v>その他の発達障害</v>
      </c>
      <c r="G1476" s="15" t="s">
        <v>3550</v>
      </c>
      <c r="H1476" s="15" t="s">
        <v>3551</v>
      </c>
      <c r="I1476" s="39" t="s">
        <v>3232</v>
      </c>
      <c r="J1476" s="19" t="s">
        <v>1105</v>
      </c>
      <c r="K1476" s="997">
        <v>4</v>
      </c>
    </row>
    <row r="1477" spans="1:11" ht="15" customHeight="1" x14ac:dyDescent="0.15">
      <c r="A1477" s="19" t="str">
        <v>発達性協調運動障害</v>
      </c>
      <c r="B1477" s="19" t="str">
        <v>単独で発症している場合のみシート8　（シート9～10には記入しない）</v>
      </c>
      <c r="C1477" s="15" t="str">
        <v>発達障害</v>
      </c>
      <c r="D1477" s="15" t="str">
        <v>その他の発達障害</v>
      </c>
      <c r="G1477" s="15" t="s">
        <v>3552</v>
      </c>
      <c r="H1477" s="15" t="s">
        <v>3551</v>
      </c>
      <c r="I1477" s="39" t="s">
        <v>3232</v>
      </c>
      <c r="J1477" s="19" t="s">
        <v>1105</v>
      </c>
      <c r="K1477" s="997">
        <v>4</v>
      </c>
    </row>
    <row r="1478" spans="1:11" ht="15" customHeight="1" x14ac:dyDescent="0.15">
      <c r="A1478" s="19" t="str">
        <v>DCD</v>
      </c>
      <c r="B1478" s="19" t="str">
        <v>単独で発症している場合のみシート8　（シート9～10には記入しない）</v>
      </c>
      <c r="C1478" s="15" t="str">
        <v>発達障害</v>
      </c>
      <c r="D1478" s="15" t="str">
        <v>その他の発達障害</v>
      </c>
      <c r="G1478" s="28" t="s">
        <v>3553</v>
      </c>
      <c r="H1478" s="15" t="s">
        <v>3551</v>
      </c>
      <c r="I1478" s="39" t="s">
        <v>3232</v>
      </c>
      <c r="J1478" s="19" t="s">
        <v>1105</v>
      </c>
      <c r="K1478" s="997">
        <v>4</v>
      </c>
    </row>
    <row r="1479" spans="1:11" ht="15" customHeight="1" x14ac:dyDescent="0.15">
      <c r="A1479" s="19" t="str">
        <v>発達障害</v>
      </c>
      <c r="B1479" s="19" t="str">
        <v>診断書に「発達障害」のみの記載で、具体的な小区分が不明の場合、シート8　（シート9～10には記入しない）</v>
      </c>
      <c r="C1479" s="15" t="str">
        <v>発達障害</v>
      </c>
      <c r="D1479" s="15" t="str">
        <v>その他の発達障害</v>
      </c>
      <c r="G1479" s="15" t="s">
        <v>3640</v>
      </c>
      <c r="H1479" s="15" t="s">
        <v>3641</v>
      </c>
      <c r="I1479" s="39" t="s">
        <v>3232</v>
      </c>
      <c r="J1479" s="19" t="s">
        <v>1105</v>
      </c>
      <c r="K1479" s="998">
        <v>1</v>
      </c>
    </row>
    <row r="1480" spans="1:11" ht="15" customHeight="1" x14ac:dyDescent="0.15">
      <c r="A1480" s="19" t="str">
        <v>発達障害の疑い</v>
      </c>
      <c r="B1480" s="19" t="str">
        <v>診断書に「発達障害の疑い」と記載があり、具体的な小区分が不明の場合、シート8　（シート9～10には記入しない）</v>
      </c>
      <c r="C1480" s="15" t="str">
        <v>発達障害</v>
      </c>
      <c r="D1480" s="15" t="str">
        <v>その他の発達障害</v>
      </c>
      <c r="G1480" s="15" t="s">
        <v>3642</v>
      </c>
      <c r="H1480" s="15" t="s">
        <v>3643</v>
      </c>
      <c r="I1480" s="39" t="s">
        <v>3232</v>
      </c>
      <c r="J1480" s="19" t="s">
        <v>1105</v>
      </c>
      <c r="K1480" s="998">
        <v>1</v>
      </c>
    </row>
    <row r="1481" spans="1:11" ht="15" customHeight="1" x14ac:dyDescent="0.15">
      <c r="A1481" s="19" t="str">
        <v>発達障害の傾向</v>
      </c>
      <c r="B1481" s="19" t="str">
        <v>診断書に「発達障害の傾向」と記載があり、具体的な小区分が不明の場合、シート8　（シート9～10には記入しない）</v>
      </c>
      <c r="C1481" s="15" t="str">
        <v>発達障害</v>
      </c>
      <c r="D1481" s="15" t="str">
        <v>その他の発達障害</v>
      </c>
      <c r="G1481" s="15" t="s">
        <v>3644</v>
      </c>
      <c r="H1481" s="15" t="s">
        <v>3645</v>
      </c>
      <c r="I1481" s="39" t="s">
        <v>3232</v>
      </c>
      <c r="J1481" s="19" t="s">
        <v>1105</v>
      </c>
      <c r="K1481" s="998">
        <v>1</v>
      </c>
    </row>
    <row r="1482" spans="1:11" ht="15" customHeight="1" x14ac:dyDescent="0.15">
      <c r="A1482" s="19" t="str">
        <v>一過性精神病性障害</v>
      </c>
      <c r="B1482" s="19" t="str">
        <v>シート8　（シート9～10には記入しない）</v>
      </c>
      <c r="C1482" s="15" t="str">
        <v>精神障害</v>
      </c>
      <c r="D1482" s="15" t="str">
        <v>統合失調症等</v>
      </c>
      <c r="G1482" s="28" t="s">
        <v>2695</v>
      </c>
      <c r="H1482" s="15" t="s">
        <v>3513</v>
      </c>
      <c r="I1482" s="39" t="s">
        <v>2647</v>
      </c>
      <c r="J1482" s="19" t="s">
        <v>3555</v>
      </c>
      <c r="K1482" s="997">
        <v>1</v>
      </c>
    </row>
    <row r="1483" spans="1:11" ht="15" customHeight="1" x14ac:dyDescent="0.15">
      <c r="A1483" s="19" t="str">
        <v>急性一過性精神病性障害</v>
      </c>
      <c r="B1483" s="19" t="str">
        <v>シート8　（シート9～10には記入しない）</v>
      </c>
      <c r="C1483" s="15" t="str">
        <v>精神障害</v>
      </c>
      <c r="D1483" s="15" t="str">
        <v>統合失調症等</v>
      </c>
      <c r="G1483" s="28" t="s">
        <v>3556</v>
      </c>
      <c r="H1483" s="15" t="s">
        <v>3513</v>
      </c>
      <c r="I1483" s="39" t="s">
        <v>2647</v>
      </c>
      <c r="J1483" s="19" t="s">
        <v>3555</v>
      </c>
      <c r="K1483" s="997">
        <v>1</v>
      </c>
    </row>
    <row r="1484" spans="1:11" ht="15" customHeight="1" x14ac:dyDescent="0.15">
      <c r="A1484" s="19" t="str">
        <v>統合失調型障害</v>
      </c>
      <c r="B1484" s="19" t="str">
        <v>シート8　（シート9～10には記入しない）</v>
      </c>
      <c r="C1484" s="15" t="str">
        <v>精神障害</v>
      </c>
      <c r="D1484" s="15" t="str">
        <v>統合失調症等</v>
      </c>
      <c r="G1484" s="28" t="s">
        <v>3281</v>
      </c>
      <c r="H1484" s="15" t="s">
        <v>3513</v>
      </c>
      <c r="I1484" s="39" t="s">
        <v>2649</v>
      </c>
      <c r="J1484" s="19" t="s">
        <v>3282</v>
      </c>
      <c r="K1484" s="997">
        <v>1</v>
      </c>
    </row>
    <row r="1485" spans="1:11" ht="15" customHeight="1" x14ac:dyDescent="0.15">
      <c r="A1485" s="19" t="str">
        <v>統合失調症</v>
      </c>
      <c r="B1485" s="19" t="str">
        <v>シート8　（シート9～10には記入しない）</v>
      </c>
      <c r="C1485" s="15" t="str">
        <v>精神障害</v>
      </c>
      <c r="D1485" s="15" t="str">
        <v>統合失調症等</v>
      </c>
      <c r="G1485" s="15" t="s">
        <v>3283</v>
      </c>
      <c r="H1485" s="15" t="s">
        <v>3513</v>
      </c>
      <c r="I1485" s="39" t="s">
        <v>2649</v>
      </c>
      <c r="J1485" s="19" t="s">
        <v>3282</v>
      </c>
      <c r="K1485" s="997">
        <v>1</v>
      </c>
    </row>
    <row r="1486" spans="1:11" ht="15" customHeight="1" x14ac:dyDescent="0.15">
      <c r="A1486" s="19" t="str">
        <v>妄想性障害</v>
      </c>
      <c r="B1486" s="19" t="str">
        <v>シート8　（シート9～10には記入しない）</v>
      </c>
      <c r="C1486" s="15" t="str">
        <v>精神障害</v>
      </c>
      <c r="D1486" s="15" t="str">
        <v>統合失調症等</v>
      </c>
      <c r="G1486" s="28" t="s">
        <v>3290</v>
      </c>
      <c r="H1486" s="15" t="s">
        <v>3513</v>
      </c>
      <c r="I1486" s="39" t="s">
        <v>2649</v>
      </c>
      <c r="J1486" s="19" t="s">
        <v>3282</v>
      </c>
      <c r="K1486" s="997">
        <v>1</v>
      </c>
    </row>
    <row r="1487" spans="1:11" ht="15" customHeight="1" x14ac:dyDescent="0.15">
      <c r="A1487" s="19" t="str">
        <v>統合失調感情障害</v>
      </c>
      <c r="B1487" s="19" t="str">
        <v>シート8　（シート9～10には記入しない）</v>
      </c>
      <c r="C1487" s="15" t="str">
        <v>精神障害</v>
      </c>
      <c r="D1487" s="15" t="str">
        <v>統合失調症等</v>
      </c>
      <c r="G1487" s="28" t="s">
        <v>3329</v>
      </c>
      <c r="H1487" s="15" t="s">
        <v>3513</v>
      </c>
      <c r="I1487" s="39" t="s">
        <v>2988</v>
      </c>
      <c r="J1487" s="19" t="s">
        <v>3330</v>
      </c>
      <c r="K1487" s="997">
        <v>1</v>
      </c>
    </row>
    <row r="1488" spans="1:11" ht="15" customHeight="1" x14ac:dyDescent="0.15">
      <c r="A1488" s="19" t="str">
        <v>短期精神病性障害</v>
      </c>
      <c r="B1488" s="19" t="str">
        <v>シート8　（シート9～10には記入しない）</v>
      </c>
      <c r="C1488" s="15" t="str">
        <v>精神障害</v>
      </c>
      <c r="D1488" s="15" t="str">
        <v>統合失調症等</v>
      </c>
      <c r="G1488" s="15" t="s">
        <v>3343</v>
      </c>
      <c r="H1488" s="15" t="s">
        <v>3513</v>
      </c>
      <c r="I1488" s="39" t="s">
        <v>3344</v>
      </c>
      <c r="J1488" s="19" t="s">
        <v>3330</v>
      </c>
      <c r="K1488" s="997">
        <v>1</v>
      </c>
    </row>
    <row r="1489" spans="1:11" ht="15" customHeight="1" x14ac:dyDescent="0.15">
      <c r="A1489" s="19" t="str">
        <v>統合失調症様障害</v>
      </c>
      <c r="B1489" s="19" t="str">
        <v>シート8　（シート9～10には記入しない）</v>
      </c>
      <c r="C1489" s="15" t="str">
        <v>精神障害</v>
      </c>
      <c r="D1489" s="15" t="str">
        <v>統合失調症等</v>
      </c>
      <c r="G1489" s="28" t="s">
        <v>3345</v>
      </c>
      <c r="H1489" s="15" t="s">
        <v>3513</v>
      </c>
      <c r="I1489" s="39" t="s">
        <v>3344</v>
      </c>
      <c r="J1489" s="19" t="s">
        <v>3330</v>
      </c>
      <c r="K1489" s="997">
        <v>1</v>
      </c>
    </row>
    <row r="1490" spans="1:11" ht="15" customHeight="1" x14ac:dyDescent="0.15">
      <c r="A1490" s="19" t="str">
        <v>持続性妄想性障害</v>
      </c>
      <c r="B1490" s="19" t="str">
        <v>シート8　（シート9～10には記入しない）</v>
      </c>
      <c r="C1490" s="15" t="str">
        <v>精神障害</v>
      </c>
      <c r="D1490" s="15" t="str">
        <v>統合失調症等</v>
      </c>
      <c r="G1490" s="28" t="s">
        <v>3557</v>
      </c>
      <c r="H1490" s="15" t="s">
        <v>3513</v>
      </c>
      <c r="I1490" s="28" t="s">
        <v>3344</v>
      </c>
      <c r="J1490" s="19" t="s">
        <v>3330</v>
      </c>
      <c r="K1490" s="997">
        <v>1</v>
      </c>
    </row>
    <row r="1491" spans="1:11" ht="15" customHeight="1" x14ac:dyDescent="0.15">
      <c r="A1491" s="19" t="str">
        <v>感応性妄想性障害</v>
      </c>
      <c r="B1491" s="19" t="str">
        <v>シート8　（シート9～10には記入しない）</v>
      </c>
      <c r="C1491" s="15" t="str">
        <v>精神障害</v>
      </c>
      <c r="D1491" s="15" t="str">
        <v>統合失調症等</v>
      </c>
      <c r="G1491" s="28" t="s">
        <v>3558</v>
      </c>
      <c r="H1491" s="15" t="s">
        <v>3513</v>
      </c>
      <c r="I1491" s="28" t="s">
        <v>3344</v>
      </c>
      <c r="J1491" s="19" t="s">
        <v>3330</v>
      </c>
      <c r="K1491" s="997">
        <v>1</v>
      </c>
    </row>
    <row r="1492" spans="1:11" ht="15" customHeight="1" x14ac:dyDescent="0.15">
      <c r="A1492" s="19" t="str">
        <v>抑うつ神経症</v>
      </c>
      <c r="B1492" s="19" t="str">
        <v>シート8　（シート9～10には記入しない）</v>
      </c>
      <c r="C1492" s="15" t="str">
        <v>精神障害</v>
      </c>
      <c r="D1492" s="15" t="str">
        <v>気分障害</v>
      </c>
      <c r="G1492" s="28" t="s">
        <v>2789</v>
      </c>
      <c r="H1492" s="15" t="s">
        <v>3513</v>
      </c>
      <c r="I1492" s="39" t="s">
        <v>2647</v>
      </c>
      <c r="J1492" s="19" t="s">
        <v>3236</v>
      </c>
      <c r="K1492" s="997">
        <v>1</v>
      </c>
    </row>
    <row r="1493" spans="1:11" ht="15" customHeight="1" x14ac:dyDescent="0.15">
      <c r="A1493" s="19" t="str">
        <v>鬱病</v>
      </c>
      <c r="B1493" s="19" t="str">
        <v>シート8　（シート9～10には記入しない）</v>
      </c>
      <c r="C1493" s="15" t="str">
        <v>精神障害</v>
      </c>
      <c r="D1493" s="15" t="str">
        <v>気分障害</v>
      </c>
      <c r="G1493" s="28" t="s">
        <v>3235</v>
      </c>
      <c r="H1493" s="28" t="s">
        <v>3513</v>
      </c>
      <c r="I1493" s="39" t="s">
        <v>2649</v>
      </c>
      <c r="J1493" s="19" t="s">
        <v>3236</v>
      </c>
      <c r="K1493" s="997">
        <v>1</v>
      </c>
    </row>
    <row r="1494" spans="1:11" ht="15" customHeight="1" x14ac:dyDescent="0.15">
      <c r="A1494" s="19" t="str">
        <v>うつ病</v>
      </c>
      <c r="B1494" s="19" t="str">
        <v>シート8　（シート9～10には記入しない）</v>
      </c>
      <c r="C1494" s="15" t="str">
        <v>精神障害</v>
      </c>
      <c r="D1494" s="15" t="str">
        <v>気分障害</v>
      </c>
      <c r="G1494" s="28" t="s">
        <v>3237</v>
      </c>
      <c r="H1494" s="15" t="s">
        <v>3513</v>
      </c>
      <c r="I1494" s="39" t="s">
        <v>2649</v>
      </c>
      <c r="J1494" s="19" t="s">
        <v>3236</v>
      </c>
      <c r="K1494" s="997">
        <v>1</v>
      </c>
    </row>
    <row r="1495" spans="1:11" ht="15" customHeight="1" x14ac:dyDescent="0.15">
      <c r="A1495" s="19" t="str">
        <v>鬱病エピソード</v>
      </c>
      <c r="B1495" s="19" t="str">
        <v>シート8　（シート9～10には記入しない）</v>
      </c>
      <c r="C1495" s="15" t="str">
        <v>精神障害</v>
      </c>
      <c r="D1495" s="15" t="str">
        <v>気分障害</v>
      </c>
      <c r="G1495" s="28" t="s">
        <v>3238</v>
      </c>
      <c r="H1495" s="15" t="s">
        <v>3513</v>
      </c>
      <c r="I1495" s="28" t="s">
        <v>2649</v>
      </c>
      <c r="J1495" s="19" t="s">
        <v>3236</v>
      </c>
      <c r="K1495" s="997">
        <v>1</v>
      </c>
    </row>
    <row r="1496" spans="1:11" ht="15" customHeight="1" x14ac:dyDescent="0.15">
      <c r="A1496" s="19" t="str">
        <v>うつ病エピソード</v>
      </c>
      <c r="B1496" s="19" t="str">
        <v>シート8　（シート9～10には記入しない）</v>
      </c>
      <c r="C1496" s="15" t="str">
        <v>精神障害</v>
      </c>
      <c r="D1496" s="15" t="str">
        <v>気分障害</v>
      </c>
      <c r="G1496" s="28" t="s">
        <v>3239</v>
      </c>
      <c r="H1496" s="28" t="s">
        <v>3513</v>
      </c>
      <c r="I1496" s="28" t="s">
        <v>2649</v>
      </c>
      <c r="J1496" s="19" t="s">
        <v>3236</v>
      </c>
      <c r="K1496" s="997">
        <v>1</v>
      </c>
    </row>
    <row r="1497" spans="1:11" ht="15" customHeight="1" x14ac:dyDescent="0.15">
      <c r="A1497" s="19" t="str">
        <v>そううつ病</v>
      </c>
      <c r="B1497" s="19" t="str">
        <v>シート8　（シート9～10には記入しない）</v>
      </c>
      <c r="C1497" s="15" t="str">
        <v>精神障害</v>
      </c>
      <c r="D1497" s="15" t="str">
        <v>気分障害</v>
      </c>
      <c r="G1497" s="28" t="s">
        <v>3244</v>
      </c>
      <c r="H1497" s="15" t="s">
        <v>3513</v>
      </c>
      <c r="I1497" s="39" t="s">
        <v>2649</v>
      </c>
      <c r="J1497" s="19" t="s">
        <v>3236</v>
      </c>
      <c r="K1497" s="997">
        <v>1</v>
      </c>
    </row>
    <row r="1498" spans="1:11" ht="15" customHeight="1" x14ac:dyDescent="0.15">
      <c r="A1498" s="19" t="str">
        <v>躁鬱病</v>
      </c>
      <c r="B1498" s="19" t="str">
        <v>シート8　（シート9～10には記入しない）</v>
      </c>
      <c r="C1498" s="15" t="str">
        <v>精神障害</v>
      </c>
      <c r="D1498" s="15" t="str">
        <v>気分障害</v>
      </c>
      <c r="G1498" s="28" t="s">
        <v>3245</v>
      </c>
      <c r="H1498" s="15" t="s">
        <v>3513</v>
      </c>
      <c r="I1498" s="39" t="s">
        <v>2649</v>
      </c>
      <c r="J1498" s="19" t="s">
        <v>3236</v>
      </c>
      <c r="K1498" s="997">
        <v>1</v>
      </c>
    </row>
    <row r="1499" spans="1:11" ht="15" customHeight="1" x14ac:dyDescent="0.15">
      <c r="A1499" s="19" t="str">
        <v>感情障害</v>
      </c>
      <c r="B1499" s="19" t="str">
        <v>シート8　（シート9～10には記入しない）</v>
      </c>
      <c r="C1499" s="15" t="str">
        <v>精神障害</v>
      </c>
      <c r="D1499" s="15" t="str">
        <v>気分障害</v>
      </c>
      <c r="G1499" s="28" t="s">
        <v>3253</v>
      </c>
      <c r="H1499" s="15" t="s">
        <v>3513</v>
      </c>
      <c r="I1499" s="39" t="s">
        <v>2649</v>
      </c>
      <c r="J1499" s="19" t="s">
        <v>3236</v>
      </c>
      <c r="K1499" s="997">
        <v>1</v>
      </c>
    </row>
    <row r="1500" spans="1:11" ht="15" customHeight="1" x14ac:dyDescent="0.15">
      <c r="A1500" s="19" t="str">
        <v>気分障害</v>
      </c>
      <c r="B1500" s="19" t="str">
        <v>シート8　（シート9～10には記入しない）</v>
      </c>
      <c r="C1500" s="15" t="str">
        <v>精神障害</v>
      </c>
      <c r="D1500" s="15" t="str">
        <v>気分障害</v>
      </c>
      <c r="G1500" s="28" t="s">
        <v>3236</v>
      </c>
      <c r="H1500" s="15" t="s">
        <v>3513</v>
      </c>
      <c r="I1500" s="39" t="s">
        <v>2649</v>
      </c>
      <c r="J1500" s="19" t="s">
        <v>3236</v>
      </c>
      <c r="K1500" s="997">
        <v>1</v>
      </c>
    </row>
    <row r="1501" spans="1:11" ht="15" customHeight="1" x14ac:dyDescent="0.15">
      <c r="A1501" s="19" t="str">
        <v>持続性感情障害</v>
      </c>
      <c r="B1501" s="19" t="str">
        <v>シート8　（シート9～10には記入しない）</v>
      </c>
      <c r="C1501" s="15" t="str">
        <v>精神障害</v>
      </c>
      <c r="D1501" s="15" t="str">
        <v>気分障害</v>
      </c>
      <c r="G1501" s="28" t="s">
        <v>3260</v>
      </c>
      <c r="H1501" s="15" t="s">
        <v>3513</v>
      </c>
      <c r="I1501" s="39" t="s">
        <v>2649</v>
      </c>
      <c r="J1501" s="19" t="s">
        <v>3236</v>
      </c>
      <c r="K1501" s="997">
        <v>1</v>
      </c>
    </row>
    <row r="1502" spans="1:11" ht="15" customHeight="1" x14ac:dyDescent="0.15">
      <c r="A1502" s="19" t="str">
        <v>持続性気分障害</v>
      </c>
      <c r="B1502" s="19" t="str">
        <v>シート8　（シート9～10には記入しない）</v>
      </c>
      <c r="C1502" s="15" t="str">
        <v>精神障害</v>
      </c>
      <c r="D1502" s="15" t="str">
        <v>気分障害</v>
      </c>
      <c r="G1502" s="15" t="s">
        <v>3261</v>
      </c>
      <c r="H1502" s="15" t="s">
        <v>3513</v>
      </c>
      <c r="I1502" s="28" t="s">
        <v>2649</v>
      </c>
      <c r="J1502" s="19" t="s">
        <v>3236</v>
      </c>
      <c r="K1502" s="997">
        <v>1</v>
      </c>
    </row>
    <row r="1503" spans="1:11" ht="15" customHeight="1" x14ac:dyDescent="0.15">
      <c r="A1503" s="19" t="str">
        <v>双極性感情障害</v>
      </c>
      <c r="B1503" s="19" t="str">
        <v>シート8　（シート9～10には記入しない）</v>
      </c>
      <c r="C1503" s="15" t="str">
        <v>精神障害</v>
      </c>
      <c r="D1503" s="15" t="str">
        <v>気分障害</v>
      </c>
      <c r="G1503" s="15" t="s">
        <v>3273</v>
      </c>
      <c r="H1503" s="15" t="s">
        <v>3513</v>
      </c>
      <c r="I1503" s="39" t="s">
        <v>2649</v>
      </c>
      <c r="J1503" s="19" t="s">
        <v>3236</v>
      </c>
      <c r="K1503" s="997">
        <v>1</v>
      </c>
    </row>
    <row r="1504" spans="1:11" ht="15" customHeight="1" x14ac:dyDescent="0.15">
      <c r="A1504" s="19" t="str">
        <v>双極性障害</v>
      </c>
      <c r="B1504" s="19" t="str">
        <v>シート8　（シート9～10には記入しない）</v>
      </c>
      <c r="C1504" s="15" t="str">
        <v>精神障害</v>
      </c>
      <c r="D1504" s="15" t="str">
        <v>気分障害</v>
      </c>
      <c r="G1504" s="15" t="s">
        <v>3274</v>
      </c>
      <c r="H1504" s="15" t="s">
        <v>3513</v>
      </c>
      <c r="I1504" s="39" t="s">
        <v>2649</v>
      </c>
      <c r="J1504" s="19" t="s">
        <v>3236</v>
      </c>
      <c r="K1504" s="997">
        <v>1</v>
      </c>
    </row>
    <row r="1505" spans="1:11" ht="15" customHeight="1" x14ac:dyDescent="0.15">
      <c r="A1505" s="19" t="str">
        <v>反復性うつ病性障害</v>
      </c>
      <c r="B1505" s="19" t="str">
        <v>シート8　（シート9～10には記入しない）</v>
      </c>
      <c r="C1505" s="15" t="str">
        <v>精神障害</v>
      </c>
      <c r="D1505" s="15" t="str">
        <v>気分障害</v>
      </c>
      <c r="G1505" s="28" t="s">
        <v>3284</v>
      </c>
      <c r="H1505" s="15" t="s">
        <v>3513</v>
      </c>
      <c r="I1505" s="39" t="s">
        <v>2649</v>
      </c>
      <c r="J1505" s="19" t="s">
        <v>3236</v>
      </c>
      <c r="K1505" s="997">
        <v>1</v>
      </c>
    </row>
    <row r="1506" spans="1:11" ht="15" customHeight="1" x14ac:dyDescent="0.15">
      <c r="A1506" s="19" t="str">
        <v>抑うつ障害</v>
      </c>
      <c r="B1506" s="19" t="str">
        <v>シート8　（シート9～10には記入しない）</v>
      </c>
      <c r="C1506" s="15" t="str">
        <v>精神障害</v>
      </c>
      <c r="D1506" s="15" t="str">
        <v>気分障害</v>
      </c>
      <c r="G1506" s="28" t="s">
        <v>3291</v>
      </c>
      <c r="H1506" s="15" t="s">
        <v>3513</v>
      </c>
      <c r="I1506" s="39" t="s">
        <v>2649</v>
      </c>
      <c r="J1506" s="19" t="s">
        <v>3236</v>
      </c>
      <c r="K1506" s="997">
        <v>1</v>
      </c>
    </row>
    <row r="1507" spans="1:11" ht="15" customHeight="1" x14ac:dyDescent="0.15">
      <c r="A1507" s="19" t="str">
        <v>躁うつ病</v>
      </c>
      <c r="B1507" s="19" t="str">
        <v>シート8　（シート9～10には記入しない）</v>
      </c>
      <c r="C1507" s="15" t="str">
        <v>精神障害</v>
      </c>
      <c r="D1507" s="15" t="str">
        <v>気分障害</v>
      </c>
      <c r="G1507" s="28" t="s">
        <v>3292</v>
      </c>
      <c r="H1507" s="15" t="s">
        <v>3513</v>
      </c>
      <c r="I1507" s="39" t="s">
        <v>2649</v>
      </c>
      <c r="J1507" s="19" t="s">
        <v>3236</v>
      </c>
      <c r="K1507" s="997">
        <v>1</v>
      </c>
    </row>
    <row r="1508" spans="1:11" ht="15" customHeight="1" x14ac:dyDescent="0.15">
      <c r="A1508" s="19" t="str">
        <v>躁病</v>
      </c>
      <c r="B1508" s="19" t="str">
        <v>シート8　（シート9～10には記入しない）</v>
      </c>
      <c r="C1508" s="15" t="str">
        <v>精神障害</v>
      </c>
      <c r="D1508" s="15" t="str">
        <v>気分障害</v>
      </c>
      <c r="G1508" s="28" t="s">
        <v>3293</v>
      </c>
      <c r="H1508" s="15" t="s">
        <v>3513</v>
      </c>
      <c r="I1508" s="39" t="s">
        <v>2649</v>
      </c>
      <c r="J1508" s="19" t="s">
        <v>3236</v>
      </c>
      <c r="K1508" s="997">
        <v>1</v>
      </c>
    </row>
    <row r="1509" spans="1:11" ht="15" customHeight="1" x14ac:dyDescent="0.15">
      <c r="A1509" s="19" t="str">
        <v>躁病エピソード</v>
      </c>
      <c r="B1509" s="19" t="str">
        <v>シート8　（シート9～10には記入しない）</v>
      </c>
      <c r="C1509" s="15" t="str">
        <v>精神障害</v>
      </c>
      <c r="D1509" s="15" t="str">
        <v>気分障害</v>
      </c>
      <c r="G1509" s="28" t="s">
        <v>3294</v>
      </c>
      <c r="H1509" s="15" t="s">
        <v>3513</v>
      </c>
      <c r="I1509" s="39" t="s">
        <v>2649</v>
      </c>
      <c r="J1509" s="19" t="s">
        <v>3236</v>
      </c>
      <c r="K1509" s="997">
        <v>1</v>
      </c>
    </row>
    <row r="1510" spans="1:11" ht="15" customHeight="1" x14ac:dyDescent="0.15">
      <c r="A1510" s="19" t="str">
        <v>気分変調症</v>
      </c>
      <c r="B1510" s="19" t="str">
        <v>シート8　（シート9～10には記入しない）</v>
      </c>
      <c r="C1510" s="15" t="str">
        <v>精神障害</v>
      </c>
      <c r="D1510" s="15" t="str">
        <v>気分障害</v>
      </c>
      <c r="G1510" s="28" t="s">
        <v>3297</v>
      </c>
      <c r="H1510" s="15" t="s">
        <v>3513</v>
      </c>
      <c r="I1510" s="39" t="s">
        <v>2649</v>
      </c>
      <c r="J1510" s="19" t="s">
        <v>3236</v>
      </c>
      <c r="K1510" s="997">
        <v>1</v>
      </c>
    </row>
    <row r="1511" spans="1:11" ht="15" customHeight="1" x14ac:dyDescent="0.15">
      <c r="A1511" s="19" t="str">
        <v>気分循環性障害</v>
      </c>
      <c r="B1511" s="19" t="str">
        <v>シート8　（シート9～10には記入しない）</v>
      </c>
      <c r="C1511" s="15" t="str">
        <v>精神障害</v>
      </c>
      <c r="D1511" s="15" t="str">
        <v>気分障害</v>
      </c>
      <c r="G1511" s="28" t="s">
        <v>3346</v>
      </c>
      <c r="H1511" s="15" t="s">
        <v>3513</v>
      </c>
      <c r="I1511" s="39" t="s">
        <v>3344</v>
      </c>
      <c r="J1511" s="19" t="s">
        <v>3236</v>
      </c>
      <c r="K1511" s="997">
        <v>1</v>
      </c>
    </row>
    <row r="1512" spans="1:11" ht="15" customHeight="1" x14ac:dyDescent="0.15">
      <c r="A1512" s="19" t="str">
        <v>重篤気分変調症</v>
      </c>
      <c r="B1512" s="19" t="str">
        <v>シート8　（シート9～10には記入しない）</v>
      </c>
      <c r="C1512" s="15" t="str">
        <v>精神障害</v>
      </c>
      <c r="D1512" s="15" t="str">
        <v>気分障害</v>
      </c>
      <c r="G1512" s="28" t="s">
        <v>3347</v>
      </c>
      <c r="H1512" s="15" t="s">
        <v>3513</v>
      </c>
      <c r="I1512" s="39" t="s">
        <v>3344</v>
      </c>
      <c r="J1512" s="19" t="s">
        <v>3236</v>
      </c>
      <c r="K1512" s="997">
        <v>1</v>
      </c>
    </row>
    <row r="1513" spans="1:11" ht="15" customHeight="1" x14ac:dyDescent="0.15">
      <c r="A1513" s="19" t="str">
        <v>持続性抑うつ障害</v>
      </c>
      <c r="B1513" s="19" t="str">
        <v>シート8　（シート9～10には記入しない）</v>
      </c>
      <c r="C1513" s="15" t="str">
        <v>精神障害</v>
      </c>
      <c r="D1513" s="15" t="str">
        <v>気分障害</v>
      </c>
      <c r="G1513" s="15" t="s">
        <v>3348</v>
      </c>
      <c r="H1513" s="15" t="s">
        <v>3513</v>
      </c>
      <c r="I1513" s="39" t="s">
        <v>3344</v>
      </c>
      <c r="J1513" s="19" t="s">
        <v>3236</v>
      </c>
      <c r="K1513" s="997">
        <v>1</v>
      </c>
    </row>
    <row r="1514" spans="1:11" ht="15" customHeight="1" x14ac:dyDescent="0.15">
      <c r="A1514" s="19" t="str">
        <v>双極Ⅰ型障害</v>
      </c>
      <c r="B1514" s="19" t="str">
        <v>シート8　（シート9～10には記入しない）</v>
      </c>
      <c r="C1514" s="15" t="str">
        <v>精神障害</v>
      </c>
      <c r="D1514" s="15" t="str">
        <v>気分障害</v>
      </c>
      <c r="G1514" s="28" t="s">
        <v>3349</v>
      </c>
      <c r="H1514" s="15" t="s">
        <v>3513</v>
      </c>
      <c r="I1514" s="28" t="s">
        <v>3344</v>
      </c>
      <c r="J1514" s="19" t="s">
        <v>3236</v>
      </c>
      <c r="K1514" s="997">
        <v>1</v>
      </c>
    </row>
    <row r="1515" spans="1:11" ht="15" customHeight="1" x14ac:dyDescent="0.15">
      <c r="A1515" s="19" t="str">
        <v>双極Ⅱ型障害</v>
      </c>
      <c r="B1515" s="19" t="str">
        <v>シート8　（シート9～10には記入しない）</v>
      </c>
      <c r="C1515" s="15" t="str">
        <v>精神障害</v>
      </c>
      <c r="D1515" s="15" t="str">
        <v>気分障害</v>
      </c>
      <c r="G1515" s="28" t="s">
        <v>3350</v>
      </c>
      <c r="H1515" s="15" t="s">
        <v>3513</v>
      </c>
      <c r="I1515" s="39" t="s">
        <v>3344</v>
      </c>
      <c r="J1515" s="19" t="s">
        <v>3236</v>
      </c>
      <c r="K1515" s="997">
        <v>1</v>
      </c>
    </row>
    <row r="1516" spans="1:11" ht="15" customHeight="1" x14ac:dyDescent="0.15">
      <c r="A1516" s="19" t="str">
        <v>PTSD</v>
      </c>
      <c r="B1516" s="19" t="str">
        <v>シート8　（シート9～10には記入しない）</v>
      </c>
      <c r="C1516" s="15" t="str">
        <v>精神障害</v>
      </c>
      <c r="D1516" s="15" t="str">
        <v>神経症性障害等</v>
      </c>
      <c r="G1516" s="28" t="s">
        <v>2648</v>
      </c>
      <c r="H1516" s="15" t="s">
        <v>3513</v>
      </c>
      <c r="I1516" s="39" t="s">
        <v>2649</v>
      </c>
      <c r="J1516" s="19" t="s">
        <v>2650</v>
      </c>
      <c r="K1516" s="997">
        <v>1</v>
      </c>
    </row>
    <row r="1517" spans="1:11" ht="15" customHeight="1" x14ac:dyDescent="0.15">
      <c r="A1517" s="19" t="str">
        <v>複雑性PTSD</v>
      </c>
      <c r="B1517" s="19" t="str">
        <v>シート8　（シート9～10には記入しない）</v>
      </c>
      <c r="C1517" s="15" t="str">
        <v>精神障害</v>
      </c>
      <c r="D1517" s="15" t="str">
        <v>神経症性障害等</v>
      </c>
      <c r="G1517" s="514" t="s">
        <v>5536</v>
      </c>
      <c r="H1517" s="514" t="s">
        <v>3513</v>
      </c>
      <c r="I1517" s="1393" t="s">
        <v>3344</v>
      </c>
      <c r="J1517" s="594" t="s">
        <v>2650</v>
      </c>
      <c r="K1517" s="998">
        <v>1</v>
      </c>
    </row>
    <row r="1518" spans="1:11" ht="15" customHeight="1" x14ac:dyDescent="0.15">
      <c r="A1518" s="19" t="str">
        <v>パニック発作</v>
      </c>
      <c r="B1518" s="19" t="str">
        <v>シート8　（シート9～10には記入しない）</v>
      </c>
      <c r="C1518" s="15" t="str">
        <v>精神障害</v>
      </c>
      <c r="D1518" s="15" t="str">
        <v>神経症性障害等</v>
      </c>
      <c r="G1518" s="28" t="s">
        <v>2683</v>
      </c>
      <c r="H1518" s="15" t="s">
        <v>3513</v>
      </c>
      <c r="I1518" s="39" t="s">
        <v>2647</v>
      </c>
      <c r="J1518" s="19" t="s">
        <v>3559</v>
      </c>
      <c r="K1518" s="997">
        <v>1</v>
      </c>
    </row>
    <row r="1519" spans="1:11" ht="15" customHeight="1" x14ac:dyDescent="0.15">
      <c r="A1519" s="19" t="str">
        <v>心理的外傷後ストレス障害</v>
      </c>
      <c r="B1519" s="19" t="str">
        <v>シート8　（シート9～10には記入しない）</v>
      </c>
      <c r="C1519" s="15" t="str">
        <v>精神障害</v>
      </c>
      <c r="D1519" s="15" t="str">
        <v>神経症性障害等</v>
      </c>
      <c r="G1519" s="28" t="s">
        <v>2787</v>
      </c>
      <c r="H1519" s="15" t="s">
        <v>3513</v>
      </c>
      <c r="I1519" s="39" t="s">
        <v>2649</v>
      </c>
      <c r="J1519" s="19" t="s">
        <v>2650</v>
      </c>
      <c r="K1519" s="997">
        <v>1</v>
      </c>
    </row>
    <row r="1520" spans="1:11" ht="15" customHeight="1" x14ac:dyDescent="0.15">
      <c r="A1520" s="19" t="str">
        <v>社会不安障害</v>
      </c>
      <c r="B1520" s="19" t="str">
        <v>シート8　（シート9～10には記入しない）</v>
      </c>
      <c r="C1520" s="15" t="str">
        <v>精神障害</v>
      </c>
      <c r="D1520" s="15" t="str">
        <v>神経症性障害等</v>
      </c>
      <c r="G1520" s="28" t="s">
        <v>3240</v>
      </c>
      <c r="H1520" s="15" t="s">
        <v>3513</v>
      </c>
      <c r="I1520" s="39" t="s">
        <v>2649</v>
      </c>
      <c r="J1520" s="19" t="s">
        <v>2650</v>
      </c>
      <c r="K1520" s="997">
        <v>1</v>
      </c>
    </row>
    <row r="1521" spans="1:11" ht="15" customHeight="1" x14ac:dyDescent="0.15">
      <c r="A1521" s="19" t="str">
        <v>パニック障害</v>
      </c>
      <c r="B1521" s="19" t="str">
        <v>シート8　（シート9～10には記入しない）</v>
      </c>
      <c r="C1521" s="15" t="str">
        <v>精神障害</v>
      </c>
      <c r="D1521" s="15" t="str">
        <v>神経症性障害等</v>
      </c>
      <c r="G1521" s="28" t="s">
        <v>3247</v>
      </c>
      <c r="H1521" s="15" t="s">
        <v>3513</v>
      </c>
      <c r="I1521" s="39" t="s">
        <v>2649</v>
      </c>
      <c r="J1521" s="19" t="s">
        <v>2650</v>
      </c>
      <c r="K1521" s="997">
        <v>1</v>
      </c>
    </row>
    <row r="1522" spans="1:11" ht="15" customHeight="1" x14ac:dyDescent="0.15">
      <c r="A1522" s="19" t="str">
        <v>広場恐怖</v>
      </c>
      <c r="B1522" s="19" t="str">
        <v>シート8　（シート9～10には記入しない）</v>
      </c>
      <c r="C1522" s="15" t="str">
        <v>精神障害</v>
      </c>
      <c r="D1522" s="15" t="str">
        <v>神経症性障害等</v>
      </c>
      <c r="G1522" s="28" t="s">
        <v>3248</v>
      </c>
      <c r="H1522" s="15" t="s">
        <v>3513</v>
      </c>
      <c r="I1522" s="39" t="s">
        <v>2649</v>
      </c>
      <c r="J1522" s="19" t="s">
        <v>2650</v>
      </c>
      <c r="K1522" s="997">
        <v>1</v>
      </c>
    </row>
    <row r="1523" spans="1:11" ht="15" customHeight="1" x14ac:dyDescent="0.15">
      <c r="A1523" s="19" t="str">
        <v>広場恐怖症</v>
      </c>
      <c r="B1523" s="19" t="str">
        <v>シート8　（シート9～10には記入しない）</v>
      </c>
      <c r="C1523" s="15" t="str">
        <v>精神障害</v>
      </c>
      <c r="D1523" s="15" t="str">
        <v>神経症性障害等</v>
      </c>
      <c r="G1523" s="28" t="s">
        <v>3249</v>
      </c>
      <c r="H1523" s="15" t="s">
        <v>3513</v>
      </c>
      <c r="I1523" s="39" t="s">
        <v>2649</v>
      </c>
      <c r="J1523" s="19" t="s">
        <v>2650</v>
      </c>
      <c r="K1523" s="997">
        <v>1</v>
      </c>
    </row>
    <row r="1524" spans="1:11" ht="15" customHeight="1" x14ac:dyDescent="0.15">
      <c r="A1524" s="19" t="str">
        <v>解離性障害</v>
      </c>
      <c r="B1524" s="19" t="str">
        <v>シート8　（シート9～10には記入しない）</v>
      </c>
      <c r="C1524" s="15" t="str">
        <v>精神障害</v>
      </c>
      <c r="D1524" s="15" t="str">
        <v>神経症性障害等</v>
      </c>
      <c r="G1524" s="15" t="s">
        <v>3250</v>
      </c>
      <c r="H1524" s="28" t="s">
        <v>3513</v>
      </c>
      <c r="I1524" s="39" t="s">
        <v>2649</v>
      </c>
      <c r="J1524" s="19" t="s">
        <v>2650</v>
      </c>
      <c r="K1524" s="997">
        <v>1</v>
      </c>
    </row>
    <row r="1525" spans="1:11" ht="15" customHeight="1" x14ac:dyDescent="0.15">
      <c r="A1525" s="19" t="str">
        <v>解離性同一性障害</v>
      </c>
      <c r="B1525" s="19" t="str">
        <v>シート8　（シート9～10には記入しない）</v>
      </c>
      <c r="C1525" s="15" t="str">
        <v>精神障害</v>
      </c>
      <c r="D1525" s="15" t="str">
        <v>神経症性障害等</v>
      </c>
      <c r="G1525" s="28" t="s">
        <v>3251</v>
      </c>
      <c r="H1525" s="15" t="s">
        <v>3513</v>
      </c>
      <c r="I1525" s="39" t="s">
        <v>2649</v>
      </c>
      <c r="J1525" s="19" t="s">
        <v>2650</v>
      </c>
      <c r="K1525" s="997">
        <v>1</v>
      </c>
    </row>
    <row r="1526" spans="1:11" ht="15" customHeight="1" x14ac:dyDescent="0.15">
      <c r="A1526" s="19" t="str">
        <v>強迫神経症</v>
      </c>
      <c r="B1526" s="19" t="str">
        <v>シート8　（シート9～10には記入しない）</v>
      </c>
      <c r="C1526" s="15" t="str">
        <v>精神障害</v>
      </c>
      <c r="D1526" s="15" t="str">
        <v>神経症性障害等</v>
      </c>
      <c r="G1526" s="28" t="s">
        <v>3254</v>
      </c>
      <c r="H1526" s="15" t="s">
        <v>3513</v>
      </c>
      <c r="I1526" s="39" t="s">
        <v>2649</v>
      </c>
      <c r="J1526" s="19" t="s">
        <v>2650</v>
      </c>
      <c r="K1526" s="997">
        <v>1</v>
      </c>
    </row>
    <row r="1527" spans="1:11" ht="15" customHeight="1" x14ac:dyDescent="0.15">
      <c r="A1527" s="19" t="str">
        <v>強迫性障害</v>
      </c>
      <c r="B1527" s="19" t="str">
        <v>シート8　（シート9～10には記入しない）</v>
      </c>
      <c r="C1527" s="15" t="str">
        <v>精神障害</v>
      </c>
      <c r="D1527" s="15" t="str">
        <v>神経症性障害等</v>
      </c>
      <c r="G1527" s="28" t="s">
        <v>3255</v>
      </c>
      <c r="H1527" s="15" t="s">
        <v>3513</v>
      </c>
      <c r="I1527" s="39" t="s">
        <v>2649</v>
      </c>
      <c r="J1527" s="19" t="s">
        <v>2650</v>
      </c>
      <c r="K1527" s="997">
        <v>1</v>
      </c>
    </row>
    <row r="1528" spans="1:11" ht="15" customHeight="1" x14ac:dyDescent="0.15">
      <c r="A1528" s="19" t="str">
        <v>自己臭恐怖</v>
      </c>
      <c r="B1528" s="19" t="str">
        <v>シート8　（シート9～10には記入しない）</v>
      </c>
      <c r="C1528" s="15" t="str">
        <v>精神障害</v>
      </c>
      <c r="D1528" s="15" t="str">
        <v>神経症性障害等</v>
      </c>
      <c r="G1528" s="28" t="s">
        <v>3262</v>
      </c>
      <c r="H1528" s="15" t="s">
        <v>3513</v>
      </c>
      <c r="I1528" s="39" t="s">
        <v>2649</v>
      </c>
      <c r="J1528" s="19" t="s">
        <v>2650</v>
      </c>
      <c r="K1528" s="997">
        <v>1</v>
      </c>
    </row>
    <row r="1529" spans="1:11" ht="15" customHeight="1" x14ac:dyDescent="0.15">
      <c r="A1529" s="19" t="str">
        <v>自己臭症</v>
      </c>
      <c r="B1529" s="19" t="str">
        <v>シート8　（シート9～10には記入しない）</v>
      </c>
      <c r="C1529" s="15" t="str">
        <v>精神障害</v>
      </c>
      <c r="D1529" s="15" t="str">
        <v>神経症性障害等</v>
      </c>
      <c r="G1529" s="28" t="s">
        <v>3263</v>
      </c>
      <c r="H1529" s="15" t="s">
        <v>3513</v>
      </c>
      <c r="I1529" s="39" t="s">
        <v>2649</v>
      </c>
      <c r="J1529" s="19" t="s">
        <v>2650</v>
      </c>
      <c r="K1529" s="997">
        <v>1</v>
      </c>
    </row>
    <row r="1530" spans="1:11" ht="15" customHeight="1" x14ac:dyDescent="0.15">
      <c r="A1530" s="19" t="str">
        <v>社交不安障害</v>
      </c>
      <c r="B1530" s="19" t="str">
        <v>シート8　（シート9～10には記入しない）</v>
      </c>
      <c r="C1530" s="15" t="str">
        <v>精神障害</v>
      </c>
      <c r="D1530" s="15" t="str">
        <v>神経症性障害等</v>
      </c>
      <c r="G1530" s="28" t="s">
        <v>3560</v>
      </c>
      <c r="H1530" s="15" t="s">
        <v>3513</v>
      </c>
      <c r="I1530" s="39" t="s">
        <v>2649</v>
      </c>
      <c r="J1530" s="19" t="s">
        <v>2650</v>
      </c>
      <c r="K1530" s="997">
        <v>1</v>
      </c>
    </row>
    <row r="1531" spans="1:11" ht="15" customHeight="1" x14ac:dyDescent="0.15">
      <c r="A1531" s="19" t="str">
        <v>醜形恐怖症</v>
      </c>
      <c r="B1531" s="19" t="str">
        <v>シート8　（シート9～10には記入しない）</v>
      </c>
      <c r="C1531" s="15" t="str">
        <v>精神障害</v>
      </c>
      <c r="D1531" s="15" t="str">
        <v>神経症性障害等</v>
      </c>
      <c r="G1531" s="28" t="s">
        <v>3267</v>
      </c>
      <c r="H1531" s="15" t="s">
        <v>3513</v>
      </c>
      <c r="I1531" s="39" t="s">
        <v>2649</v>
      </c>
      <c r="J1531" s="19" t="s">
        <v>2650</v>
      </c>
      <c r="K1531" s="997">
        <v>1</v>
      </c>
    </row>
    <row r="1532" spans="1:11" ht="15" customHeight="1" x14ac:dyDescent="0.15">
      <c r="A1532" s="19" t="str">
        <v>重度ストレス反応</v>
      </c>
      <c r="B1532" s="19" t="str">
        <v>シート8　（シート9～10には記入しない）</v>
      </c>
      <c r="C1532" s="15" t="str">
        <v>精神障害</v>
      </c>
      <c r="D1532" s="15" t="str">
        <v>神経症性障害等</v>
      </c>
      <c r="G1532" s="15" t="s">
        <v>3268</v>
      </c>
      <c r="H1532" s="15" t="s">
        <v>3513</v>
      </c>
      <c r="I1532" s="39" t="s">
        <v>2649</v>
      </c>
      <c r="J1532" s="19" t="s">
        <v>2650</v>
      </c>
      <c r="K1532" s="997">
        <v>1</v>
      </c>
    </row>
    <row r="1533" spans="1:11" ht="15" customHeight="1" x14ac:dyDescent="0.15">
      <c r="A1533" s="19" t="str">
        <v>神経衰弱</v>
      </c>
      <c r="B1533" s="19" t="str">
        <v>シート8　（シート9～10には記入しない）</v>
      </c>
      <c r="C1533" s="15" t="str">
        <v>精神障害</v>
      </c>
      <c r="D1533" s="15" t="str">
        <v>神経症性障害等</v>
      </c>
      <c r="G1533" s="28" t="s">
        <v>3271</v>
      </c>
      <c r="H1533" s="15" t="s">
        <v>3513</v>
      </c>
      <c r="I1533" s="39" t="s">
        <v>2649</v>
      </c>
      <c r="J1533" s="19" t="s">
        <v>2650</v>
      </c>
      <c r="K1533" s="997">
        <v>1</v>
      </c>
    </row>
    <row r="1534" spans="1:11" ht="15" customHeight="1" x14ac:dyDescent="0.15">
      <c r="A1534" s="19" t="str">
        <v>身体表現性障害</v>
      </c>
      <c r="B1534" s="19" t="str">
        <v>シート8　（シート9～10には記入しない）</v>
      </c>
      <c r="C1534" s="15" t="str">
        <v>精神障害</v>
      </c>
      <c r="D1534" s="15" t="str">
        <v>神経症性障害等</v>
      </c>
      <c r="G1534" s="15" t="s">
        <v>3272</v>
      </c>
      <c r="H1534" s="15" t="s">
        <v>3513</v>
      </c>
      <c r="I1534" s="39" t="s">
        <v>2649</v>
      </c>
      <c r="J1534" s="19" t="s">
        <v>2650</v>
      </c>
      <c r="K1534" s="997">
        <v>1</v>
      </c>
    </row>
    <row r="1535" spans="1:11" ht="15" customHeight="1" x14ac:dyDescent="0.15">
      <c r="A1535" s="19" t="str">
        <v>身体化障害</v>
      </c>
      <c r="B1535" s="19" t="str">
        <v>シート8　（シート9～10には記入しない）</v>
      </c>
      <c r="C1535" s="15" t="str">
        <v>精神障害</v>
      </c>
      <c r="D1535" s="15" t="str">
        <v>神経症性障害等</v>
      </c>
      <c r="G1535" s="514" t="s">
        <v>5537</v>
      </c>
      <c r="H1535" s="514" t="s">
        <v>3513</v>
      </c>
      <c r="I1535" s="1393" t="s">
        <v>2649</v>
      </c>
      <c r="J1535" s="594" t="s">
        <v>2650</v>
      </c>
      <c r="K1535" s="998">
        <v>1</v>
      </c>
    </row>
    <row r="1536" spans="1:11" ht="15" customHeight="1" x14ac:dyDescent="0.15">
      <c r="A1536" s="19" t="str">
        <v>対人恐怖</v>
      </c>
      <c r="B1536" s="19" t="str">
        <v>シート8　（シート9～10には記入しない）</v>
      </c>
      <c r="C1536" s="15" t="str">
        <v>精神障害</v>
      </c>
      <c r="D1536" s="15" t="str">
        <v>神経症性障害等</v>
      </c>
      <c r="G1536" s="28" t="s">
        <v>3275</v>
      </c>
      <c r="H1536" s="15" t="s">
        <v>3513</v>
      </c>
      <c r="I1536" s="39" t="s">
        <v>2649</v>
      </c>
      <c r="J1536" s="19" t="s">
        <v>2650</v>
      </c>
      <c r="K1536" s="997">
        <v>1</v>
      </c>
    </row>
    <row r="1537" spans="1:11" ht="15" customHeight="1" x14ac:dyDescent="0.15">
      <c r="A1537" s="19" t="str">
        <v>対人恐怖症</v>
      </c>
      <c r="B1537" s="19" t="str">
        <v>シート8　（シート9～10には記入しない）</v>
      </c>
      <c r="C1537" s="15" t="str">
        <v>精神障害</v>
      </c>
      <c r="D1537" s="15" t="str">
        <v>神経症性障害等</v>
      </c>
      <c r="G1537" s="28" t="s">
        <v>3276</v>
      </c>
      <c r="H1537" s="15" t="s">
        <v>3513</v>
      </c>
      <c r="I1537" s="39" t="s">
        <v>2649</v>
      </c>
      <c r="J1537" s="19" t="s">
        <v>2650</v>
      </c>
      <c r="K1537" s="997">
        <v>1</v>
      </c>
    </row>
    <row r="1538" spans="1:11" ht="15" customHeight="1" x14ac:dyDescent="0.15">
      <c r="A1538" s="19" t="str">
        <v>適応障害</v>
      </c>
      <c r="B1538" s="19" t="str">
        <v>シート8　（シート9～10には記入しない）</v>
      </c>
      <c r="C1538" s="15" t="str">
        <v>精神障害</v>
      </c>
      <c r="D1538" s="15" t="str">
        <v>神経症性障害等</v>
      </c>
      <c r="G1538" s="28" t="s">
        <v>3279</v>
      </c>
      <c r="H1538" s="15" t="s">
        <v>3513</v>
      </c>
      <c r="I1538" s="39" t="s">
        <v>2649</v>
      </c>
      <c r="J1538" s="19" t="s">
        <v>2650</v>
      </c>
      <c r="K1538" s="997">
        <v>1</v>
      </c>
    </row>
    <row r="1539" spans="1:11" ht="15" customHeight="1" x14ac:dyDescent="0.15">
      <c r="A1539" s="19" t="str">
        <v>転換性障害</v>
      </c>
      <c r="B1539" s="19" t="str">
        <v>シート8　（シート9～10には記入しない）</v>
      </c>
      <c r="C1539" s="15" t="str">
        <v>精神障害</v>
      </c>
      <c r="D1539" s="15" t="str">
        <v>神経症性障害等</v>
      </c>
      <c r="G1539" s="28" t="s">
        <v>3280</v>
      </c>
      <c r="H1539" s="15" t="s">
        <v>3513</v>
      </c>
      <c r="I1539" s="39" t="s">
        <v>2649</v>
      </c>
      <c r="J1539" s="19" t="s">
        <v>2650</v>
      </c>
      <c r="K1539" s="997">
        <v>1</v>
      </c>
    </row>
    <row r="1540" spans="1:11" ht="15" customHeight="1" x14ac:dyDescent="0.15">
      <c r="A1540" s="19" t="str">
        <v>不安症</v>
      </c>
      <c r="B1540" s="19" t="str">
        <v>シート8　（シート9～10には記入しない）</v>
      </c>
      <c r="C1540" s="15" t="str">
        <v>精神障害</v>
      </c>
      <c r="D1540" s="15" t="str">
        <v>神経症性障害等</v>
      </c>
      <c r="G1540" s="15" t="s">
        <v>3285</v>
      </c>
      <c r="H1540" s="15" t="s">
        <v>3513</v>
      </c>
      <c r="I1540" s="39" t="s">
        <v>2649</v>
      </c>
      <c r="J1540" s="19" t="s">
        <v>2650</v>
      </c>
      <c r="K1540" s="997">
        <v>1</v>
      </c>
    </row>
    <row r="1541" spans="1:11" ht="15" customHeight="1" x14ac:dyDescent="0.15">
      <c r="A1541" s="19" t="str">
        <v>不安障害</v>
      </c>
      <c r="B1541" s="19" t="str">
        <v>シート8　（シート9～10には記入しない）</v>
      </c>
      <c r="C1541" s="15" t="str">
        <v>精神障害</v>
      </c>
      <c r="D1541" s="15" t="str">
        <v>神経症性障害等</v>
      </c>
      <c r="G1541" s="28" t="s">
        <v>3286</v>
      </c>
      <c r="H1541" s="15" t="s">
        <v>3513</v>
      </c>
      <c r="I1541" s="39" t="s">
        <v>2649</v>
      </c>
      <c r="J1541" s="19" t="s">
        <v>2650</v>
      </c>
      <c r="K1541" s="997">
        <v>1</v>
      </c>
    </row>
    <row r="1542" spans="1:11" ht="15" customHeight="1" x14ac:dyDescent="0.15">
      <c r="A1542" s="19" t="str">
        <v>不安神経症</v>
      </c>
      <c r="B1542" s="19" t="str">
        <v>シート8　（シート9～10には記入しない）</v>
      </c>
      <c r="C1542" s="15" t="str">
        <v>精神障害</v>
      </c>
      <c r="D1542" s="15" t="str">
        <v>神経症性障害等</v>
      </c>
      <c r="G1542" s="28" t="s">
        <v>3287</v>
      </c>
      <c r="H1542" s="15" t="s">
        <v>3513</v>
      </c>
      <c r="I1542" s="39" t="s">
        <v>2649</v>
      </c>
      <c r="J1542" s="19" t="s">
        <v>2650</v>
      </c>
      <c r="K1542" s="997">
        <v>1</v>
      </c>
    </row>
    <row r="1543" spans="1:11" ht="15" customHeight="1" x14ac:dyDescent="0.15">
      <c r="A1543" s="19" t="str">
        <v>脇見恐怖</v>
      </c>
      <c r="B1543" s="19" t="str">
        <v>シート8　（シート9～10には記入しない）</v>
      </c>
      <c r="C1543" s="15" t="str">
        <v>精神障害</v>
      </c>
      <c r="D1543" s="15" t="str">
        <v>神経症性障害等</v>
      </c>
      <c r="G1543" s="28" t="s">
        <v>3295</v>
      </c>
      <c r="H1543" s="15" t="s">
        <v>3513</v>
      </c>
      <c r="I1543" s="39" t="s">
        <v>2649</v>
      </c>
      <c r="J1543" s="19" t="s">
        <v>2650</v>
      </c>
      <c r="K1543" s="997">
        <v>1</v>
      </c>
    </row>
    <row r="1544" spans="1:11" ht="15" customHeight="1" x14ac:dyDescent="0.15">
      <c r="A1544" s="19" t="str">
        <v>SAD</v>
      </c>
      <c r="B1544" s="19" t="str">
        <v>シート8　（シート9～10には記入しない）</v>
      </c>
      <c r="C1544" s="15" t="str">
        <v>精神障害</v>
      </c>
      <c r="D1544" s="15" t="str">
        <v>神経症性障害等</v>
      </c>
      <c r="G1544" s="28" t="s">
        <v>3298</v>
      </c>
      <c r="H1544" s="15" t="s">
        <v>3513</v>
      </c>
      <c r="I1544" s="28" t="s">
        <v>2649</v>
      </c>
      <c r="J1544" s="19" t="s">
        <v>2650</v>
      </c>
      <c r="K1544" s="997">
        <v>1</v>
      </c>
    </row>
    <row r="1545" spans="1:11" ht="15" customHeight="1" x14ac:dyDescent="0.15">
      <c r="A1545" s="19" t="str">
        <v>ため込み症</v>
      </c>
      <c r="B1545" s="19" t="str">
        <v>シート8　（シート9～10には記入しない）</v>
      </c>
      <c r="C1545" s="15" t="str">
        <v>精神障害</v>
      </c>
      <c r="D1545" s="15" t="str">
        <v>神経症性障害等</v>
      </c>
      <c r="G1545" s="28" t="s">
        <v>3299</v>
      </c>
      <c r="H1545" s="15" t="s">
        <v>3513</v>
      </c>
      <c r="I1545" s="39" t="s">
        <v>2649</v>
      </c>
      <c r="J1545" s="19" t="s">
        <v>2650</v>
      </c>
      <c r="K1545" s="997">
        <v>1</v>
      </c>
    </row>
    <row r="1546" spans="1:11" ht="15" customHeight="1" x14ac:dyDescent="0.15">
      <c r="A1546" s="19" t="str">
        <v>溜め込み症</v>
      </c>
      <c r="B1546" s="19" t="str">
        <v>シート8　（シート9～10には記入しない）</v>
      </c>
      <c r="C1546" s="15" t="str">
        <v>精神障害</v>
      </c>
      <c r="D1546" s="15" t="str">
        <v>神経症性障害等</v>
      </c>
      <c r="G1546" s="28" t="s">
        <v>3300</v>
      </c>
      <c r="H1546" s="15" t="s">
        <v>3513</v>
      </c>
      <c r="I1546" s="39" t="s">
        <v>2649</v>
      </c>
      <c r="J1546" s="19" t="s">
        <v>2650</v>
      </c>
      <c r="K1546" s="997">
        <v>1</v>
      </c>
    </row>
    <row r="1547" spans="1:11" ht="15" customHeight="1" x14ac:dyDescent="0.15">
      <c r="A1547" s="19" t="str">
        <v>タナトフォビア</v>
      </c>
      <c r="B1547" s="19" t="str">
        <v>シート8　（シート9～10には記入しない）</v>
      </c>
      <c r="C1547" s="15" t="str">
        <v>精神障害</v>
      </c>
      <c r="D1547" s="15" t="str">
        <v>神経症性障害等</v>
      </c>
      <c r="G1547" s="28" t="s">
        <v>3302</v>
      </c>
      <c r="H1547" s="15" t="s">
        <v>3513</v>
      </c>
      <c r="I1547" s="39" t="s">
        <v>2649</v>
      </c>
      <c r="J1547" s="19" t="s">
        <v>2650</v>
      </c>
      <c r="K1547" s="997">
        <v>1</v>
      </c>
    </row>
    <row r="1548" spans="1:11" ht="15" customHeight="1" x14ac:dyDescent="0.15">
      <c r="A1548" s="19" t="str">
        <v>死恐怖症</v>
      </c>
      <c r="B1548" s="19" t="str">
        <v>シート8　（シート9～10には記入しない）</v>
      </c>
      <c r="C1548" s="15" t="str">
        <v>精神障害</v>
      </c>
      <c r="D1548" s="15" t="str">
        <v>神経症性障害等</v>
      </c>
      <c r="G1548" s="28" t="s">
        <v>3303</v>
      </c>
      <c r="H1548" s="15" t="s">
        <v>3513</v>
      </c>
      <c r="I1548" s="39" t="s">
        <v>2649</v>
      </c>
      <c r="J1548" s="19" t="s">
        <v>2650</v>
      </c>
      <c r="K1548" s="997">
        <v>1</v>
      </c>
    </row>
    <row r="1549" spans="1:11" ht="15" customHeight="1" x14ac:dyDescent="0.15">
      <c r="A1549" s="19" t="str">
        <v>ストレス性高体温症</v>
      </c>
      <c r="B1549" s="19" t="str">
        <v>シート8　（シート9～10には記入しない）</v>
      </c>
      <c r="C1549" s="15" t="str">
        <v>精神障害</v>
      </c>
      <c r="D1549" s="15" t="str">
        <v>神経症性障害等</v>
      </c>
      <c r="G1549" s="28" t="s">
        <v>3305</v>
      </c>
      <c r="H1549" s="15" t="s">
        <v>3513</v>
      </c>
      <c r="I1549" s="28" t="s">
        <v>2649</v>
      </c>
      <c r="J1549" s="19" t="s">
        <v>2650</v>
      </c>
      <c r="K1549" s="997">
        <v>1</v>
      </c>
    </row>
    <row r="1550" spans="1:11" ht="15" customHeight="1" x14ac:dyDescent="0.15">
      <c r="A1550" s="19" t="str">
        <v>社交不安症</v>
      </c>
      <c r="B1550" s="19" t="str">
        <v>シート8　（シート9～10には記入しない）</v>
      </c>
      <c r="C1550" s="15" t="str">
        <v>精神障害</v>
      </c>
      <c r="D1550" s="15" t="str">
        <v>神経症性障害等</v>
      </c>
      <c r="G1550" s="28" t="s">
        <v>3351</v>
      </c>
      <c r="H1550" s="15" t="s">
        <v>3513</v>
      </c>
      <c r="I1550" s="28" t="s">
        <v>3344</v>
      </c>
      <c r="J1550" s="19" t="s">
        <v>2650</v>
      </c>
      <c r="K1550" s="997">
        <v>1</v>
      </c>
    </row>
    <row r="1551" spans="1:11" ht="15" customHeight="1" x14ac:dyDescent="0.15">
      <c r="A1551" s="19" t="str">
        <v>パニック症</v>
      </c>
      <c r="B1551" s="19" t="str">
        <v>シート8　（シート9～10には記入しない）</v>
      </c>
      <c r="C1551" s="15" t="str">
        <v>精神障害</v>
      </c>
      <c r="D1551" s="15" t="str">
        <v>神経症性障害等</v>
      </c>
      <c r="G1551" s="28" t="s">
        <v>3352</v>
      </c>
      <c r="H1551" s="15" t="s">
        <v>3513</v>
      </c>
      <c r="I1551" s="39" t="s">
        <v>3344</v>
      </c>
      <c r="J1551" s="19" t="s">
        <v>2650</v>
      </c>
      <c r="K1551" s="997">
        <v>1</v>
      </c>
    </row>
    <row r="1552" spans="1:11" ht="15" customHeight="1" x14ac:dyDescent="0.15">
      <c r="A1552" s="19" t="str">
        <v>強迫症</v>
      </c>
      <c r="B1552" s="19" t="str">
        <v>シート8　（シート9～10には記入しない）</v>
      </c>
      <c r="C1552" s="15" t="str">
        <v>精神障害</v>
      </c>
      <c r="D1552" s="15" t="str">
        <v>神経症性障害等</v>
      </c>
      <c r="G1552" s="15" t="s">
        <v>3353</v>
      </c>
      <c r="H1552" s="15" t="s">
        <v>3513</v>
      </c>
      <c r="I1552" s="39" t="s">
        <v>3344</v>
      </c>
      <c r="J1552" s="19" t="s">
        <v>2650</v>
      </c>
      <c r="K1552" s="997">
        <v>1</v>
      </c>
    </row>
    <row r="1553" spans="1:11" ht="15" customHeight="1" x14ac:dyDescent="0.15">
      <c r="A1553" s="19" t="str">
        <v>ためこみ症</v>
      </c>
      <c r="B1553" s="19" t="str">
        <v>シート8　（シート9～10には記入しない）</v>
      </c>
      <c r="C1553" s="15" t="str">
        <v>精神障害</v>
      </c>
      <c r="D1553" s="15" t="str">
        <v>神経症性障害等</v>
      </c>
      <c r="G1553" s="28" t="s">
        <v>3354</v>
      </c>
      <c r="H1553" s="15" t="s">
        <v>3513</v>
      </c>
      <c r="I1553" s="39" t="s">
        <v>3344</v>
      </c>
      <c r="J1553" s="19" t="s">
        <v>2650</v>
      </c>
      <c r="K1553" s="997">
        <v>1</v>
      </c>
    </row>
    <row r="1554" spans="1:11" ht="15" customHeight="1" x14ac:dyDescent="0.15">
      <c r="A1554" s="19" t="str">
        <v>身体醜形障害</v>
      </c>
      <c r="B1554" s="19" t="str">
        <v>シート8　（シート9～10には記入しない）</v>
      </c>
      <c r="C1554" s="15" t="str">
        <v>精神障害</v>
      </c>
      <c r="D1554" s="15" t="str">
        <v>神経症性障害等</v>
      </c>
      <c r="G1554" s="28" t="s">
        <v>3355</v>
      </c>
      <c r="H1554" s="15" t="s">
        <v>3513</v>
      </c>
      <c r="I1554" s="39" t="s">
        <v>3344</v>
      </c>
      <c r="J1554" s="19" t="s">
        <v>2650</v>
      </c>
      <c r="K1554" s="997">
        <v>1</v>
      </c>
    </row>
    <row r="1555" spans="1:11" ht="15" customHeight="1" x14ac:dyDescent="0.15">
      <c r="A1555" s="19" t="str">
        <v>急性ストレス障害</v>
      </c>
      <c r="B1555" s="19" t="str">
        <v>シート8　（シート9～10には記入しない）</v>
      </c>
      <c r="C1555" s="15" t="str">
        <v>精神障害</v>
      </c>
      <c r="D1555" s="15" t="str">
        <v>神経症性障害等</v>
      </c>
      <c r="G1555" s="28" t="s">
        <v>3356</v>
      </c>
      <c r="H1555" s="15" t="s">
        <v>3513</v>
      </c>
      <c r="I1555" s="39" t="s">
        <v>3344</v>
      </c>
      <c r="J1555" s="19" t="s">
        <v>2650</v>
      </c>
      <c r="K1555" s="997">
        <v>1</v>
      </c>
    </row>
    <row r="1556" spans="1:11" ht="15" customHeight="1" x14ac:dyDescent="0.15">
      <c r="A1556" s="19" t="str">
        <v>解離性同一症</v>
      </c>
      <c r="B1556" s="19" t="str">
        <v>シート8　（シート9～10には記入しない）</v>
      </c>
      <c r="C1556" s="15" t="str">
        <v>精神障害</v>
      </c>
      <c r="D1556" s="15" t="str">
        <v>神経症性障害等</v>
      </c>
      <c r="G1556" s="28" t="s">
        <v>3357</v>
      </c>
      <c r="H1556" s="15" t="s">
        <v>3513</v>
      </c>
      <c r="I1556" s="39" t="s">
        <v>3344</v>
      </c>
      <c r="J1556" s="19" t="s">
        <v>2650</v>
      </c>
      <c r="K1556" s="997">
        <v>1</v>
      </c>
    </row>
    <row r="1557" spans="1:11" ht="15" customHeight="1" x14ac:dyDescent="0.15">
      <c r="A1557" s="19" t="str">
        <v>離人感・現実感消失症</v>
      </c>
      <c r="B1557" s="19" t="str">
        <v>シート8　（シート9～10には記入しない）</v>
      </c>
      <c r="C1557" s="15" t="str">
        <v>精神障害</v>
      </c>
      <c r="D1557" s="15" t="str">
        <v>神経症性障害等</v>
      </c>
      <c r="G1557" s="28" t="s">
        <v>3358</v>
      </c>
      <c r="H1557" s="15" t="s">
        <v>3513</v>
      </c>
      <c r="I1557" s="39" t="s">
        <v>3344</v>
      </c>
      <c r="J1557" s="19" t="s">
        <v>2650</v>
      </c>
      <c r="K1557" s="997">
        <v>1</v>
      </c>
    </row>
    <row r="1558" spans="1:11" ht="15" customHeight="1" x14ac:dyDescent="0.15">
      <c r="A1558" s="19" t="str">
        <v>離人感・現実感消失障害</v>
      </c>
      <c r="B1558" s="19" t="str">
        <v>シート8　（シート9～10には記入しない）</v>
      </c>
      <c r="C1558" s="15" t="str">
        <v>精神障害</v>
      </c>
      <c r="D1558" s="15" t="str">
        <v>神経症性障害等</v>
      </c>
      <c r="G1558" s="28" t="s">
        <v>3359</v>
      </c>
      <c r="H1558" s="15" t="s">
        <v>3513</v>
      </c>
      <c r="I1558" s="28" t="s">
        <v>3344</v>
      </c>
      <c r="J1558" s="19" t="s">
        <v>2650</v>
      </c>
      <c r="K1558" s="997">
        <v>1</v>
      </c>
    </row>
    <row r="1559" spans="1:11" ht="15" customHeight="1" x14ac:dyDescent="0.15">
      <c r="A1559" s="19" t="str">
        <v>身体症状症</v>
      </c>
      <c r="B1559" s="19" t="str">
        <v>シート8　（シート9～10には記入しない）</v>
      </c>
      <c r="C1559" s="15" t="str">
        <v>精神障害</v>
      </c>
      <c r="D1559" s="15" t="str">
        <v>神経症性障害等</v>
      </c>
      <c r="G1559" s="28" t="s">
        <v>3360</v>
      </c>
      <c r="H1559" s="15" t="s">
        <v>3513</v>
      </c>
      <c r="I1559" s="28" t="s">
        <v>3344</v>
      </c>
      <c r="J1559" s="19" t="s">
        <v>2650</v>
      </c>
      <c r="K1559" s="997">
        <v>1</v>
      </c>
    </row>
    <row r="1560" spans="1:11" ht="15" customHeight="1" x14ac:dyDescent="0.15">
      <c r="A1560" s="19" t="str">
        <v>身体表現性自律神経機能不全</v>
      </c>
      <c r="B1560" s="19" t="str">
        <v>シート8　（シート9～10には記入しない）</v>
      </c>
      <c r="C1560" s="15" t="str">
        <v>精神障害</v>
      </c>
      <c r="D1560" s="15" t="str">
        <v>神経症性障害等</v>
      </c>
      <c r="G1560" s="15" t="s">
        <v>3561</v>
      </c>
      <c r="H1560" s="15" t="s">
        <v>3513</v>
      </c>
      <c r="I1560" s="39" t="s">
        <v>3344</v>
      </c>
      <c r="J1560" s="19" t="s">
        <v>2650</v>
      </c>
      <c r="K1560" s="997">
        <v>1</v>
      </c>
    </row>
    <row r="1561" spans="1:11" ht="15" customHeight="1" x14ac:dyDescent="0.15">
      <c r="A1561" s="19" t="str">
        <v>混合性不安抑うつ障害</v>
      </c>
      <c r="B1561" s="19" t="str">
        <v>シート8　（シート9～10には記入しない）</v>
      </c>
      <c r="C1561" s="15" t="str">
        <v>精神障害</v>
      </c>
      <c r="D1561" s="15" t="str">
        <v>神経症性障害等</v>
      </c>
      <c r="G1561" s="28" t="s">
        <v>3562</v>
      </c>
      <c r="H1561" s="15" t="s">
        <v>3513</v>
      </c>
      <c r="I1561" s="39" t="s">
        <v>3344</v>
      </c>
      <c r="J1561" s="19" t="s">
        <v>2650</v>
      </c>
      <c r="K1561" s="997">
        <v>1</v>
      </c>
    </row>
    <row r="1562" spans="1:11" ht="15" customHeight="1" x14ac:dyDescent="0.15">
      <c r="A1562" s="19" t="str">
        <v>恐怖症性不安障害</v>
      </c>
      <c r="B1562" s="19" t="str">
        <v>シート8　（シート9～10には記入しない）</v>
      </c>
      <c r="C1562" s="15" t="str">
        <v>精神障害</v>
      </c>
      <c r="D1562" s="15" t="str">
        <v>神経症性障害等</v>
      </c>
      <c r="G1562" s="15" t="s">
        <v>3563</v>
      </c>
      <c r="H1562" s="15" t="s">
        <v>3513</v>
      </c>
      <c r="I1562" s="39" t="s">
        <v>3344</v>
      </c>
      <c r="J1562" s="19" t="s">
        <v>2650</v>
      </c>
      <c r="K1562" s="997">
        <v>1</v>
      </c>
    </row>
    <row r="1563" spans="1:11" ht="15" customHeight="1" x14ac:dyDescent="0.15">
      <c r="A1563" s="19" t="str">
        <v>空気嚥下症</v>
      </c>
      <c r="B1563" s="19" t="str">
        <v>シート8　（シート9～10には記入しない）</v>
      </c>
      <c r="C1563" s="15" t="str">
        <v>精神障害</v>
      </c>
      <c r="D1563" s="15" t="str">
        <v>神経症性障害等</v>
      </c>
      <c r="G1563" s="15" t="s">
        <v>3994</v>
      </c>
      <c r="H1563" s="15" t="s">
        <v>3513</v>
      </c>
      <c r="I1563" s="39" t="s">
        <v>3344</v>
      </c>
      <c r="J1563" s="19" t="s">
        <v>2650</v>
      </c>
      <c r="K1563" s="997">
        <v>1</v>
      </c>
    </row>
    <row r="1564" spans="1:11" ht="15" customHeight="1" x14ac:dyDescent="0.15">
      <c r="A1564" s="19" t="str">
        <v>吞気症</v>
      </c>
      <c r="B1564" s="19" t="str">
        <v>シート8　（シート9～10には記入しない）</v>
      </c>
      <c r="C1564" s="15" t="str">
        <v>精神障害</v>
      </c>
      <c r="D1564" s="15" t="str">
        <v>神経症性障害等</v>
      </c>
      <c r="G1564" s="15" t="s">
        <v>3995</v>
      </c>
      <c r="H1564" s="15" t="s">
        <v>3513</v>
      </c>
      <c r="I1564" s="39" t="s">
        <v>3344</v>
      </c>
      <c r="J1564" s="19" t="s">
        <v>2650</v>
      </c>
      <c r="K1564" s="997">
        <v>1</v>
      </c>
    </row>
    <row r="1565" spans="1:11" ht="15" customHeight="1" x14ac:dyDescent="0.15">
      <c r="A1565" s="19" t="str">
        <v>機能性神経障害</v>
      </c>
      <c r="B1565" s="19" t="str">
        <v>シート8　（シート9～10には記入しない）</v>
      </c>
      <c r="C1565" s="15" t="str">
        <v>精神障害</v>
      </c>
      <c r="D1565" s="15" t="str">
        <v>神経症性障害等</v>
      </c>
      <c r="G1565" s="514" t="s">
        <v>5538</v>
      </c>
      <c r="H1565" s="514" t="s">
        <v>3513</v>
      </c>
      <c r="I1565" s="1393" t="s">
        <v>3344</v>
      </c>
      <c r="J1565" s="594" t="s">
        <v>2650</v>
      </c>
      <c r="K1565" s="998">
        <v>1</v>
      </c>
    </row>
    <row r="1566" spans="1:11" ht="15" customHeight="1" x14ac:dyDescent="0.15">
      <c r="A1566" s="19" t="str">
        <v>視線恐怖症</v>
      </c>
      <c r="B1566" s="19" t="str">
        <v>シート8　（シート9～10には記入しない）</v>
      </c>
      <c r="C1566" s="15" t="str">
        <v>精神障害</v>
      </c>
      <c r="D1566" s="15" t="str">
        <v>神経症性障害等</v>
      </c>
      <c r="G1566" s="1395" t="s">
        <v>5539</v>
      </c>
      <c r="H1566" s="1395" t="s">
        <v>3513</v>
      </c>
      <c r="I1566" s="1395" t="s">
        <v>5540</v>
      </c>
      <c r="J1566" s="1395" t="s">
        <v>2650</v>
      </c>
      <c r="K1566" s="1396">
        <v>1</v>
      </c>
    </row>
    <row r="1567" spans="1:11" ht="15" customHeight="1" x14ac:dyDescent="0.15">
      <c r="A1567" s="19" t="str">
        <v>依存を生じない物質の乱用</v>
      </c>
      <c r="B1567" s="19" t="str">
        <v>シート8　（シート9～10には記入しない）</v>
      </c>
      <c r="C1567" s="15" t="str">
        <v>精神障害</v>
      </c>
      <c r="D1567" s="15" t="str">
        <v>摂食障害・睡眠障害等</v>
      </c>
      <c r="G1567" s="28" t="s">
        <v>2689</v>
      </c>
      <c r="H1567" s="15" t="s">
        <v>3513</v>
      </c>
      <c r="I1567" s="39" t="s">
        <v>2647</v>
      </c>
      <c r="J1567" s="19" t="s">
        <v>2690</v>
      </c>
      <c r="K1567" s="997">
        <v>1</v>
      </c>
    </row>
    <row r="1568" spans="1:11" ht="15" customHeight="1" x14ac:dyDescent="0.15">
      <c r="A1568" s="19" t="str">
        <v>睡眠時無呼吸症候群</v>
      </c>
      <c r="B1568" s="19" t="str">
        <v>シート8　（シート9～10には記入しない）</v>
      </c>
      <c r="C1568" s="15" t="str">
        <v>精神障害</v>
      </c>
      <c r="D1568" s="15" t="str">
        <v>摂食障害・睡眠障害等</v>
      </c>
      <c r="G1568" s="28" t="s">
        <v>3004</v>
      </c>
      <c r="H1568" s="15" t="s">
        <v>3513</v>
      </c>
      <c r="I1568" s="39" t="s">
        <v>2649</v>
      </c>
      <c r="J1568" s="19" t="s">
        <v>2690</v>
      </c>
      <c r="K1568" s="997">
        <v>1</v>
      </c>
    </row>
    <row r="1569" spans="1:11" ht="15" customHeight="1" x14ac:dyDescent="0.15">
      <c r="A1569" s="19" t="str">
        <v>睡眠障害</v>
      </c>
      <c r="B1569" s="19" t="str">
        <v>シート8　（シート9～10には記入しない）</v>
      </c>
      <c r="C1569" s="15" t="str">
        <v>精神障害</v>
      </c>
      <c r="D1569" s="15" t="str">
        <v>摂食障害・睡眠障害等</v>
      </c>
      <c r="G1569" s="28" t="s">
        <v>3241</v>
      </c>
      <c r="H1569" s="15" t="s">
        <v>3513</v>
      </c>
      <c r="I1569" s="28" t="s">
        <v>2649</v>
      </c>
      <c r="J1569" s="19" t="s">
        <v>3242</v>
      </c>
      <c r="K1569" s="997">
        <v>1</v>
      </c>
    </row>
    <row r="1570" spans="1:11" ht="15" customHeight="1" x14ac:dyDescent="0.15">
      <c r="A1570" s="19" t="str">
        <v>摂食障害</v>
      </c>
      <c r="B1570" s="19" t="str">
        <v>シート8　（シート9～10には記入しない）</v>
      </c>
      <c r="C1570" s="15" t="str">
        <v>精神障害</v>
      </c>
      <c r="D1570" s="15" t="str">
        <v>摂食障害・睡眠障害等</v>
      </c>
      <c r="G1570" s="28" t="s">
        <v>3243</v>
      </c>
      <c r="H1570" s="15" t="s">
        <v>3513</v>
      </c>
      <c r="I1570" s="39" t="s">
        <v>2649</v>
      </c>
      <c r="J1570" s="19" t="s">
        <v>3242</v>
      </c>
      <c r="K1570" s="997">
        <v>1</v>
      </c>
    </row>
    <row r="1571" spans="1:11" ht="15" customHeight="1" x14ac:dyDescent="0.15">
      <c r="A1571" s="19" t="str">
        <v>ナルコレプシー</v>
      </c>
      <c r="B1571" s="19" t="str">
        <v>シート8　（シート9～10には記入しない）</v>
      </c>
      <c r="C1571" s="15" t="str">
        <v>精神障害</v>
      </c>
      <c r="D1571" s="15" t="str">
        <v>摂食障害・睡眠障害等</v>
      </c>
      <c r="G1571" s="28" t="s">
        <v>3246</v>
      </c>
      <c r="H1571" s="15" t="s">
        <v>3513</v>
      </c>
      <c r="I1571" s="39" t="s">
        <v>2649</v>
      </c>
      <c r="J1571" s="19" t="s">
        <v>3242</v>
      </c>
      <c r="K1571" s="997">
        <v>1</v>
      </c>
    </row>
    <row r="1572" spans="1:11" ht="15" customHeight="1" x14ac:dyDescent="0.15">
      <c r="A1572" s="19" t="str">
        <v>不眠</v>
      </c>
      <c r="B1572" s="19" t="str">
        <v>シート8　（シート9～10には記入しない）</v>
      </c>
      <c r="C1572" s="15" t="str">
        <v>精神障害</v>
      </c>
      <c r="D1572" s="15" t="str">
        <v>摂食障害・睡眠障害等</v>
      </c>
      <c r="G1572" s="15" t="s">
        <v>3288</v>
      </c>
      <c r="H1572" s="15" t="s">
        <v>3513</v>
      </c>
      <c r="I1572" s="39" t="s">
        <v>2649</v>
      </c>
      <c r="J1572" s="19" t="s">
        <v>3242</v>
      </c>
      <c r="K1572" s="997">
        <v>1</v>
      </c>
    </row>
    <row r="1573" spans="1:11" ht="15" customHeight="1" x14ac:dyDescent="0.15">
      <c r="A1573" s="19" t="str">
        <v>不眠症</v>
      </c>
      <c r="B1573" s="19" t="str">
        <v>シート8　（シート9～10には記入しない）</v>
      </c>
      <c r="C1573" s="15" t="str">
        <v>精神障害</v>
      </c>
      <c r="D1573" s="15" t="str">
        <v>摂食障害・睡眠障害等</v>
      </c>
      <c r="G1573" s="28" t="s">
        <v>3289</v>
      </c>
      <c r="H1573" s="15" t="s">
        <v>3513</v>
      </c>
      <c r="I1573" s="39" t="s">
        <v>2649</v>
      </c>
      <c r="J1573" s="19" t="s">
        <v>3242</v>
      </c>
      <c r="K1573" s="997">
        <v>1</v>
      </c>
    </row>
    <row r="1574" spans="1:11" ht="15" customHeight="1" x14ac:dyDescent="0.15">
      <c r="A1574" s="19" t="str">
        <v>SAS</v>
      </c>
      <c r="B1574" s="19" t="str">
        <v>シート8　（シート9～10には記入しない）</v>
      </c>
      <c r="C1574" s="15" t="str">
        <v>精神障害</v>
      </c>
      <c r="D1574" s="15" t="str">
        <v>摂食障害・睡眠障害等</v>
      </c>
      <c r="G1574" s="28" t="s">
        <v>3301</v>
      </c>
      <c r="H1574" s="15" t="s">
        <v>3513</v>
      </c>
      <c r="I1574" s="39" t="s">
        <v>2649</v>
      </c>
      <c r="J1574" s="19" t="s">
        <v>3242</v>
      </c>
      <c r="K1574" s="997">
        <v>1</v>
      </c>
    </row>
    <row r="1575" spans="1:11" ht="15" customHeight="1" x14ac:dyDescent="0.15">
      <c r="A1575" s="19" t="str">
        <v>概日リズム障害</v>
      </c>
      <c r="B1575" s="19" t="str">
        <v>シート8　（シート9～10には記入しない）</v>
      </c>
      <c r="C1575" s="15" t="str">
        <v>精神障害</v>
      </c>
      <c r="D1575" s="15" t="str">
        <v>摂食障害・睡眠障害等</v>
      </c>
      <c r="G1575" s="28" t="s">
        <v>3306</v>
      </c>
      <c r="H1575" s="15" t="s">
        <v>3513</v>
      </c>
      <c r="I1575" s="39" t="s">
        <v>2649</v>
      </c>
      <c r="J1575" s="19" t="s">
        <v>3242</v>
      </c>
      <c r="K1575" s="997">
        <v>1</v>
      </c>
    </row>
    <row r="1576" spans="1:11" ht="15" customHeight="1" x14ac:dyDescent="0.15">
      <c r="A1576" s="19" t="str">
        <v>リズム睡眠障害</v>
      </c>
      <c r="B1576" s="19" t="str">
        <v>シート8　（シート9～10には記入しない）</v>
      </c>
      <c r="C1576" s="15" t="str">
        <v>精神障害</v>
      </c>
      <c r="D1576" s="15" t="str">
        <v>摂食障害・睡眠障害等</v>
      </c>
      <c r="G1576" s="15" t="s">
        <v>3307</v>
      </c>
      <c r="H1576" s="15" t="s">
        <v>3513</v>
      </c>
      <c r="I1576" s="39" t="s">
        <v>2649</v>
      </c>
      <c r="J1576" s="19" t="s">
        <v>3242</v>
      </c>
      <c r="K1576" s="997">
        <v>1</v>
      </c>
    </row>
    <row r="1577" spans="1:11" ht="15" customHeight="1" x14ac:dyDescent="0.15">
      <c r="A1577" s="19" t="str">
        <v>過食症</v>
      </c>
      <c r="B1577" s="19" t="str">
        <v>シート8　（シート9～10には記入しない）</v>
      </c>
      <c r="C1577" s="15" t="str">
        <v>精神障害</v>
      </c>
      <c r="D1577" s="15" t="str">
        <v>摂食障害・睡眠障害等</v>
      </c>
      <c r="G1577" s="28" t="s">
        <v>3311</v>
      </c>
      <c r="H1577" s="15" t="s">
        <v>3513</v>
      </c>
      <c r="I1577" s="39" t="s">
        <v>2988</v>
      </c>
      <c r="J1577" s="19" t="s">
        <v>3312</v>
      </c>
      <c r="K1577" s="997">
        <v>1</v>
      </c>
    </row>
    <row r="1578" spans="1:11" ht="15" customHeight="1" x14ac:dyDescent="0.15">
      <c r="A1578" s="19" t="str">
        <v>拒食症</v>
      </c>
      <c r="B1578" s="19" t="str">
        <v>シート8　（シート9～10には記入しない）</v>
      </c>
      <c r="C1578" s="15" t="str">
        <v>精神障害</v>
      </c>
      <c r="D1578" s="15" t="str">
        <v>摂食障害・睡眠障害等</v>
      </c>
      <c r="G1578" s="28" t="s">
        <v>3313</v>
      </c>
      <c r="H1578" s="15" t="s">
        <v>3513</v>
      </c>
      <c r="I1578" s="39" t="s">
        <v>2988</v>
      </c>
      <c r="J1578" s="19" t="s">
        <v>3312</v>
      </c>
      <c r="K1578" s="997">
        <v>1</v>
      </c>
    </row>
    <row r="1579" spans="1:11" ht="15" customHeight="1" x14ac:dyDescent="0.15">
      <c r="A1579" s="19" t="str">
        <v>神経性やせ症</v>
      </c>
      <c r="B1579" s="19" t="str">
        <v>シート8　（シート9～10には記入しない）</v>
      </c>
      <c r="C1579" s="15" t="str">
        <v>精神障害</v>
      </c>
      <c r="D1579" s="15" t="str">
        <v>摂食障害・睡眠障害等</v>
      </c>
      <c r="G1579" s="15" t="s">
        <v>3996</v>
      </c>
      <c r="H1579" s="15" t="s">
        <v>3513</v>
      </c>
      <c r="I1579" s="39" t="s">
        <v>3344</v>
      </c>
      <c r="J1579" s="19" t="s">
        <v>3242</v>
      </c>
      <c r="K1579" s="997">
        <v>1</v>
      </c>
    </row>
    <row r="1580" spans="1:11" ht="15" customHeight="1" x14ac:dyDescent="0.15">
      <c r="A1580" s="19" t="str">
        <v>神経性痩せ症</v>
      </c>
      <c r="B1580" s="19" t="str">
        <v>シート8　（シート9～10には記入しない）</v>
      </c>
      <c r="C1580" s="15" t="str">
        <v>精神障害</v>
      </c>
      <c r="D1580" s="15" t="str">
        <v>摂食障害・睡眠障害等</v>
      </c>
      <c r="G1580" s="15" t="s">
        <v>3997</v>
      </c>
      <c r="H1580" s="15" t="s">
        <v>3513</v>
      </c>
      <c r="I1580" s="39" t="s">
        <v>3344</v>
      </c>
      <c r="J1580" s="19" t="s">
        <v>3242</v>
      </c>
      <c r="K1580" s="997">
        <v>1</v>
      </c>
    </row>
    <row r="1581" spans="1:11" ht="15" customHeight="1" x14ac:dyDescent="0.15">
      <c r="A1581" s="19" t="str">
        <v>神経性無食欲症</v>
      </c>
      <c r="B1581" s="19" t="str">
        <v>シート8　（シート9～10には記入しない）</v>
      </c>
      <c r="C1581" s="15" t="str">
        <v>精神障害</v>
      </c>
      <c r="D1581" s="15" t="str">
        <v>摂食障害・睡眠障害等</v>
      </c>
      <c r="G1581" s="28" t="s">
        <v>3361</v>
      </c>
      <c r="H1581" s="15" t="s">
        <v>3513</v>
      </c>
      <c r="I1581" s="39" t="s">
        <v>3344</v>
      </c>
      <c r="J1581" s="19" t="s">
        <v>3242</v>
      </c>
      <c r="K1581" s="997">
        <v>1</v>
      </c>
    </row>
    <row r="1582" spans="1:11" ht="15" customHeight="1" x14ac:dyDescent="0.15">
      <c r="A1582" s="19" t="str">
        <v>神経性食欲不振症</v>
      </c>
      <c r="B1582" s="19" t="str">
        <v>シート8　（シート9～10には記入しない）</v>
      </c>
      <c r="C1582" s="15" t="str">
        <v>精神障害</v>
      </c>
      <c r="D1582" s="15" t="str">
        <v>摂食障害・睡眠障害等</v>
      </c>
      <c r="G1582" s="28" t="s">
        <v>3362</v>
      </c>
      <c r="H1582" s="15" t="s">
        <v>3513</v>
      </c>
      <c r="I1582" s="39" t="s">
        <v>3344</v>
      </c>
      <c r="J1582" s="19" t="s">
        <v>3242</v>
      </c>
      <c r="K1582" s="997">
        <v>1</v>
      </c>
    </row>
    <row r="1583" spans="1:11" ht="15" customHeight="1" x14ac:dyDescent="0.15">
      <c r="A1583" s="19" t="str">
        <v>神経性過食症</v>
      </c>
      <c r="B1583" s="19" t="str">
        <v>シート8　（シート9～10には記入しない）</v>
      </c>
      <c r="C1583" s="15" t="str">
        <v>精神障害</v>
      </c>
      <c r="D1583" s="15" t="str">
        <v>摂食障害・睡眠障害等</v>
      </c>
      <c r="G1583" s="28" t="s">
        <v>3363</v>
      </c>
      <c r="H1583" s="15" t="s">
        <v>3513</v>
      </c>
      <c r="I1583" s="39" t="s">
        <v>3344</v>
      </c>
      <c r="J1583" s="19" t="s">
        <v>3242</v>
      </c>
      <c r="K1583" s="997">
        <v>1</v>
      </c>
    </row>
    <row r="1584" spans="1:11" ht="15" customHeight="1" x14ac:dyDescent="0.15">
      <c r="A1584" s="19" t="str">
        <v>神経性大食症</v>
      </c>
      <c r="B1584" s="19" t="str">
        <v>シート8　（シート9～10には記入しない）</v>
      </c>
      <c r="C1584" s="15" t="str">
        <v>精神障害</v>
      </c>
      <c r="D1584" s="15" t="str">
        <v>摂食障害・睡眠障害等</v>
      </c>
      <c r="G1584" s="28" t="s">
        <v>3364</v>
      </c>
      <c r="H1584" s="15" t="s">
        <v>3513</v>
      </c>
      <c r="I1584" s="39" t="s">
        <v>3344</v>
      </c>
      <c r="J1584" s="19" t="s">
        <v>3242</v>
      </c>
      <c r="K1584" s="997">
        <v>1</v>
      </c>
    </row>
    <row r="1585" spans="1:11" ht="15" customHeight="1" x14ac:dyDescent="0.15">
      <c r="A1585" s="19" t="str">
        <v>過食性障害</v>
      </c>
      <c r="B1585" s="19" t="str">
        <v>シート8　（シート9～10には記入しない）</v>
      </c>
      <c r="C1585" s="15" t="str">
        <v>精神障害</v>
      </c>
      <c r="D1585" s="15" t="str">
        <v>摂食障害・睡眠障害等</v>
      </c>
      <c r="G1585" s="28" t="s">
        <v>3365</v>
      </c>
      <c r="H1585" s="15" t="s">
        <v>3513</v>
      </c>
      <c r="I1585" s="39" t="s">
        <v>3344</v>
      </c>
      <c r="J1585" s="19" t="s">
        <v>3242</v>
      </c>
      <c r="K1585" s="997">
        <v>1</v>
      </c>
    </row>
    <row r="1586" spans="1:11" ht="15" customHeight="1" x14ac:dyDescent="0.15">
      <c r="A1586" s="19" t="str">
        <v>回避制限性食物摂取症</v>
      </c>
      <c r="B1586" s="19" t="str">
        <v>シート8　（シート9～10には記入しない）</v>
      </c>
      <c r="C1586" s="15" t="str">
        <v>精神障害</v>
      </c>
      <c r="D1586" s="15" t="str">
        <v>摂食障害・睡眠障害等</v>
      </c>
      <c r="G1586" s="15" t="s">
        <v>3366</v>
      </c>
      <c r="H1586" s="15" t="s">
        <v>3513</v>
      </c>
      <c r="I1586" s="39" t="s">
        <v>3344</v>
      </c>
      <c r="J1586" s="19" t="s">
        <v>3242</v>
      </c>
      <c r="K1586" s="997">
        <v>1</v>
      </c>
    </row>
    <row r="1587" spans="1:11" ht="15" customHeight="1" x14ac:dyDescent="0.15">
      <c r="A1587" s="19" t="str">
        <v>回避制限性食物摂取障害</v>
      </c>
      <c r="B1587" s="19" t="str">
        <v>シート8　（シート9～10には記入しない）</v>
      </c>
      <c r="C1587" s="15" t="str">
        <v>精神障害</v>
      </c>
      <c r="D1587" s="15" t="str">
        <v>摂食障害・睡眠障害等</v>
      </c>
      <c r="G1587" s="28" t="s">
        <v>3367</v>
      </c>
      <c r="H1587" s="15" t="s">
        <v>3513</v>
      </c>
      <c r="I1587" s="39" t="s">
        <v>3344</v>
      </c>
      <c r="J1587" s="19" t="s">
        <v>3242</v>
      </c>
      <c r="K1587" s="997">
        <v>1</v>
      </c>
    </row>
    <row r="1588" spans="1:11" ht="15" customHeight="1" x14ac:dyDescent="0.15">
      <c r="A1588" s="19" t="str">
        <v>不眠障害</v>
      </c>
      <c r="B1588" s="19" t="str">
        <v>シート8　（シート9～10には記入しない）</v>
      </c>
      <c r="C1588" s="15" t="str">
        <v>精神障害</v>
      </c>
      <c r="D1588" s="15" t="str">
        <v>摂食障害・睡眠障害等</v>
      </c>
      <c r="G1588" s="28" t="s">
        <v>3368</v>
      </c>
      <c r="H1588" s="15" t="s">
        <v>3513</v>
      </c>
      <c r="I1588" s="39" t="s">
        <v>3344</v>
      </c>
      <c r="J1588" s="19" t="s">
        <v>3242</v>
      </c>
      <c r="K1588" s="997">
        <v>1</v>
      </c>
    </row>
    <row r="1589" spans="1:11" ht="15" customHeight="1" x14ac:dyDescent="0.15">
      <c r="A1589" s="19" t="str">
        <v>過眠障害</v>
      </c>
      <c r="B1589" s="19" t="str">
        <v>シート8　（シート9～10には記入しない）</v>
      </c>
      <c r="C1589" s="15" t="str">
        <v>精神障害</v>
      </c>
      <c r="D1589" s="15" t="str">
        <v>摂食障害・睡眠障害等</v>
      </c>
      <c r="G1589" s="15" t="s">
        <v>3369</v>
      </c>
      <c r="H1589" s="15" t="s">
        <v>3513</v>
      </c>
      <c r="I1589" s="39" t="s">
        <v>3344</v>
      </c>
      <c r="J1589" s="19" t="s">
        <v>3242</v>
      </c>
      <c r="K1589" s="997">
        <v>1</v>
      </c>
    </row>
    <row r="1590" spans="1:11" ht="15" customHeight="1" x14ac:dyDescent="0.15">
      <c r="A1590" s="19" t="str">
        <v>特発性過眠症</v>
      </c>
      <c r="B1590" s="19" t="str">
        <v>シート8　（シート9～10には記入しない）</v>
      </c>
      <c r="C1590" s="15" t="str">
        <v>精神障害</v>
      </c>
      <c r="D1590" s="15" t="str">
        <v>摂食障害・睡眠障害等</v>
      </c>
      <c r="G1590" s="28" t="s">
        <v>3564</v>
      </c>
      <c r="H1590" s="15" t="s">
        <v>3513</v>
      </c>
      <c r="I1590" s="28" t="s">
        <v>3344</v>
      </c>
      <c r="J1590" s="19" t="s">
        <v>3242</v>
      </c>
      <c r="K1590" s="997">
        <v>1</v>
      </c>
    </row>
    <row r="1591" spans="1:11" ht="15" customHeight="1" x14ac:dyDescent="0.15">
      <c r="A1591" s="19" t="str">
        <v>過眠</v>
      </c>
      <c r="B1591" s="19" t="str">
        <v>シート8　（シート9～10には記入しない）</v>
      </c>
      <c r="C1591" s="15" t="str">
        <v>精神障害</v>
      </c>
      <c r="D1591" s="15" t="str">
        <v>摂食障害・睡眠障害等</v>
      </c>
      <c r="G1591" s="15" t="s">
        <v>3565</v>
      </c>
      <c r="H1591" s="15" t="s">
        <v>3513</v>
      </c>
      <c r="I1591" s="39" t="s">
        <v>3344</v>
      </c>
      <c r="J1591" s="19" t="s">
        <v>3242</v>
      </c>
      <c r="K1591" s="997">
        <v>1</v>
      </c>
    </row>
    <row r="1592" spans="1:11" ht="15" customHeight="1" x14ac:dyDescent="0.15">
      <c r="A1592" s="19" t="str">
        <v>睡眠相後退症候群</v>
      </c>
      <c r="B1592" s="19" t="str">
        <v>シート8　（シート9～10には記入しない）</v>
      </c>
      <c r="C1592" s="15" t="str">
        <v>精神障害</v>
      </c>
      <c r="D1592" s="15" t="str">
        <v>摂食障害・睡眠障害等</v>
      </c>
      <c r="G1592" s="28" t="s">
        <v>3566</v>
      </c>
      <c r="H1592" s="15" t="s">
        <v>3513</v>
      </c>
      <c r="I1592" s="28" t="s">
        <v>3344</v>
      </c>
      <c r="J1592" s="19" t="s">
        <v>3242</v>
      </c>
      <c r="K1592" s="997">
        <v>1</v>
      </c>
    </row>
    <row r="1593" spans="1:11" ht="15" customHeight="1" x14ac:dyDescent="0.15">
      <c r="A1593" s="19" t="str">
        <v>睡眠リズム障害</v>
      </c>
      <c r="B1593" s="19" t="str">
        <v>シート8　（シート9～10には記入しない）</v>
      </c>
      <c r="C1593" s="15" t="str">
        <v>精神障害</v>
      </c>
      <c r="D1593" s="15" t="str">
        <v>摂食障害・睡眠障害等</v>
      </c>
      <c r="G1593" s="15" t="s">
        <v>3567</v>
      </c>
      <c r="H1593" s="15" t="s">
        <v>3513</v>
      </c>
      <c r="I1593" s="39" t="s">
        <v>3344</v>
      </c>
      <c r="J1593" s="19" t="s">
        <v>3242</v>
      </c>
      <c r="K1593" s="997">
        <v>1</v>
      </c>
    </row>
    <row r="1594" spans="1:11" ht="15" customHeight="1" x14ac:dyDescent="0.15">
      <c r="A1594" s="19" t="str">
        <v>反復性過眠症</v>
      </c>
      <c r="B1594" s="19" t="str">
        <v>シート8　（シート9～10には記入しない）</v>
      </c>
      <c r="C1594" s="15" t="str">
        <v>精神障害</v>
      </c>
      <c r="D1594" s="15" t="str">
        <v>摂食障害・睡眠障害等</v>
      </c>
      <c r="G1594" s="15" t="s">
        <v>3568</v>
      </c>
      <c r="H1594" s="15" t="s">
        <v>3513</v>
      </c>
      <c r="I1594" s="28" t="s">
        <v>3344</v>
      </c>
      <c r="J1594" s="19" t="s">
        <v>3242</v>
      </c>
      <c r="K1594" s="997">
        <v>1</v>
      </c>
    </row>
    <row r="1595" spans="1:11" ht="15" customHeight="1" x14ac:dyDescent="0.15">
      <c r="A1595" s="19" t="str">
        <v>クライネ-レヴィン症候群</v>
      </c>
      <c r="B1595" s="19" t="str">
        <v>シート8　（シート9～10には記入しない）</v>
      </c>
      <c r="C1595" s="15" t="str">
        <v>精神障害</v>
      </c>
      <c r="D1595" s="15" t="str">
        <v>摂食障害・睡眠障害等</v>
      </c>
      <c r="G1595" s="15" t="s">
        <v>3569</v>
      </c>
      <c r="H1595" s="15" t="s">
        <v>3513</v>
      </c>
      <c r="I1595" s="39" t="s">
        <v>3344</v>
      </c>
      <c r="J1595" s="19" t="s">
        <v>3242</v>
      </c>
      <c r="K1595" s="997">
        <v>1</v>
      </c>
    </row>
    <row r="1596" spans="1:11" ht="15" customHeight="1" x14ac:dyDescent="0.15">
      <c r="A1596" s="19" t="str">
        <v>周期性傾眠症</v>
      </c>
      <c r="B1596" s="19" t="str">
        <v>シート8　（シート9～10には記入しない）</v>
      </c>
      <c r="C1596" s="15" t="str">
        <v>精神障害</v>
      </c>
      <c r="D1596" s="15" t="str">
        <v>摂食障害・睡眠障害等</v>
      </c>
      <c r="G1596" s="28" t="s">
        <v>3570</v>
      </c>
      <c r="H1596" s="15" t="s">
        <v>3513</v>
      </c>
      <c r="I1596" s="39" t="s">
        <v>3344</v>
      </c>
      <c r="J1596" s="19" t="s">
        <v>3242</v>
      </c>
      <c r="K1596" s="997">
        <v>1</v>
      </c>
    </row>
    <row r="1597" spans="1:11" ht="15" customHeight="1" x14ac:dyDescent="0.15">
      <c r="A1597" s="19" t="str">
        <v>ARMS</v>
      </c>
      <c r="B1597" s="19" t="str">
        <v>シート８とシート９</v>
      </c>
      <c r="C1597" s="15" t="str">
        <v>精神障害</v>
      </c>
      <c r="D1597" s="15" t="str">
        <v>その他の精神障害</v>
      </c>
      <c r="G1597" s="28" t="s">
        <v>3646</v>
      </c>
      <c r="H1597" s="15" t="s">
        <v>3571</v>
      </c>
      <c r="I1597" s="28" t="s">
        <v>2647</v>
      </c>
      <c r="J1597" s="19" t="s">
        <v>3475</v>
      </c>
      <c r="K1597" s="997">
        <v>3</v>
      </c>
    </row>
    <row r="1598" spans="1:11" ht="15" customHeight="1" x14ac:dyDescent="0.15">
      <c r="A1598" s="19" t="str">
        <v>アーレンシンドローム</v>
      </c>
      <c r="B1598" s="19" t="str">
        <v>シート８とシート９</v>
      </c>
      <c r="C1598" s="15" t="str">
        <v>精神障害</v>
      </c>
      <c r="D1598" s="15" t="str">
        <v>その他の精神障害</v>
      </c>
      <c r="G1598" s="28" t="s">
        <v>2651</v>
      </c>
      <c r="H1598" s="15" t="s">
        <v>3571</v>
      </c>
      <c r="I1598" s="39" t="s">
        <v>2647</v>
      </c>
      <c r="J1598" s="19" t="s">
        <v>3475</v>
      </c>
      <c r="K1598" s="997">
        <v>3</v>
      </c>
    </row>
    <row r="1599" spans="1:11" ht="15" customHeight="1" x14ac:dyDescent="0.15">
      <c r="A1599" s="19" t="str">
        <v>アルコール依存</v>
      </c>
      <c r="B1599" s="19" t="str">
        <v>シート８とシート９</v>
      </c>
      <c r="C1599" s="15" t="str">
        <v>精神障害</v>
      </c>
      <c r="D1599" s="15" t="str">
        <v>その他の精神障害</v>
      </c>
      <c r="G1599" s="28" t="s">
        <v>2652</v>
      </c>
      <c r="H1599" s="15" t="s">
        <v>3571</v>
      </c>
      <c r="I1599" s="39" t="s">
        <v>2647</v>
      </c>
      <c r="J1599" s="19" t="s">
        <v>3475</v>
      </c>
      <c r="K1599" s="997">
        <v>3</v>
      </c>
    </row>
    <row r="1600" spans="1:11" ht="15" customHeight="1" x14ac:dyDescent="0.15">
      <c r="A1600" s="19" t="str">
        <v>アルコール依存症</v>
      </c>
      <c r="B1600" s="19" t="str">
        <v>シート８とシート９</v>
      </c>
      <c r="C1600" s="15" t="str">
        <v>精神障害</v>
      </c>
      <c r="D1600" s="15" t="str">
        <v>その他の精神障害</v>
      </c>
      <c r="G1600" s="28" t="s">
        <v>2653</v>
      </c>
      <c r="H1600" s="15" t="s">
        <v>3571</v>
      </c>
      <c r="I1600" s="39" t="s">
        <v>2647</v>
      </c>
      <c r="J1600" s="19" t="s">
        <v>3475</v>
      </c>
      <c r="K1600" s="997">
        <v>3</v>
      </c>
    </row>
    <row r="1601" spans="1:11" ht="15" customHeight="1" x14ac:dyDescent="0.15">
      <c r="A1601" s="19" t="str">
        <v>アルコール乱用</v>
      </c>
      <c r="B1601" s="19" t="str">
        <v>シート８とシート９</v>
      </c>
      <c r="C1601" s="15" t="str">
        <v>精神障害</v>
      </c>
      <c r="D1601" s="15" t="str">
        <v>その他の精神障害</v>
      </c>
      <c r="G1601" s="28" t="s">
        <v>2654</v>
      </c>
      <c r="H1601" s="15" t="s">
        <v>3571</v>
      </c>
      <c r="I1601" s="39" t="s">
        <v>2647</v>
      </c>
      <c r="J1601" s="19" t="s">
        <v>3475</v>
      </c>
      <c r="K1601" s="997">
        <v>3</v>
      </c>
    </row>
    <row r="1602" spans="1:11" ht="15" customHeight="1" x14ac:dyDescent="0.15">
      <c r="A1602" s="19" t="str">
        <v>依存症</v>
      </c>
      <c r="B1602" s="19" t="str">
        <v>シート８とシート９</v>
      </c>
      <c r="C1602" s="15" t="str">
        <v>精神障害</v>
      </c>
      <c r="D1602" s="15" t="str">
        <v>その他の精神障害</v>
      </c>
      <c r="G1602" s="28" t="s">
        <v>2655</v>
      </c>
      <c r="H1602" s="15" t="s">
        <v>3571</v>
      </c>
      <c r="I1602" s="39" t="s">
        <v>2647</v>
      </c>
      <c r="J1602" s="19" t="s">
        <v>3475</v>
      </c>
      <c r="K1602" s="997">
        <v>3</v>
      </c>
    </row>
    <row r="1603" spans="1:11" ht="15" customHeight="1" x14ac:dyDescent="0.15">
      <c r="A1603" s="19" t="str">
        <v>インターネット依存症</v>
      </c>
      <c r="B1603" s="19" t="str">
        <v>シート８とシート９</v>
      </c>
      <c r="C1603" s="15" t="str">
        <v>精神障害</v>
      </c>
      <c r="D1603" s="15" t="str">
        <v>その他の精神障害</v>
      </c>
      <c r="G1603" s="15" t="s">
        <v>2656</v>
      </c>
      <c r="H1603" s="15" t="s">
        <v>3571</v>
      </c>
      <c r="I1603" s="39" t="s">
        <v>2647</v>
      </c>
      <c r="J1603" s="19" t="s">
        <v>3475</v>
      </c>
      <c r="K1603" s="997">
        <v>3</v>
      </c>
    </row>
    <row r="1604" spans="1:11" ht="15" customHeight="1" x14ac:dyDescent="0.15">
      <c r="A1604" s="19" t="str">
        <v>インターネット依存</v>
      </c>
      <c r="B1604" s="19" t="str">
        <v>シート８とシート９</v>
      </c>
      <c r="C1604" s="15" t="str">
        <v>精神障害</v>
      </c>
      <c r="D1604" s="15" t="str">
        <v>その他の精神障害</v>
      </c>
      <c r="G1604" s="15" t="s">
        <v>2657</v>
      </c>
      <c r="H1604" s="15" t="s">
        <v>3571</v>
      </c>
      <c r="I1604" s="39" t="s">
        <v>2647</v>
      </c>
      <c r="J1604" s="19" t="s">
        <v>3475</v>
      </c>
      <c r="K1604" s="997">
        <v>3</v>
      </c>
    </row>
    <row r="1605" spans="1:11" ht="15" customHeight="1" x14ac:dyDescent="0.15">
      <c r="A1605" s="19" t="str">
        <v>うつ状態</v>
      </c>
      <c r="B1605" s="19" t="str">
        <v>シート８とシート９</v>
      </c>
      <c r="C1605" s="15" t="str">
        <v>精神障害</v>
      </c>
      <c r="D1605" s="15" t="str">
        <v>その他の精神障害</v>
      </c>
      <c r="G1605" s="28" t="s">
        <v>2658</v>
      </c>
      <c r="H1605" s="15" t="s">
        <v>3571</v>
      </c>
      <c r="I1605" s="39" t="s">
        <v>2647</v>
      </c>
      <c r="J1605" s="19" t="s">
        <v>3475</v>
      </c>
      <c r="K1605" s="997">
        <v>3</v>
      </c>
    </row>
    <row r="1606" spans="1:11" ht="15" customHeight="1" x14ac:dyDescent="0.15">
      <c r="A1606" s="19" t="str">
        <v>鬱状態</v>
      </c>
      <c r="B1606" s="19" t="str">
        <v>シート８とシート９</v>
      </c>
      <c r="C1606" s="15" t="str">
        <v>精神障害</v>
      </c>
      <c r="D1606" s="15" t="str">
        <v>その他の精神障害</v>
      </c>
      <c r="G1606" s="28" t="s">
        <v>2659</v>
      </c>
      <c r="H1606" s="15" t="s">
        <v>3571</v>
      </c>
      <c r="I1606" s="39" t="s">
        <v>2647</v>
      </c>
      <c r="J1606" s="19" t="s">
        <v>3475</v>
      </c>
      <c r="K1606" s="997">
        <v>3</v>
      </c>
    </row>
    <row r="1607" spans="1:11" ht="15" customHeight="1" x14ac:dyDescent="0.15">
      <c r="A1607" s="19" t="str">
        <v>買い物依存</v>
      </c>
      <c r="B1607" s="19" t="str">
        <v>シート８とシート９</v>
      </c>
      <c r="C1607" s="15" t="str">
        <v>精神障害</v>
      </c>
      <c r="D1607" s="15" t="str">
        <v>その他の精神障害</v>
      </c>
      <c r="G1607" s="28" t="s">
        <v>2660</v>
      </c>
      <c r="H1607" s="15" t="s">
        <v>3571</v>
      </c>
      <c r="I1607" s="39" t="s">
        <v>2647</v>
      </c>
      <c r="J1607" s="19" t="s">
        <v>3475</v>
      </c>
      <c r="K1607" s="997">
        <v>3</v>
      </c>
    </row>
    <row r="1608" spans="1:11" ht="15" customHeight="1" x14ac:dyDescent="0.15">
      <c r="A1608" s="19" t="str">
        <v>買い物依存症</v>
      </c>
      <c r="B1608" s="19" t="str">
        <v>シート８とシート９</v>
      </c>
      <c r="C1608" s="15" t="str">
        <v>精神障害</v>
      </c>
      <c r="D1608" s="15" t="str">
        <v>その他の精神障害</v>
      </c>
      <c r="G1608" s="28" t="s">
        <v>2661</v>
      </c>
      <c r="H1608" s="15" t="s">
        <v>3571</v>
      </c>
      <c r="I1608" s="39" t="s">
        <v>2647</v>
      </c>
      <c r="J1608" s="19" t="s">
        <v>3475</v>
      </c>
      <c r="K1608" s="997">
        <v>3</v>
      </c>
    </row>
    <row r="1609" spans="1:11" ht="15" customHeight="1" x14ac:dyDescent="0.15">
      <c r="A1609" s="19" t="str">
        <v>かん黙</v>
      </c>
      <c r="B1609" s="19" t="str">
        <v>シート８とシート９</v>
      </c>
      <c r="C1609" s="15" t="str">
        <v>精神障害</v>
      </c>
      <c r="D1609" s="15" t="str">
        <v>その他の精神障害</v>
      </c>
      <c r="G1609" s="15" t="s">
        <v>2662</v>
      </c>
      <c r="H1609" s="15" t="s">
        <v>3571</v>
      </c>
      <c r="I1609" s="39" t="s">
        <v>2647</v>
      </c>
      <c r="J1609" s="19" t="s">
        <v>3475</v>
      </c>
      <c r="K1609" s="997">
        <v>3</v>
      </c>
    </row>
    <row r="1610" spans="1:11" ht="15" customHeight="1" x14ac:dyDescent="0.15">
      <c r="A1610" s="19" t="str">
        <v>かん黙症</v>
      </c>
      <c r="B1610" s="19" t="str">
        <v>シート８とシート９</v>
      </c>
      <c r="C1610" s="15" t="str">
        <v>精神障害</v>
      </c>
      <c r="D1610" s="15" t="str">
        <v>その他の精神障害</v>
      </c>
      <c r="G1610" s="28" t="s">
        <v>2663</v>
      </c>
      <c r="H1610" s="15" t="s">
        <v>3571</v>
      </c>
      <c r="I1610" s="39" t="s">
        <v>2647</v>
      </c>
      <c r="J1610" s="19" t="s">
        <v>3475</v>
      </c>
      <c r="K1610" s="997">
        <v>3</v>
      </c>
    </row>
    <row r="1611" spans="1:11" ht="15" customHeight="1" x14ac:dyDescent="0.15">
      <c r="A1611" s="19" t="str">
        <v>ギャンブル依存症</v>
      </c>
      <c r="B1611" s="19" t="str">
        <v>シート８とシート９</v>
      </c>
      <c r="C1611" s="15" t="str">
        <v>精神障害</v>
      </c>
      <c r="D1611" s="15" t="str">
        <v>その他の精神障害</v>
      </c>
      <c r="G1611" s="28" t="s">
        <v>2664</v>
      </c>
      <c r="H1611" s="15" t="s">
        <v>3571</v>
      </c>
      <c r="I1611" s="39" t="s">
        <v>2647</v>
      </c>
      <c r="J1611" s="19" t="s">
        <v>3475</v>
      </c>
      <c r="K1611" s="997">
        <v>3</v>
      </c>
    </row>
    <row r="1612" spans="1:11" ht="15" customHeight="1" x14ac:dyDescent="0.15">
      <c r="A1612" s="19" t="str">
        <v>ギャンブル依存</v>
      </c>
      <c r="B1612" s="19" t="str">
        <v>シート８とシート９</v>
      </c>
      <c r="C1612" s="15" t="str">
        <v>精神障害</v>
      </c>
      <c r="D1612" s="15" t="str">
        <v>その他の精神障害</v>
      </c>
      <c r="G1612" s="28" t="s">
        <v>2665</v>
      </c>
      <c r="H1612" s="15" t="s">
        <v>3571</v>
      </c>
      <c r="I1612" s="39" t="s">
        <v>2647</v>
      </c>
      <c r="J1612" s="19" t="s">
        <v>3475</v>
      </c>
      <c r="K1612" s="997">
        <v>3</v>
      </c>
    </row>
    <row r="1613" spans="1:11" ht="15" customHeight="1" x14ac:dyDescent="0.15">
      <c r="A1613" s="19" t="str">
        <v>ゲルストマン症候群</v>
      </c>
      <c r="B1613" s="19" t="str">
        <v>シート８とシート９</v>
      </c>
      <c r="C1613" s="15" t="str">
        <v>精神障害</v>
      </c>
      <c r="D1613" s="15" t="str">
        <v>その他の精神障害</v>
      </c>
      <c r="G1613" s="15" t="s">
        <v>2666</v>
      </c>
      <c r="H1613" s="15" t="s">
        <v>3571</v>
      </c>
      <c r="I1613" s="39" t="s">
        <v>2647</v>
      </c>
      <c r="J1613" s="19" t="s">
        <v>3475</v>
      </c>
      <c r="K1613" s="997">
        <v>3</v>
      </c>
    </row>
    <row r="1614" spans="1:11" ht="15" customHeight="1" x14ac:dyDescent="0.15">
      <c r="A1614" s="19" t="str">
        <v>言語発達遅滞</v>
      </c>
      <c r="B1614" s="19" t="str">
        <v>シート８とシート９</v>
      </c>
      <c r="C1614" s="15" t="str">
        <v>精神障害</v>
      </c>
      <c r="D1614" s="15" t="str">
        <v>その他の精神障害</v>
      </c>
      <c r="G1614" s="15" t="s">
        <v>2667</v>
      </c>
      <c r="H1614" s="15" t="s">
        <v>3571</v>
      </c>
      <c r="I1614" s="39" t="s">
        <v>2647</v>
      </c>
      <c r="J1614" s="19" t="s">
        <v>3475</v>
      </c>
      <c r="K1614" s="997">
        <v>3</v>
      </c>
    </row>
    <row r="1615" spans="1:11" ht="15" customHeight="1" x14ac:dyDescent="0.15">
      <c r="A1615" s="19" t="str">
        <v>コミュニケーション症</v>
      </c>
      <c r="B1615" s="19" t="str">
        <v>シート８とシート９</v>
      </c>
      <c r="C1615" s="15" t="str">
        <v>精神障害</v>
      </c>
      <c r="D1615" s="15" t="str">
        <v>その他の精神障害</v>
      </c>
      <c r="G1615" s="15" t="s">
        <v>2668</v>
      </c>
      <c r="H1615" s="15" t="s">
        <v>3571</v>
      </c>
      <c r="I1615" s="39" t="s">
        <v>2647</v>
      </c>
      <c r="J1615" s="19" t="s">
        <v>3475</v>
      </c>
      <c r="K1615" s="997">
        <v>3</v>
      </c>
    </row>
    <row r="1616" spans="1:11" ht="15" customHeight="1" x14ac:dyDescent="0.15">
      <c r="A1616" s="19" t="str">
        <v>コミュニケーション障害</v>
      </c>
      <c r="B1616" s="19" t="str">
        <v>シート８とシート９</v>
      </c>
      <c r="C1616" s="15" t="str">
        <v>精神障害</v>
      </c>
      <c r="D1616" s="15" t="str">
        <v>その他の精神障害</v>
      </c>
      <c r="G1616" s="28" t="s">
        <v>2669</v>
      </c>
      <c r="H1616" s="15" t="s">
        <v>3571</v>
      </c>
      <c r="I1616" s="39" t="s">
        <v>2647</v>
      </c>
      <c r="J1616" s="19" t="s">
        <v>3475</v>
      </c>
      <c r="K1616" s="997">
        <v>3</v>
      </c>
    </row>
    <row r="1617" spans="1:11" ht="15" customHeight="1" x14ac:dyDescent="0.15">
      <c r="A1617" s="19" t="str">
        <v>人格障害</v>
      </c>
      <c r="B1617" s="19" t="str">
        <v>シート８とシート９</v>
      </c>
      <c r="C1617" s="15" t="str">
        <v>精神障害</v>
      </c>
      <c r="D1617" s="15" t="str">
        <v>その他の精神障害</v>
      </c>
      <c r="G1617" s="28" t="s">
        <v>2671</v>
      </c>
      <c r="H1617" s="15" t="s">
        <v>3571</v>
      </c>
      <c r="I1617" s="39" t="s">
        <v>2647</v>
      </c>
      <c r="J1617" s="19" t="s">
        <v>3475</v>
      </c>
      <c r="K1617" s="997">
        <v>3</v>
      </c>
    </row>
    <row r="1618" spans="1:11" ht="15" customHeight="1" x14ac:dyDescent="0.15">
      <c r="A1618" s="19" t="str">
        <v>精神障害</v>
      </c>
      <c r="B1618" s="19" t="str">
        <v>シート８とシート９</v>
      </c>
      <c r="C1618" s="15" t="str">
        <v>精神障害</v>
      </c>
      <c r="D1618" s="15" t="str">
        <v>その他の精神障害</v>
      </c>
      <c r="G1618" s="28" t="s">
        <v>2672</v>
      </c>
      <c r="H1618" s="15" t="s">
        <v>3571</v>
      </c>
      <c r="I1618" s="39" t="s">
        <v>2647</v>
      </c>
      <c r="J1618" s="19" t="s">
        <v>3475</v>
      </c>
      <c r="K1618" s="997">
        <v>3</v>
      </c>
    </row>
    <row r="1619" spans="1:11" ht="15" customHeight="1" x14ac:dyDescent="0.15">
      <c r="A1619" s="19" t="str">
        <v>チック</v>
      </c>
      <c r="B1619" s="19" t="str">
        <v>シート８とシート９</v>
      </c>
      <c r="C1619" s="15" t="str">
        <v>精神障害</v>
      </c>
      <c r="D1619" s="15" t="str">
        <v>その他の精神障害</v>
      </c>
      <c r="G1619" s="28" t="s">
        <v>5541</v>
      </c>
      <c r="H1619" s="15" t="s">
        <v>3571</v>
      </c>
      <c r="I1619" s="39" t="s">
        <v>2647</v>
      </c>
      <c r="J1619" s="19" t="s">
        <v>3475</v>
      </c>
      <c r="K1619" s="997">
        <v>3</v>
      </c>
    </row>
    <row r="1620" spans="1:11" ht="15" customHeight="1" x14ac:dyDescent="0.15">
      <c r="A1620" s="19" t="str">
        <v>チック症</v>
      </c>
      <c r="B1620" s="19" t="str">
        <v>シート８とシート９</v>
      </c>
      <c r="C1620" s="15" t="str">
        <v>精神障害</v>
      </c>
      <c r="D1620" s="15" t="str">
        <v>その他の精神障害</v>
      </c>
      <c r="G1620" s="28" t="s">
        <v>5542</v>
      </c>
      <c r="H1620" s="15" t="s">
        <v>3571</v>
      </c>
      <c r="I1620" s="39" t="s">
        <v>2647</v>
      </c>
      <c r="J1620" s="19" t="s">
        <v>3475</v>
      </c>
      <c r="K1620" s="997">
        <v>3</v>
      </c>
    </row>
    <row r="1621" spans="1:11" ht="15" customHeight="1" x14ac:dyDescent="0.15">
      <c r="A1621" s="19" t="str">
        <v>チック症状</v>
      </c>
      <c r="B1621" s="19" t="str">
        <v>シート８とシート９</v>
      </c>
      <c r="C1621" s="15" t="str">
        <v>精神障害</v>
      </c>
      <c r="D1621" s="15" t="str">
        <v>その他の精神障害</v>
      </c>
      <c r="G1621" s="28" t="s">
        <v>2673</v>
      </c>
      <c r="H1621" s="15" t="s">
        <v>3571</v>
      </c>
      <c r="I1621" s="39" t="s">
        <v>2647</v>
      </c>
      <c r="J1621" s="19" t="s">
        <v>3475</v>
      </c>
      <c r="K1621" s="997">
        <v>3</v>
      </c>
    </row>
    <row r="1622" spans="1:11" ht="15" customHeight="1" x14ac:dyDescent="0.15">
      <c r="A1622" s="19" t="str">
        <v>チック障害</v>
      </c>
      <c r="B1622" s="19" t="str">
        <v>シート８とシート９</v>
      </c>
      <c r="C1622" s="15" t="str">
        <v>精神障害</v>
      </c>
      <c r="D1622" s="15" t="str">
        <v>その他の精神障害</v>
      </c>
      <c r="G1622" s="1394" t="s">
        <v>5543</v>
      </c>
      <c r="H1622" s="514" t="s">
        <v>3571</v>
      </c>
      <c r="I1622" s="1393" t="s">
        <v>2647</v>
      </c>
      <c r="J1622" s="594" t="s">
        <v>3475</v>
      </c>
      <c r="K1622" s="998">
        <v>3</v>
      </c>
    </row>
    <row r="1623" spans="1:11" ht="15" customHeight="1" x14ac:dyDescent="0.15">
      <c r="A1623" s="19" t="str">
        <v>トゥーレット症候群</v>
      </c>
      <c r="B1623" s="19" t="str">
        <v>シート８とシート９</v>
      </c>
      <c r="C1623" s="15" t="str">
        <v>精神障害</v>
      </c>
      <c r="D1623" s="15" t="str">
        <v>その他の精神障害</v>
      </c>
      <c r="G1623" s="28" t="s">
        <v>2674</v>
      </c>
      <c r="H1623" s="15" t="s">
        <v>3571</v>
      </c>
      <c r="I1623" s="39" t="s">
        <v>2647</v>
      </c>
      <c r="J1623" s="19" t="s">
        <v>3475</v>
      </c>
      <c r="K1623" s="997">
        <v>3</v>
      </c>
    </row>
    <row r="1624" spans="1:11" ht="15" customHeight="1" x14ac:dyDescent="0.15">
      <c r="A1624" s="19" t="str">
        <v>トゥーレット障害</v>
      </c>
      <c r="B1624" s="19" t="str">
        <v>シート８とシート９</v>
      </c>
      <c r="C1624" s="15" t="str">
        <v>精神障害</v>
      </c>
      <c r="D1624" s="15" t="str">
        <v>その他の精神障害</v>
      </c>
      <c r="G1624" s="28" t="s">
        <v>2675</v>
      </c>
      <c r="H1624" s="15" t="s">
        <v>3571</v>
      </c>
      <c r="I1624" s="39" t="s">
        <v>2647</v>
      </c>
      <c r="J1624" s="19" t="s">
        <v>3475</v>
      </c>
      <c r="K1624" s="997">
        <v>3</v>
      </c>
    </row>
    <row r="1625" spans="1:11" ht="15" customHeight="1" x14ac:dyDescent="0.15">
      <c r="A1625" s="19" t="str">
        <v>ドゥラトゥレット症候群</v>
      </c>
      <c r="B1625" s="19" t="str">
        <v>シート８とシート９</v>
      </c>
      <c r="C1625" s="15" t="str">
        <v>精神障害</v>
      </c>
      <c r="D1625" s="15" t="str">
        <v>その他の精神障害</v>
      </c>
      <c r="G1625" s="28" t="s">
        <v>2676</v>
      </c>
      <c r="H1625" s="15" t="s">
        <v>3571</v>
      </c>
      <c r="I1625" s="39" t="s">
        <v>2647</v>
      </c>
      <c r="J1625" s="19" t="s">
        <v>3475</v>
      </c>
      <c r="K1625" s="997">
        <v>3</v>
      </c>
    </row>
    <row r="1626" spans="1:11" ht="15" customHeight="1" x14ac:dyDescent="0.15">
      <c r="A1626" s="19" t="str">
        <v>トゥレット症候群</v>
      </c>
      <c r="B1626" s="19" t="str">
        <v>シート８とシート９</v>
      </c>
      <c r="C1626" s="15" t="str">
        <v>精神障害</v>
      </c>
      <c r="D1626" s="15" t="str">
        <v>その他の精神障害</v>
      </c>
      <c r="G1626" s="28" t="s">
        <v>2677</v>
      </c>
      <c r="H1626" s="15" t="s">
        <v>3571</v>
      </c>
      <c r="I1626" s="39" t="s">
        <v>2647</v>
      </c>
      <c r="J1626" s="19" t="s">
        <v>3475</v>
      </c>
      <c r="K1626" s="997">
        <v>3</v>
      </c>
    </row>
    <row r="1627" spans="1:11" ht="15" customHeight="1" x14ac:dyDescent="0.15">
      <c r="A1627" s="19" t="str">
        <v>トゥレット障害</v>
      </c>
      <c r="B1627" s="19" t="str">
        <v>シート８とシート９</v>
      </c>
      <c r="C1627" s="15" t="str">
        <v>精神障害</v>
      </c>
      <c r="D1627" s="15" t="str">
        <v>その他の精神障害</v>
      </c>
      <c r="G1627" s="28" t="s">
        <v>2678</v>
      </c>
      <c r="H1627" s="15" t="s">
        <v>3571</v>
      </c>
      <c r="I1627" s="39" t="s">
        <v>2647</v>
      </c>
      <c r="J1627" s="19" t="s">
        <v>3475</v>
      </c>
      <c r="K1627" s="997">
        <v>3</v>
      </c>
    </row>
    <row r="1628" spans="1:11" ht="15" customHeight="1" x14ac:dyDescent="0.15">
      <c r="A1628" s="19" t="str">
        <v>パーソナリティおよび行動の障害</v>
      </c>
      <c r="B1628" s="19" t="str">
        <v>シート８とシート９</v>
      </c>
      <c r="C1628" s="15" t="str">
        <v>精神障害</v>
      </c>
      <c r="D1628" s="15" t="str">
        <v>その他の精神障害</v>
      </c>
      <c r="G1628" s="28" t="s">
        <v>2680</v>
      </c>
      <c r="H1628" s="15" t="s">
        <v>3571</v>
      </c>
      <c r="I1628" s="28" t="s">
        <v>2647</v>
      </c>
      <c r="J1628" s="19" t="s">
        <v>3475</v>
      </c>
      <c r="K1628" s="997">
        <v>3</v>
      </c>
    </row>
    <row r="1629" spans="1:11" ht="15" customHeight="1" x14ac:dyDescent="0.15">
      <c r="A1629" s="19" t="str">
        <v>パーソナリティ障害</v>
      </c>
      <c r="B1629" s="19" t="str">
        <v>シート８とシート９</v>
      </c>
      <c r="C1629" s="15" t="str">
        <v>精神障害</v>
      </c>
      <c r="D1629" s="15" t="str">
        <v>その他の精神障害</v>
      </c>
      <c r="G1629" s="28" t="s">
        <v>2681</v>
      </c>
      <c r="H1629" s="15" t="s">
        <v>3571</v>
      </c>
      <c r="I1629" s="39" t="s">
        <v>2647</v>
      </c>
      <c r="J1629" s="19" t="s">
        <v>3475</v>
      </c>
      <c r="K1629" s="997">
        <v>3</v>
      </c>
    </row>
    <row r="1630" spans="1:11" ht="15" customHeight="1" x14ac:dyDescent="0.15">
      <c r="A1630" s="19" t="str">
        <v>パニック症状</v>
      </c>
      <c r="B1630" s="19" t="str">
        <v>シート８とシート９</v>
      </c>
      <c r="C1630" s="15" t="str">
        <v>精神障害</v>
      </c>
      <c r="D1630" s="15" t="str">
        <v>その他の精神障害</v>
      </c>
      <c r="G1630" s="28" t="s">
        <v>2682</v>
      </c>
      <c r="H1630" s="15" t="s">
        <v>3571</v>
      </c>
      <c r="I1630" s="39" t="s">
        <v>2647</v>
      </c>
      <c r="J1630" s="19" t="s">
        <v>3475</v>
      </c>
      <c r="K1630" s="997">
        <v>3</v>
      </c>
    </row>
    <row r="1631" spans="1:11" ht="15" customHeight="1" x14ac:dyDescent="0.15">
      <c r="A1631" s="19" t="str">
        <v>ビジュアルスノウ</v>
      </c>
      <c r="B1631" s="19" t="str">
        <v>シート８とシート９</v>
      </c>
      <c r="C1631" s="15" t="str">
        <v>精神障害</v>
      </c>
      <c r="D1631" s="15" t="str">
        <v>その他の精神障害</v>
      </c>
      <c r="G1631" s="28" t="s">
        <v>2684</v>
      </c>
      <c r="H1631" s="15" t="s">
        <v>3571</v>
      </c>
      <c r="I1631" s="28" t="s">
        <v>2647</v>
      </c>
      <c r="J1631" s="19" t="s">
        <v>3475</v>
      </c>
      <c r="K1631" s="997">
        <v>3</v>
      </c>
    </row>
    <row r="1632" spans="1:11" ht="15" customHeight="1" x14ac:dyDescent="0.15">
      <c r="A1632" s="19" t="str">
        <v>砂嵐症候群</v>
      </c>
      <c r="B1632" s="19" t="str">
        <v>シート８とシート９</v>
      </c>
      <c r="C1632" s="15" t="str">
        <v>精神障害</v>
      </c>
      <c r="D1632" s="15" t="str">
        <v>その他の精神障害</v>
      </c>
      <c r="G1632" s="28" t="s">
        <v>3572</v>
      </c>
      <c r="H1632" s="15" t="s">
        <v>3571</v>
      </c>
      <c r="I1632" s="28" t="s">
        <v>2647</v>
      </c>
      <c r="J1632" s="19" t="s">
        <v>3475</v>
      </c>
      <c r="K1632" s="997">
        <v>3</v>
      </c>
    </row>
    <row r="1633" spans="1:11" ht="15" customHeight="1" x14ac:dyDescent="0.15">
      <c r="A1633" s="19" t="str">
        <v>薬物依存</v>
      </c>
      <c r="B1633" s="19" t="str">
        <v>シート８とシート９</v>
      </c>
      <c r="C1633" s="15" t="str">
        <v>精神障害</v>
      </c>
      <c r="D1633" s="15" t="str">
        <v>その他の精神障害</v>
      </c>
      <c r="G1633" s="28" t="s">
        <v>2685</v>
      </c>
      <c r="H1633" s="15" t="s">
        <v>3571</v>
      </c>
      <c r="I1633" s="39" t="s">
        <v>2647</v>
      </c>
      <c r="J1633" s="19" t="s">
        <v>3475</v>
      </c>
      <c r="K1633" s="997">
        <v>3</v>
      </c>
    </row>
    <row r="1634" spans="1:11" ht="15" customHeight="1" x14ac:dyDescent="0.15">
      <c r="A1634" s="19" t="str">
        <v>薬物依存症</v>
      </c>
      <c r="B1634" s="19" t="str">
        <v>シート８とシート９</v>
      </c>
      <c r="C1634" s="15" t="str">
        <v>精神障害</v>
      </c>
      <c r="D1634" s="15" t="str">
        <v>その他の精神障害</v>
      </c>
      <c r="G1634" s="28" t="s">
        <v>2686</v>
      </c>
      <c r="H1634" s="15" t="s">
        <v>3571</v>
      </c>
      <c r="I1634" s="39" t="s">
        <v>2647</v>
      </c>
      <c r="J1634" s="19" t="s">
        <v>3475</v>
      </c>
      <c r="K1634" s="997">
        <v>3</v>
      </c>
    </row>
    <row r="1635" spans="1:11" ht="15" customHeight="1" x14ac:dyDescent="0.15">
      <c r="A1635" s="19" t="str">
        <v>抑鬱状態</v>
      </c>
      <c r="B1635" s="19" t="str">
        <v>シート８とシート９</v>
      </c>
      <c r="C1635" s="15" t="str">
        <v>精神障害</v>
      </c>
      <c r="D1635" s="15" t="str">
        <v>その他の精神障害</v>
      </c>
      <c r="G1635" s="28" t="s">
        <v>2687</v>
      </c>
      <c r="H1635" s="15" t="s">
        <v>3571</v>
      </c>
      <c r="I1635" s="39" t="s">
        <v>2647</v>
      </c>
      <c r="J1635" s="19" t="s">
        <v>3475</v>
      </c>
      <c r="K1635" s="997">
        <v>3</v>
      </c>
    </row>
    <row r="1636" spans="1:11" ht="15" customHeight="1" x14ac:dyDescent="0.15">
      <c r="A1636" s="19" t="str">
        <v>流暢性の障害</v>
      </c>
      <c r="B1636" s="19" t="str">
        <v>シート８とシート９</v>
      </c>
      <c r="C1636" s="15" t="str">
        <v>精神障害</v>
      </c>
      <c r="D1636" s="15" t="str">
        <v>その他の精神障害</v>
      </c>
      <c r="G1636" s="28" t="s">
        <v>2688</v>
      </c>
      <c r="H1636" s="15" t="s">
        <v>3571</v>
      </c>
      <c r="I1636" s="39" t="s">
        <v>2647</v>
      </c>
      <c r="J1636" s="19" t="s">
        <v>3475</v>
      </c>
      <c r="K1636" s="997">
        <v>3</v>
      </c>
    </row>
    <row r="1637" spans="1:11" ht="15" customHeight="1" x14ac:dyDescent="0.15">
      <c r="A1637" s="19" t="str">
        <v>依存症候群</v>
      </c>
      <c r="B1637" s="19" t="str">
        <v>シート８とシート９</v>
      </c>
      <c r="C1637" s="15" t="str">
        <v>精神障害</v>
      </c>
      <c r="D1637" s="15" t="str">
        <v>その他の精神障害</v>
      </c>
      <c r="G1637" s="28" t="s">
        <v>2691</v>
      </c>
      <c r="H1637" s="15" t="s">
        <v>3571</v>
      </c>
      <c r="I1637" s="39" t="s">
        <v>2647</v>
      </c>
      <c r="J1637" s="19" t="s">
        <v>3475</v>
      </c>
      <c r="K1637" s="997">
        <v>3</v>
      </c>
    </row>
    <row r="1638" spans="1:11" ht="15" customHeight="1" x14ac:dyDescent="0.15">
      <c r="A1638" s="19" t="str">
        <v>依存性人格障害</v>
      </c>
      <c r="B1638" s="19" t="str">
        <v>シート８とシート９</v>
      </c>
      <c r="C1638" s="15" t="str">
        <v>精神障害</v>
      </c>
      <c r="D1638" s="15" t="str">
        <v>その他の精神障害</v>
      </c>
      <c r="G1638" s="28" t="s">
        <v>2692</v>
      </c>
      <c r="H1638" s="15" t="s">
        <v>3571</v>
      </c>
      <c r="I1638" s="39" t="s">
        <v>2647</v>
      </c>
      <c r="J1638" s="19" t="s">
        <v>3475</v>
      </c>
      <c r="K1638" s="997">
        <v>3</v>
      </c>
    </row>
    <row r="1639" spans="1:11" ht="15" customHeight="1" x14ac:dyDescent="0.15">
      <c r="A1639" s="19" t="str">
        <v>意識障害</v>
      </c>
      <c r="B1639" s="19" t="str">
        <v>シート８とシート９</v>
      </c>
      <c r="C1639" s="15" t="str">
        <v>精神障害</v>
      </c>
      <c r="D1639" s="15" t="str">
        <v>その他の精神障害</v>
      </c>
      <c r="G1639" s="28" t="s">
        <v>2693</v>
      </c>
      <c r="H1639" s="15" t="s">
        <v>3571</v>
      </c>
      <c r="I1639" s="39" t="s">
        <v>2647</v>
      </c>
      <c r="J1639" s="19" t="s">
        <v>3475</v>
      </c>
      <c r="K1639" s="997">
        <v>3</v>
      </c>
    </row>
    <row r="1640" spans="1:11" ht="15" customHeight="1" x14ac:dyDescent="0.15">
      <c r="A1640" s="19" t="str">
        <v>意欲低下</v>
      </c>
      <c r="B1640" s="19" t="str">
        <v>シート８とシート９</v>
      </c>
      <c r="C1640" s="15" t="str">
        <v>精神障害</v>
      </c>
      <c r="D1640" s="15" t="str">
        <v>その他の精神障害</v>
      </c>
      <c r="G1640" s="28" t="s">
        <v>2694</v>
      </c>
      <c r="H1640" s="15" t="s">
        <v>3571</v>
      </c>
      <c r="I1640" s="39" t="s">
        <v>2647</v>
      </c>
      <c r="J1640" s="19" t="s">
        <v>3475</v>
      </c>
      <c r="K1640" s="997">
        <v>3</v>
      </c>
    </row>
    <row r="1641" spans="1:11" ht="15" customHeight="1" x14ac:dyDescent="0.15">
      <c r="A1641" s="19" t="str">
        <v>過換気症候群</v>
      </c>
      <c r="B1641" s="19" t="str">
        <v>シート８とシート９</v>
      </c>
      <c r="C1641" s="15" t="str">
        <v>精神障害</v>
      </c>
      <c r="D1641" s="15" t="str">
        <v>その他の精神障害</v>
      </c>
      <c r="G1641" s="28" t="s">
        <v>2697</v>
      </c>
      <c r="H1641" s="15" t="s">
        <v>3571</v>
      </c>
      <c r="I1641" s="28" t="s">
        <v>2647</v>
      </c>
      <c r="J1641" s="19" t="s">
        <v>3475</v>
      </c>
      <c r="K1641" s="997">
        <v>3</v>
      </c>
    </row>
    <row r="1642" spans="1:11" ht="15" customHeight="1" x14ac:dyDescent="0.15">
      <c r="A1642" s="19" t="str">
        <v>解離性人格障害</v>
      </c>
      <c r="B1642" s="19" t="str">
        <v>シート８とシート９</v>
      </c>
      <c r="C1642" s="15" t="str">
        <v>精神障害</v>
      </c>
      <c r="D1642" s="15" t="str">
        <v>その他の精神障害</v>
      </c>
      <c r="G1642" s="15" t="s">
        <v>2698</v>
      </c>
      <c r="H1642" s="15" t="s">
        <v>3571</v>
      </c>
      <c r="I1642" s="39" t="s">
        <v>2647</v>
      </c>
      <c r="J1642" s="19" t="s">
        <v>3475</v>
      </c>
      <c r="K1642" s="997">
        <v>3</v>
      </c>
    </row>
    <row r="1643" spans="1:11" ht="15" customHeight="1" x14ac:dyDescent="0.15">
      <c r="A1643" s="19" t="str">
        <v>外傷後健忘症</v>
      </c>
      <c r="B1643" s="19" t="str">
        <v>シート８とシート９</v>
      </c>
      <c r="C1643" s="15" t="str">
        <v>精神障害</v>
      </c>
      <c r="D1643" s="15" t="str">
        <v>その他の精神障害</v>
      </c>
      <c r="G1643" s="15" t="s">
        <v>2699</v>
      </c>
      <c r="H1643" s="15" t="s">
        <v>3571</v>
      </c>
      <c r="I1643" s="39" t="s">
        <v>2647</v>
      </c>
      <c r="J1643" s="19" t="s">
        <v>3475</v>
      </c>
      <c r="K1643" s="997">
        <v>3</v>
      </c>
    </row>
    <row r="1644" spans="1:11" ht="15" customHeight="1" x14ac:dyDescent="0.15">
      <c r="A1644" s="19" t="str">
        <v>間欠性爆発性障害</v>
      </c>
      <c r="B1644" s="19" t="str">
        <v>シート８とシート９</v>
      </c>
      <c r="C1644" s="15" t="str">
        <v>精神障害</v>
      </c>
      <c r="D1644" s="15" t="str">
        <v>その他の精神障害</v>
      </c>
      <c r="G1644" s="28" t="s">
        <v>2700</v>
      </c>
      <c r="H1644" s="15" t="s">
        <v>3571</v>
      </c>
      <c r="I1644" s="39" t="s">
        <v>2647</v>
      </c>
      <c r="J1644" s="19" t="s">
        <v>3475</v>
      </c>
      <c r="K1644" s="997">
        <v>3</v>
      </c>
    </row>
    <row r="1645" spans="1:11" ht="15" customHeight="1" x14ac:dyDescent="0.15">
      <c r="A1645" s="19" t="str">
        <v>間歇性爆発性障害</v>
      </c>
      <c r="B1645" s="19" t="str">
        <v>シート８とシート９</v>
      </c>
      <c r="C1645" s="15" t="str">
        <v>精神障害</v>
      </c>
      <c r="D1645" s="15" t="str">
        <v>その他の精神障害</v>
      </c>
      <c r="G1645" s="28" t="s">
        <v>2701</v>
      </c>
      <c r="H1645" s="15" t="s">
        <v>3571</v>
      </c>
      <c r="I1645" s="39" t="s">
        <v>2647</v>
      </c>
      <c r="J1645" s="19" t="s">
        <v>3475</v>
      </c>
      <c r="K1645" s="997">
        <v>3</v>
      </c>
    </row>
    <row r="1646" spans="1:11" ht="15" customHeight="1" x14ac:dyDescent="0.15">
      <c r="A1646" s="19" t="str">
        <v>関係念慮</v>
      </c>
      <c r="B1646" s="19" t="str">
        <v>シート８とシート９</v>
      </c>
      <c r="C1646" s="15" t="str">
        <v>精神障害</v>
      </c>
      <c r="D1646" s="15" t="str">
        <v>その他の精神障害</v>
      </c>
      <c r="G1646" s="28" t="s">
        <v>2702</v>
      </c>
      <c r="H1646" s="15" t="s">
        <v>3571</v>
      </c>
      <c r="I1646" s="39" t="s">
        <v>2647</v>
      </c>
      <c r="J1646" s="19" t="s">
        <v>3475</v>
      </c>
      <c r="K1646" s="997">
        <v>3</v>
      </c>
    </row>
    <row r="1647" spans="1:11" ht="15" customHeight="1" x14ac:dyDescent="0.15">
      <c r="A1647" s="19" t="str">
        <v>器質性精神障害</v>
      </c>
      <c r="B1647" s="19" t="str">
        <v>シート８とシート９</v>
      </c>
      <c r="C1647" s="15" t="str">
        <v>精神障害</v>
      </c>
      <c r="D1647" s="15" t="str">
        <v>その他の精神障害</v>
      </c>
      <c r="G1647" s="28" t="s">
        <v>2703</v>
      </c>
      <c r="H1647" s="15" t="s">
        <v>3571</v>
      </c>
      <c r="I1647" s="28" t="s">
        <v>2647</v>
      </c>
      <c r="J1647" s="19" t="s">
        <v>3475</v>
      </c>
      <c r="K1647" s="997">
        <v>3</v>
      </c>
    </row>
    <row r="1648" spans="1:11" ht="15" customHeight="1" x14ac:dyDescent="0.15">
      <c r="A1648" s="19" t="str">
        <v>記憶障害</v>
      </c>
      <c r="B1648" s="19" t="str">
        <v>シート８とシート９</v>
      </c>
      <c r="C1648" s="15" t="str">
        <v>精神障害</v>
      </c>
      <c r="D1648" s="15" t="str">
        <v>その他の精神障害</v>
      </c>
      <c r="G1648" s="28" t="s">
        <v>2704</v>
      </c>
      <c r="H1648" s="15" t="s">
        <v>3571</v>
      </c>
      <c r="I1648" s="39" t="s">
        <v>2647</v>
      </c>
      <c r="J1648" s="19" t="s">
        <v>3475</v>
      </c>
      <c r="K1648" s="997">
        <v>3</v>
      </c>
    </row>
    <row r="1649" spans="1:11" ht="15" customHeight="1" x14ac:dyDescent="0.15">
      <c r="A1649" s="19" t="str">
        <v>吃音</v>
      </c>
      <c r="B1649" s="19" t="str">
        <v>シート８とシート９</v>
      </c>
      <c r="C1649" s="15" t="str">
        <v>精神障害</v>
      </c>
      <c r="D1649" s="15" t="str">
        <v>その他の精神障害</v>
      </c>
      <c r="G1649" s="28" t="s">
        <v>2705</v>
      </c>
      <c r="H1649" s="15" t="s">
        <v>3571</v>
      </c>
      <c r="I1649" s="28" t="s">
        <v>2647</v>
      </c>
      <c r="J1649" s="19" t="s">
        <v>3475</v>
      </c>
      <c r="K1649" s="997">
        <v>3</v>
      </c>
    </row>
    <row r="1650" spans="1:11" ht="15" customHeight="1" x14ac:dyDescent="0.15">
      <c r="A1650" s="19" t="str">
        <v>吃音症</v>
      </c>
      <c r="B1650" s="19" t="str">
        <v>シート８とシート９</v>
      </c>
      <c r="C1650" s="15" t="str">
        <v>精神障害</v>
      </c>
      <c r="D1650" s="15" t="str">
        <v>その他の精神障害</v>
      </c>
      <c r="G1650" s="28" t="s">
        <v>2706</v>
      </c>
      <c r="H1650" s="15" t="s">
        <v>3571</v>
      </c>
      <c r="I1650" s="39" t="s">
        <v>2647</v>
      </c>
      <c r="J1650" s="19" t="s">
        <v>3475</v>
      </c>
      <c r="K1650" s="997">
        <v>3</v>
      </c>
    </row>
    <row r="1651" spans="1:11" ht="15" customHeight="1" x14ac:dyDescent="0.15">
      <c r="A1651" s="19" t="str">
        <v>境界型パーソナリティ障害</v>
      </c>
      <c r="B1651" s="19" t="str">
        <v>シート８とシート９</v>
      </c>
      <c r="C1651" s="15" t="str">
        <v>精神障害</v>
      </c>
      <c r="D1651" s="15" t="str">
        <v>その他の精神障害</v>
      </c>
      <c r="G1651" s="28" t="s">
        <v>2708</v>
      </c>
      <c r="H1651" s="15" t="s">
        <v>3571</v>
      </c>
      <c r="I1651" s="39" t="s">
        <v>2647</v>
      </c>
      <c r="J1651" s="19" t="s">
        <v>3475</v>
      </c>
      <c r="K1651" s="997">
        <v>3</v>
      </c>
    </row>
    <row r="1652" spans="1:11" ht="15" customHeight="1" x14ac:dyDescent="0.15">
      <c r="A1652" s="19" t="str">
        <v>空間認知障害</v>
      </c>
      <c r="B1652" s="19" t="str">
        <v>シート８とシート９</v>
      </c>
      <c r="C1652" s="15" t="str">
        <v>精神障害</v>
      </c>
      <c r="D1652" s="15" t="str">
        <v>その他の精神障害</v>
      </c>
      <c r="G1652" s="28" t="s">
        <v>2709</v>
      </c>
      <c r="H1652" s="15" t="s">
        <v>3571</v>
      </c>
      <c r="I1652" s="39" t="s">
        <v>2647</v>
      </c>
      <c r="J1652" s="19" t="s">
        <v>3475</v>
      </c>
      <c r="K1652" s="997">
        <v>3</v>
      </c>
    </row>
    <row r="1653" spans="1:11" ht="15" customHeight="1" x14ac:dyDescent="0.15">
      <c r="A1653" s="19" t="str">
        <v>幻覚</v>
      </c>
      <c r="B1653" s="19" t="str">
        <v>シート８とシート９</v>
      </c>
      <c r="C1653" s="15" t="str">
        <v>精神障害</v>
      </c>
      <c r="D1653" s="15" t="str">
        <v>その他の精神障害</v>
      </c>
      <c r="G1653" s="28" t="s">
        <v>2710</v>
      </c>
      <c r="H1653" s="15" t="s">
        <v>3571</v>
      </c>
      <c r="I1653" s="39" t="s">
        <v>2647</v>
      </c>
      <c r="J1653" s="19" t="s">
        <v>3475</v>
      </c>
      <c r="K1653" s="997">
        <v>3</v>
      </c>
    </row>
    <row r="1654" spans="1:11" ht="15" customHeight="1" x14ac:dyDescent="0.15">
      <c r="A1654" s="19" t="str">
        <v>幻聴</v>
      </c>
      <c r="B1654" s="19" t="str">
        <v>シート８とシート９</v>
      </c>
      <c r="C1654" s="15" t="str">
        <v>精神障害</v>
      </c>
      <c r="D1654" s="15" t="str">
        <v>その他の精神障害</v>
      </c>
      <c r="G1654" s="28" t="s">
        <v>2711</v>
      </c>
      <c r="H1654" s="15" t="s">
        <v>3571</v>
      </c>
      <c r="I1654" s="28" t="s">
        <v>2647</v>
      </c>
      <c r="J1654" s="19" t="s">
        <v>3475</v>
      </c>
      <c r="K1654" s="997">
        <v>3</v>
      </c>
    </row>
    <row r="1655" spans="1:11" ht="15" customHeight="1" x14ac:dyDescent="0.15">
      <c r="A1655" s="19" t="str">
        <v>現実感消失症</v>
      </c>
      <c r="B1655" s="19" t="str">
        <v>シート８とシート９</v>
      </c>
      <c r="C1655" s="15" t="str">
        <v>精神障害</v>
      </c>
      <c r="D1655" s="15" t="str">
        <v>その他の精神障害</v>
      </c>
      <c r="G1655" s="28" t="s">
        <v>2712</v>
      </c>
      <c r="H1655" s="15" t="s">
        <v>3571</v>
      </c>
      <c r="I1655" s="39" t="s">
        <v>2647</v>
      </c>
      <c r="J1655" s="19" t="s">
        <v>3475</v>
      </c>
      <c r="K1655" s="997">
        <v>3</v>
      </c>
    </row>
    <row r="1656" spans="1:11" ht="15" customHeight="1" x14ac:dyDescent="0.15">
      <c r="A1656" s="19" t="str">
        <v>高次能障害</v>
      </c>
      <c r="B1656" s="19" t="str">
        <v>シート８とシート９</v>
      </c>
      <c r="C1656" s="15" t="str">
        <v>精神障害</v>
      </c>
      <c r="D1656" s="15" t="str">
        <v>その他の精神障害</v>
      </c>
      <c r="G1656" s="15" t="s">
        <v>2714</v>
      </c>
      <c r="H1656" s="15" t="s">
        <v>3571</v>
      </c>
      <c r="I1656" s="39" t="s">
        <v>2647</v>
      </c>
      <c r="J1656" s="19" t="s">
        <v>3475</v>
      </c>
      <c r="K1656" s="997">
        <v>3</v>
      </c>
    </row>
    <row r="1657" spans="1:11" ht="15" customHeight="1" x14ac:dyDescent="0.15">
      <c r="A1657" s="19" t="str">
        <v>高次脳機能障害</v>
      </c>
      <c r="B1657" s="19" t="str">
        <v>シート８とシート９</v>
      </c>
      <c r="C1657" s="15" t="str">
        <v>精神障害</v>
      </c>
      <c r="D1657" s="15" t="str">
        <v>その他の精神障害</v>
      </c>
      <c r="G1657" s="28" t="s">
        <v>2715</v>
      </c>
      <c r="H1657" s="15" t="s">
        <v>3571</v>
      </c>
      <c r="I1657" s="39" t="s">
        <v>2647</v>
      </c>
      <c r="J1657" s="19" t="s">
        <v>3475</v>
      </c>
      <c r="K1657" s="997">
        <v>3</v>
      </c>
    </row>
    <row r="1658" spans="1:11" ht="15" customHeight="1" x14ac:dyDescent="0.15">
      <c r="A1658" s="19" t="str">
        <v>高次脳機能性障害</v>
      </c>
      <c r="B1658" s="19" t="str">
        <v>シート８とシート９</v>
      </c>
      <c r="C1658" s="15" t="str">
        <v>精神障害</v>
      </c>
      <c r="D1658" s="15" t="str">
        <v>その他の精神障害</v>
      </c>
      <c r="G1658" s="28" t="s">
        <v>2716</v>
      </c>
      <c r="H1658" s="15" t="s">
        <v>3571</v>
      </c>
      <c r="I1658" s="39" t="s">
        <v>2647</v>
      </c>
      <c r="J1658" s="19" t="s">
        <v>3475</v>
      </c>
      <c r="K1658" s="997">
        <v>3</v>
      </c>
    </row>
    <row r="1659" spans="1:11" ht="15" customHeight="1" x14ac:dyDescent="0.15">
      <c r="A1659" s="19" t="str">
        <v>混合性不安抑うつ反応</v>
      </c>
      <c r="B1659" s="19" t="str">
        <v>シート８とシート９</v>
      </c>
      <c r="C1659" s="15" t="str">
        <v>精神障害</v>
      </c>
      <c r="D1659" s="15" t="str">
        <v>その他の精神障害</v>
      </c>
      <c r="G1659" s="28" t="s">
        <v>2717</v>
      </c>
      <c r="H1659" s="15" t="s">
        <v>3571</v>
      </c>
      <c r="I1659" s="39" t="s">
        <v>2647</v>
      </c>
      <c r="J1659" s="19" t="s">
        <v>3475</v>
      </c>
      <c r="K1659" s="997">
        <v>3</v>
      </c>
    </row>
    <row r="1660" spans="1:11" ht="15" customHeight="1" x14ac:dyDescent="0.15">
      <c r="A1660" s="19" t="str">
        <v>産後うつ状態</v>
      </c>
      <c r="B1660" s="19" t="str">
        <v>シート８とシート９</v>
      </c>
      <c r="C1660" s="15" t="str">
        <v>精神障害</v>
      </c>
      <c r="D1660" s="15" t="str">
        <v>その他の精神障害</v>
      </c>
      <c r="G1660" s="28" t="s">
        <v>2718</v>
      </c>
      <c r="H1660" s="15" t="s">
        <v>3571</v>
      </c>
      <c r="I1660" s="28" t="s">
        <v>2647</v>
      </c>
      <c r="J1660" s="19" t="s">
        <v>3475</v>
      </c>
      <c r="K1660" s="997">
        <v>3</v>
      </c>
    </row>
    <row r="1661" spans="1:11" ht="15" customHeight="1" x14ac:dyDescent="0.15">
      <c r="A1661" s="19" t="str">
        <v>持続性音声チック障害</v>
      </c>
      <c r="B1661" s="19" t="str">
        <v>シート８とシート９</v>
      </c>
      <c r="C1661" s="15" t="str">
        <v>精神障害</v>
      </c>
      <c r="D1661" s="15" t="str">
        <v>その他の精神障害</v>
      </c>
      <c r="G1661" s="28" t="s">
        <v>2719</v>
      </c>
      <c r="H1661" s="15" t="s">
        <v>3571</v>
      </c>
      <c r="I1661" s="28" t="s">
        <v>2647</v>
      </c>
      <c r="J1661" s="19" t="s">
        <v>3475</v>
      </c>
      <c r="K1661" s="997">
        <v>3</v>
      </c>
    </row>
    <row r="1662" spans="1:11" ht="15" customHeight="1" x14ac:dyDescent="0.15">
      <c r="A1662" s="19" t="str">
        <v>自己愛性障害</v>
      </c>
      <c r="B1662" s="19" t="str">
        <v>シート８とシート９</v>
      </c>
      <c r="C1662" s="15" t="str">
        <v>精神障害</v>
      </c>
      <c r="D1662" s="15" t="str">
        <v>その他の精神障害</v>
      </c>
      <c r="G1662" s="28" t="s">
        <v>2720</v>
      </c>
      <c r="H1662" s="15" t="s">
        <v>3571</v>
      </c>
      <c r="I1662" s="28" t="s">
        <v>2647</v>
      </c>
      <c r="J1662" s="19" t="s">
        <v>3475</v>
      </c>
      <c r="K1662" s="997">
        <v>3</v>
      </c>
    </row>
    <row r="1663" spans="1:11" ht="15" customHeight="1" x14ac:dyDescent="0.15">
      <c r="A1663" s="19" t="str">
        <v>自己愛性人格障害</v>
      </c>
      <c r="B1663" s="19" t="str">
        <v>シート８とシート９</v>
      </c>
      <c r="C1663" s="15" t="str">
        <v>精神障害</v>
      </c>
      <c r="D1663" s="15" t="str">
        <v>その他の精神障害</v>
      </c>
      <c r="G1663" s="28" t="s">
        <v>2721</v>
      </c>
      <c r="H1663" s="15" t="s">
        <v>3571</v>
      </c>
      <c r="I1663" s="39" t="s">
        <v>2647</v>
      </c>
      <c r="J1663" s="19" t="s">
        <v>3475</v>
      </c>
      <c r="K1663" s="997">
        <v>3</v>
      </c>
    </row>
    <row r="1664" spans="1:11" ht="15" customHeight="1" x14ac:dyDescent="0.15">
      <c r="A1664" s="19" t="str">
        <v>自傷癖</v>
      </c>
      <c r="B1664" s="19" t="str">
        <v>シート８とシート９</v>
      </c>
      <c r="C1664" s="15" t="str">
        <v>精神障害</v>
      </c>
      <c r="D1664" s="15" t="str">
        <v>その他の精神障害</v>
      </c>
      <c r="G1664" s="28" t="s">
        <v>2722</v>
      </c>
      <c r="H1664" s="15" t="s">
        <v>3571</v>
      </c>
      <c r="I1664" s="39" t="s">
        <v>2647</v>
      </c>
      <c r="J1664" s="19" t="s">
        <v>3475</v>
      </c>
      <c r="K1664" s="997">
        <v>3</v>
      </c>
    </row>
    <row r="1665" spans="1:11" ht="15" customHeight="1" x14ac:dyDescent="0.15">
      <c r="A1665" s="19" t="str">
        <v>失声症</v>
      </c>
      <c r="B1665" s="19" t="str">
        <v>シート８とシート９</v>
      </c>
      <c r="C1665" s="15" t="str">
        <v>精神障害</v>
      </c>
      <c r="D1665" s="15" t="str">
        <v>その他の精神障害</v>
      </c>
      <c r="G1665" s="28" t="s">
        <v>2725</v>
      </c>
      <c r="H1665" s="15" t="s">
        <v>3571</v>
      </c>
      <c r="I1665" s="39" t="s">
        <v>2647</v>
      </c>
      <c r="J1665" s="19" t="s">
        <v>3475</v>
      </c>
      <c r="K1665" s="997">
        <v>3</v>
      </c>
    </row>
    <row r="1666" spans="1:11" ht="15" customHeight="1" x14ac:dyDescent="0.15">
      <c r="A1666" s="19" t="str">
        <v>社会性コミュニケーション障害</v>
      </c>
      <c r="B1666" s="19" t="str">
        <v>シート８とシート９</v>
      </c>
      <c r="C1666" s="15" t="str">
        <v>精神障害</v>
      </c>
      <c r="D1666" s="15" t="str">
        <v>その他の精神障害</v>
      </c>
      <c r="G1666" s="28" t="s">
        <v>2726</v>
      </c>
      <c r="H1666" s="15" t="s">
        <v>3571</v>
      </c>
      <c r="I1666" s="39" t="s">
        <v>2647</v>
      </c>
      <c r="J1666" s="19" t="s">
        <v>3475</v>
      </c>
      <c r="K1666" s="997">
        <v>3</v>
      </c>
    </row>
    <row r="1667" spans="1:11" ht="15" customHeight="1" x14ac:dyDescent="0.15">
      <c r="A1667" s="19" t="str">
        <v>習慣及び衝動の障害</v>
      </c>
      <c r="B1667" s="19" t="str">
        <v>シート８とシート９</v>
      </c>
      <c r="C1667" s="15" t="str">
        <v>精神障害</v>
      </c>
      <c r="D1667" s="15" t="str">
        <v>その他の精神障害</v>
      </c>
      <c r="G1667" s="28" t="s">
        <v>2727</v>
      </c>
      <c r="H1667" s="15" t="s">
        <v>3571</v>
      </c>
      <c r="I1667" s="39" t="s">
        <v>2647</v>
      </c>
      <c r="J1667" s="19" t="s">
        <v>3475</v>
      </c>
      <c r="K1667" s="997">
        <v>3</v>
      </c>
    </row>
    <row r="1668" spans="1:11" ht="15" customHeight="1" x14ac:dyDescent="0.15">
      <c r="A1668" s="19" t="str">
        <v>習慣及び衝動の障害</v>
      </c>
      <c r="B1668" s="19" t="str">
        <v>シート８とシート９</v>
      </c>
      <c r="C1668" s="15" t="str">
        <v>精神障害</v>
      </c>
      <c r="D1668" s="15" t="str">
        <v>その他の精神障害</v>
      </c>
      <c r="G1668" s="28" t="s">
        <v>2727</v>
      </c>
      <c r="H1668" s="15" t="s">
        <v>3571</v>
      </c>
      <c r="I1668" s="39" t="s">
        <v>2647</v>
      </c>
      <c r="J1668" s="19" t="s">
        <v>3475</v>
      </c>
      <c r="K1668" s="997">
        <v>3</v>
      </c>
    </row>
    <row r="1669" spans="1:11" ht="15" customHeight="1" x14ac:dyDescent="0.15">
      <c r="A1669" s="19" t="str">
        <v>衝動性コントロール障害</v>
      </c>
      <c r="B1669" s="19" t="str">
        <v>シート８とシート９</v>
      </c>
      <c r="C1669" s="15" t="str">
        <v>精神障害</v>
      </c>
      <c r="D1669" s="15" t="str">
        <v>その他の精神障害</v>
      </c>
      <c r="G1669" s="28" t="s">
        <v>2730</v>
      </c>
      <c r="H1669" s="15" t="s">
        <v>3571</v>
      </c>
      <c r="I1669" s="39" t="s">
        <v>2647</v>
      </c>
      <c r="J1669" s="19" t="s">
        <v>3475</v>
      </c>
      <c r="K1669" s="997">
        <v>3</v>
      </c>
    </row>
    <row r="1670" spans="1:11" ht="15" customHeight="1" x14ac:dyDescent="0.15">
      <c r="A1670" s="19" t="str">
        <v>場面緘黙</v>
      </c>
      <c r="B1670" s="19" t="str">
        <v>シート８とシート９</v>
      </c>
      <c r="C1670" s="15" t="str">
        <v>精神障害</v>
      </c>
      <c r="D1670" s="15" t="str">
        <v>その他の精神障害</v>
      </c>
      <c r="G1670" s="28" t="s">
        <v>5544</v>
      </c>
      <c r="H1670" s="15" t="s">
        <v>3571</v>
      </c>
      <c r="I1670" s="39" t="s">
        <v>2647</v>
      </c>
      <c r="J1670" s="19" t="s">
        <v>3475</v>
      </c>
      <c r="K1670" s="997">
        <v>3</v>
      </c>
    </row>
    <row r="1671" spans="1:11" ht="15" customHeight="1" x14ac:dyDescent="0.15">
      <c r="A1671" s="19" t="str">
        <v>場面緘黙症</v>
      </c>
      <c r="B1671" s="19" t="str">
        <v>シート８とシート９</v>
      </c>
      <c r="C1671" s="15" t="str">
        <v>精神障害</v>
      </c>
      <c r="D1671" s="15" t="str">
        <v>その他の精神障害</v>
      </c>
      <c r="G1671" s="1394" t="s">
        <v>5545</v>
      </c>
      <c r="H1671" s="514" t="s">
        <v>3571</v>
      </c>
      <c r="I1671" s="1393" t="s">
        <v>2647</v>
      </c>
      <c r="J1671" s="594" t="s">
        <v>3475</v>
      </c>
      <c r="K1671" s="998">
        <v>3</v>
      </c>
    </row>
    <row r="1672" spans="1:11" ht="15" customHeight="1" x14ac:dyDescent="0.15">
      <c r="A1672" s="19" t="str">
        <v>情緒不安性パーソナリティ障害</v>
      </c>
      <c r="B1672" s="19" t="str">
        <v>シート８とシート９</v>
      </c>
      <c r="C1672" s="15" t="str">
        <v>精神障害</v>
      </c>
      <c r="D1672" s="15" t="str">
        <v>その他の精神障害</v>
      </c>
      <c r="G1672" s="28" t="s">
        <v>2731</v>
      </c>
      <c r="H1672" s="15" t="s">
        <v>3571</v>
      </c>
      <c r="I1672" s="39" t="s">
        <v>2647</v>
      </c>
      <c r="J1672" s="19" t="s">
        <v>3475</v>
      </c>
      <c r="K1672" s="997">
        <v>3</v>
      </c>
    </row>
    <row r="1673" spans="1:11" ht="15" customHeight="1" x14ac:dyDescent="0.15">
      <c r="A1673" s="19" t="str">
        <v>情緒不安定</v>
      </c>
      <c r="B1673" s="19" t="str">
        <v>シート８とシート９</v>
      </c>
      <c r="C1673" s="15" t="str">
        <v>精神障害</v>
      </c>
      <c r="D1673" s="15" t="str">
        <v>その他の精神障害</v>
      </c>
      <c r="G1673" s="28" t="s">
        <v>2732</v>
      </c>
      <c r="H1673" s="15" t="s">
        <v>3571</v>
      </c>
      <c r="I1673" s="28" t="s">
        <v>2647</v>
      </c>
      <c r="J1673" s="19" t="s">
        <v>3475</v>
      </c>
      <c r="K1673" s="997">
        <v>3</v>
      </c>
    </row>
    <row r="1674" spans="1:11" ht="15" customHeight="1" x14ac:dyDescent="0.15">
      <c r="A1674" s="19" t="str">
        <v>心因症頻尿</v>
      </c>
      <c r="B1674" s="19" t="str">
        <v>シート８とシート９</v>
      </c>
      <c r="C1674" s="15" t="str">
        <v>精神障害</v>
      </c>
      <c r="D1674" s="15" t="str">
        <v>その他の精神障害</v>
      </c>
      <c r="G1674" s="28" t="s">
        <v>2733</v>
      </c>
      <c r="H1674" s="15" t="s">
        <v>3571</v>
      </c>
      <c r="I1674" s="39" t="s">
        <v>2647</v>
      </c>
      <c r="J1674" s="19" t="s">
        <v>3475</v>
      </c>
      <c r="K1674" s="997">
        <v>3</v>
      </c>
    </row>
    <row r="1675" spans="1:11" ht="15" customHeight="1" x14ac:dyDescent="0.15">
      <c r="A1675" s="19" t="str">
        <v>心因性ジストニア</v>
      </c>
      <c r="B1675" s="19" t="str">
        <v>シート８とシート９</v>
      </c>
      <c r="C1675" s="15" t="str">
        <v>精神障害</v>
      </c>
      <c r="D1675" s="15" t="str">
        <v>その他の精神障害</v>
      </c>
      <c r="G1675" s="28" t="s">
        <v>2734</v>
      </c>
      <c r="H1675" s="15" t="s">
        <v>3571</v>
      </c>
      <c r="I1675" s="39" t="s">
        <v>2647</v>
      </c>
      <c r="J1675" s="19" t="s">
        <v>3475</v>
      </c>
      <c r="K1675" s="997">
        <v>3</v>
      </c>
    </row>
    <row r="1676" spans="1:11" ht="15" customHeight="1" x14ac:dyDescent="0.15">
      <c r="A1676" s="19" t="str">
        <v>心因性てんかん</v>
      </c>
      <c r="B1676" s="19" t="str">
        <v>シート８とシート９</v>
      </c>
      <c r="C1676" s="15" t="str">
        <v>精神障害</v>
      </c>
      <c r="D1676" s="15" t="str">
        <v>その他の精神障害</v>
      </c>
      <c r="G1676" s="28" t="s">
        <v>2735</v>
      </c>
      <c r="H1676" s="15" t="s">
        <v>3571</v>
      </c>
      <c r="I1676" s="39" t="s">
        <v>2647</v>
      </c>
      <c r="J1676" s="19" t="s">
        <v>3475</v>
      </c>
      <c r="K1676" s="997">
        <v>3</v>
      </c>
    </row>
    <row r="1677" spans="1:11" ht="15" customHeight="1" x14ac:dyDescent="0.15">
      <c r="A1677" s="19" t="str">
        <v>心因性多汗症</v>
      </c>
      <c r="B1677" s="19" t="str">
        <v>シート８とシート９</v>
      </c>
      <c r="C1677" s="15" t="str">
        <v>精神障害</v>
      </c>
      <c r="D1677" s="15" t="str">
        <v>その他の精神障害</v>
      </c>
      <c r="G1677" s="15" t="s">
        <v>2736</v>
      </c>
      <c r="H1677" s="15" t="s">
        <v>3571</v>
      </c>
      <c r="I1677" s="39" t="s">
        <v>2647</v>
      </c>
      <c r="J1677" s="19" t="s">
        <v>3475</v>
      </c>
      <c r="K1677" s="997">
        <v>3</v>
      </c>
    </row>
    <row r="1678" spans="1:11" ht="15" customHeight="1" x14ac:dyDescent="0.15">
      <c r="A1678" s="19" t="str">
        <v>心因性難聴</v>
      </c>
      <c r="B1678" s="19" t="str">
        <v>シート８とシート９</v>
      </c>
      <c r="C1678" s="15" t="str">
        <v>精神障害</v>
      </c>
      <c r="D1678" s="15" t="str">
        <v>その他の精神障害</v>
      </c>
      <c r="G1678" s="28" t="s">
        <v>2737</v>
      </c>
      <c r="H1678" s="15" t="s">
        <v>3571</v>
      </c>
      <c r="I1678" s="39" t="s">
        <v>2647</v>
      </c>
      <c r="J1678" s="19" t="s">
        <v>3475</v>
      </c>
      <c r="K1678" s="997">
        <v>3</v>
      </c>
    </row>
    <row r="1679" spans="1:11" ht="15" customHeight="1" x14ac:dyDescent="0.15">
      <c r="A1679" s="19" t="str">
        <v>心因反応</v>
      </c>
      <c r="B1679" s="19" t="str">
        <v>シート８とシート９</v>
      </c>
      <c r="C1679" s="15" t="str">
        <v>精神障害</v>
      </c>
      <c r="D1679" s="15" t="str">
        <v>その他の精神障害</v>
      </c>
      <c r="G1679" s="28" t="s">
        <v>2738</v>
      </c>
      <c r="H1679" s="15" t="s">
        <v>3571</v>
      </c>
      <c r="I1679" s="28" t="s">
        <v>2647</v>
      </c>
      <c r="J1679" s="19" t="s">
        <v>3475</v>
      </c>
      <c r="K1679" s="997">
        <v>3</v>
      </c>
    </row>
    <row r="1680" spans="1:11" ht="15" customHeight="1" x14ac:dyDescent="0.15">
      <c r="A1680" s="19" t="str">
        <v>心身の不調</v>
      </c>
      <c r="B1680" s="19" t="str">
        <v>シート８とシート９</v>
      </c>
      <c r="C1680" s="15" t="str">
        <v>精神障害</v>
      </c>
      <c r="D1680" s="15" t="str">
        <v>その他の精神障害</v>
      </c>
      <c r="G1680" s="28" t="s">
        <v>2739</v>
      </c>
      <c r="H1680" s="15" t="s">
        <v>3571</v>
      </c>
      <c r="I1680" s="39" t="s">
        <v>2647</v>
      </c>
      <c r="J1680" s="19" t="s">
        <v>3475</v>
      </c>
      <c r="K1680" s="997">
        <v>3</v>
      </c>
    </row>
    <row r="1681" spans="1:11" ht="15" customHeight="1" x14ac:dyDescent="0.15">
      <c r="A1681" s="19" t="str">
        <v>心身症</v>
      </c>
      <c r="B1681" s="19" t="str">
        <v>シート８とシート９</v>
      </c>
      <c r="C1681" s="15" t="str">
        <v>精神障害</v>
      </c>
      <c r="D1681" s="15" t="str">
        <v>その他の精神障害</v>
      </c>
      <c r="G1681" s="15" t="s">
        <v>2740</v>
      </c>
      <c r="H1681" s="15" t="s">
        <v>3571</v>
      </c>
      <c r="I1681" s="39" t="s">
        <v>2647</v>
      </c>
      <c r="J1681" s="19" t="s">
        <v>3475</v>
      </c>
      <c r="K1681" s="997">
        <v>3</v>
      </c>
    </row>
    <row r="1682" spans="1:11" ht="15" customHeight="1" x14ac:dyDescent="0.15">
      <c r="A1682" s="19" t="str">
        <v>神経過敏症</v>
      </c>
      <c r="B1682" s="19" t="str">
        <v>シート８とシート９</v>
      </c>
      <c r="C1682" s="15" t="str">
        <v>精神障害</v>
      </c>
      <c r="D1682" s="15" t="str">
        <v>その他の精神障害</v>
      </c>
      <c r="G1682" s="28" t="s">
        <v>2741</v>
      </c>
      <c r="H1682" s="15" t="s">
        <v>3571</v>
      </c>
      <c r="I1682" s="39" t="s">
        <v>2647</v>
      </c>
      <c r="J1682" s="19" t="s">
        <v>3475</v>
      </c>
      <c r="K1682" s="997">
        <v>3</v>
      </c>
    </row>
    <row r="1683" spans="1:11" ht="15" customHeight="1" x14ac:dyDescent="0.15">
      <c r="A1683" s="19" t="str">
        <v>神経症</v>
      </c>
      <c r="B1683" s="19" t="str">
        <v>シート８とシート９</v>
      </c>
      <c r="C1683" s="15" t="str">
        <v>精神障害</v>
      </c>
      <c r="D1683" s="15" t="str">
        <v>その他の精神障害</v>
      </c>
      <c r="G1683" s="28" t="s">
        <v>2742</v>
      </c>
      <c r="H1683" s="15" t="s">
        <v>3571</v>
      </c>
      <c r="I1683" s="39" t="s">
        <v>2647</v>
      </c>
      <c r="J1683" s="19" t="s">
        <v>3475</v>
      </c>
      <c r="K1683" s="997">
        <v>3</v>
      </c>
    </row>
    <row r="1684" spans="1:11" ht="15" customHeight="1" x14ac:dyDescent="0.15">
      <c r="A1684" s="19" t="str">
        <v>神経衰弱状態</v>
      </c>
      <c r="B1684" s="19" t="str">
        <v>シート８とシート９</v>
      </c>
      <c r="C1684" s="15" t="str">
        <v>精神障害</v>
      </c>
      <c r="D1684" s="15" t="str">
        <v>その他の精神障害</v>
      </c>
      <c r="G1684" s="15" t="s">
        <v>2743</v>
      </c>
      <c r="H1684" s="15" t="s">
        <v>3571</v>
      </c>
      <c r="I1684" s="39" t="s">
        <v>2647</v>
      </c>
      <c r="J1684" s="19" t="s">
        <v>3475</v>
      </c>
      <c r="K1684" s="997">
        <v>3</v>
      </c>
    </row>
    <row r="1685" spans="1:11" ht="15" customHeight="1" x14ac:dyDescent="0.15">
      <c r="A1685" s="19" t="str">
        <v>遂行機能障害</v>
      </c>
      <c r="B1685" s="19" t="str">
        <v>シート８とシート９</v>
      </c>
      <c r="C1685" s="15" t="str">
        <v>精神障害</v>
      </c>
      <c r="D1685" s="15" t="str">
        <v>その他の精神障害</v>
      </c>
      <c r="G1685" s="15" t="s">
        <v>2745</v>
      </c>
      <c r="H1685" s="15" t="s">
        <v>3571</v>
      </c>
      <c r="I1685" s="39" t="s">
        <v>2647</v>
      </c>
      <c r="J1685" s="19" t="s">
        <v>3475</v>
      </c>
      <c r="K1685" s="997">
        <v>3</v>
      </c>
    </row>
    <row r="1686" spans="1:11" ht="15" customHeight="1" x14ac:dyDescent="0.15">
      <c r="A1686" s="19" t="str">
        <v>精神運動興奮状態</v>
      </c>
      <c r="B1686" s="19" t="str">
        <v>シート８とシート９</v>
      </c>
      <c r="C1686" s="15" t="str">
        <v>精神障害</v>
      </c>
      <c r="D1686" s="15" t="str">
        <v>その他の精神障害</v>
      </c>
      <c r="G1686" s="28" t="s">
        <v>2750</v>
      </c>
      <c r="H1686" s="15" t="s">
        <v>3571</v>
      </c>
      <c r="I1686" s="39" t="s">
        <v>2647</v>
      </c>
      <c r="J1686" s="19" t="s">
        <v>3475</v>
      </c>
      <c r="K1686" s="997">
        <v>3</v>
      </c>
    </row>
    <row r="1687" spans="1:11" ht="15" customHeight="1" x14ac:dyDescent="0.15">
      <c r="A1687" s="19" t="str">
        <v>精神障害者保健福祉手帳</v>
      </c>
      <c r="B1687" s="19" t="str">
        <v>シート８とシート９</v>
      </c>
      <c r="C1687" s="15" t="str">
        <v>精神障害</v>
      </c>
      <c r="D1687" s="15" t="str">
        <v>その他の精神障害</v>
      </c>
      <c r="G1687" s="28" t="s">
        <v>2752</v>
      </c>
      <c r="H1687" s="15" t="s">
        <v>3571</v>
      </c>
      <c r="I1687" s="39" t="s">
        <v>2647</v>
      </c>
      <c r="J1687" s="19" t="s">
        <v>3475</v>
      </c>
      <c r="K1687" s="997">
        <v>3</v>
      </c>
    </row>
    <row r="1688" spans="1:11" ht="15" customHeight="1" x14ac:dyDescent="0.15">
      <c r="A1688" s="19" t="str">
        <v>精神保健福祉手帳</v>
      </c>
      <c r="B1688" s="19" t="str">
        <v>シート８とシート９</v>
      </c>
      <c r="C1688" s="15" t="str">
        <v>精神障害</v>
      </c>
      <c r="D1688" s="15" t="str">
        <v>その他の精神障害</v>
      </c>
      <c r="G1688" s="28" t="s">
        <v>2753</v>
      </c>
      <c r="H1688" s="15" t="s">
        <v>3571</v>
      </c>
      <c r="I1688" s="39" t="s">
        <v>2647</v>
      </c>
      <c r="J1688" s="19" t="s">
        <v>3475</v>
      </c>
      <c r="K1688" s="997">
        <v>3</v>
      </c>
    </row>
    <row r="1689" spans="1:11" ht="15" customHeight="1" x14ac:dyDescent="0.15">
      <c r="A1689" s="19" t="str">
        <v>窃盗症</v>
      </c>
      <c r="B1689" s="19" t="str">
        <v>シート８とシート９</v>
      </c>
      <c r="C1689" s="15" t="str">
        <v>精神障害</v>
      </c>
      <c r="D1689" s="15" t="str">
        <v>その他の精神障害</v>
      </c>
      <c r="G1689" s="28" t="s">
        <v>2754</v>
      </c>
      <c r="H1689" s="15" t="s">
        <v>3571</v>
      </c>
      <c r="I1689" s="39" t="s">
        <v>2647</v>
      </c>
      <c r="J1689" s="19" t="s">
        <v>3475</v>
      </c>
      <c r="K1689" s="997">
        <v>3</v>
      </c>
    </row>
    <row r="1690" spans="1:11" ht="15" customHeight="1" x14ac:dyDescent="0.15">
      <c r="A1690" s="19" t="str">
        <v>選択性緘黙</v>
      </c>
      <c r="B1690" s="19" t="str">
        <v>シート８とシート９</v>
      </c>
      <c r="C1690" s="15" t="str">
        <v>精神障害</v>
      </c>
      <c r="D1690" s="15" t="str">
        <v>その他の精神障害</v>
      </c>
      <c r="G1690" s="15" t="s">
        <v>2755</v>
      </c>
      <c r="H1690" s="15" t="s">
        <v>3571</v>
      </c>
      <c r="I1690" s="39" t="s">
        <v>2647</v>
      </c>
      <c r="J1690" s="19" t="s">
        <v>3475</v>
      </c>
      <c r="K1690" s="997">
        <v>3</v>
      </c>
    </row>
    <row r="1691" spans="1:11" ht="15" customHeight="1" x14ac:dyDescent="0.15">
      <c r="A1691" s="19" t="str">
        <v>選択性緘黙症</v>
      </c>
      <c r="B1691" s="19" t="str">
        <v>シート８とシート９</v>
      </c>
      <c r="C1691" s="15" t="str">
        <v>精神障害</v>
      </c>
      <c r="D1691" s="15" t="str">
        <v>その他の精神障害</v>
      </c>
      <c r="G1691" s="15" t="s">
        <v>2756</v>
      </c>
      <c r="H1691" s="15" t="s">
        <v>3571</v>
      </c>
      <c r="I1691" s="39" t="s">
        <v>2647</v>
      </c>
      <c r="J1691" s="19" t="s">
        <v>3475</v>
      </c>
      <c r="K1691" s="997">
        <v>3</v>
      </c>
    </row>
    <row r="1692" spans="1:11" ht="15" customHeight="1" x14ac:dyDescent="0.15">
      <c r="A1692" s="19" t="str">
        <v>注意障害</v>
      </c>
      <c r="B1692" s="19" t="str">
        <v>シート８とシート９</v>
      </c>
      <c r="C1692" s="15" t="str">
        <v>精神障害</v>
      </c>
      <c r="D1692" s="15" t="str">
        <v>その他の精神障害</v>
      </c>
      <c r="G1692" s="15" t="s">
        <v>2759</v>
      </c>
      <c r="H1692" s="15" t="s">
        <v>3571</v>
      </c>
      <c r="I1692" s="39" t="s">
        <v>2647</v>
      </c>
      <c r="J1692" s="19" t="s">
        <v>3475</v>
      </c>
      <c r="K1692" s="997">
        <v>3</v>
      </c>
    </row>
    <row r="1693" spans="1:11" ht="15" customHeight="1" x14ac:dyDescent="0.15">
      <c r="A1693" s="19" t="str">
        <v>盗癖</v>
      </c>
      <c r="B1693" s="19" t="str">
        <v>シート８とシート９</v>
      </c>
      <c r="C1693" s="15" t="str">
        <v>精神障害</v>
      </c>
      <c r="D1693" s="15" t="str">
        <v>その他の精神障害</v>
      </c>
      <c r="G1693" s="15" t="s">
        <v>2763</v>
      </c>
      <c r="H1693" s="15" t="s">
        <v>3571</v>
      </c>
      <c r="I1693" s="39" t="s">
        <v>2647</v>
      </c>
      <c r="J1693" s="19" t="s">
        <v>3475</v>
      </c>
      <c r="K1693" s="997">
        <v>3</v>
      </c>
    </row>
    <row r="1694" spans="1:11" ht="15" customHeight="1" x14ac:dyDescent="0.15">
      <c r="A1694" s="19" t="str">
        <v>頭部外傷後遺性精神障害</v>
      </c>
      <c r="B1694" s="19" t="str">
        <v>シート８とシート９</v>
      </c>
      <c r="C1694" s="15" t="str">
        <v>精神障害</v>
      </c>
      <c r="D1694" s="15" t="str">
        <v>その他の精神障害</v>
      </c>
      <c r="G1694" s="28" t="s">
        <v>2764</v>
      </c>
      <c r="H1694" s="15" t="s">
        <v>3571</v>
      </c>
      <c r="I1694" s="39" t="s">
        <v>2647</v>
      </c>
      <c r="J1694" s="19" t="s">
        <v>3475</v>
      </c>
      <c r="K1694" s="997">
        <v>3</v>
      </c>
    </row>
    <row r="1695" spans="1:11" ht="15" customHeight="1" x14ac:dyDescent="0.15">
      <c r="A1695" s="19" t="str">
        <v>燃え尽き症候群</v>
      </c>
      <c r="B1695" s="19" t="str">
        <v>シート８とシート９</v>
      </c>
      <c r="C1695" s="15" t="str">
        <v>精神障害</v>
      </c>
      <c r="D1695" s="15" t="str">
        <v>その他の精神障害</v>
      </c>
      <c r="G1695" s="28" t="s">
        <v>2765</v>
      </c>
      <c r="H1695" s="15" t="s">
        <v>3571</v>
      </c>
      <c r="I1695" s="39" t="s">
        <v>2647</v>
      </c>
      <c r="J1695" s="19" t="s">
        <v>3475</v>
      </c>
      <c r="K1695" s="997">
        <v>3</v>
      </c>
    </row>
    <row r="1696" spans="1:11" ht="15" customHeight="1" x14ac:dyDescent="0.15">
      <c r="A1696" s="19" t="str">
        <v>脳炎後症候群</v>
      </c>
      <c r="B1696" s="19" t="str">
        <v>シート８とシート９</v>
      </c>
      <c r="C1696" s="15" t="str">
        <v>精神障害</v>
      </c>
      <c r="D1696" s="15" t="str">
        <v>その他の精神障害</v>
      </c>
      <c r="G1696" s="28" t="s">
        <v>2766</v>
      </c>
      <c r="H1696" s="15" t="s">
        <v>3571</v>
      </c>
      <c r="I1696" s="39" t="s">
        <v>2647</v>
      </c>
      <c r="J1696" s="19" t="s">
        <v>3475</v>
      </c>
      <c r="K1696" s="997">
        <v>3</v>
      </c>
    </row>
    <row r="1697" spans="1:11" ht="15" customHeight="1" x14ac:dyDescent="0.15">
      <c r="A1697" s="19" t="str">
        <v>脳振盪後症候群</v>
      </c>
      <c r="B1697" s="19" t="str">
        <v>シート８とシート９</v>
      </c>
      <c r="C1697" s="15" t="str">
        <v>精神障害</v>
      </c>
      <c r="D1697" s="15" t="str">
        <v>その他の精神障害</v>
      </c>
      <c r="G1697" s="15" t="s">
        <v>2767</v>
      </c>
      <c r="H1697" s="15" t="s">
        <v>3571</v>
      </c>
      <c r="I1697" s="39" t="s">
        <v>2647</v>
      </c>
      <c r="J1697" s="19" t="s">
        <v>3475</v>
      </c>
      <c r="K1697" s="997">
        <v>3</v>
      </c>
    </row>
    <row r="1698" spans="1:11" ht="15" customHeight="1" x14ac:dyDescent="0.15">
      <c r="A1698" s="19" t="str">
        <v>発達性吃音</v>
      </c>
      <c r="B1698" s="19" t="str">
        <v>シート８とシート９</v>
      </c>
      <c r="C1698" s="15" t="str">
        <v>精神障害</v>
      </c>
      <c r="D1698" s="15" t="str">
        <v>その他の精神障害</v>
      </c>
      <c r="G1698" s="15" t="s">
        <v>2768</v>
      </c>
      <c r="H1698" s="15" t="s">
        <v>3571</v>
      </c>
      <c r="I1698" s="39" t="s">
        <v>2647</v>
      </c>
      <c r="J1698" s="19" t="s">
        <v>3475</v>
      </c>
      <c r="K1698" s="997">
        <v>3</v>
      </c>
    </row>
    <row r="1699" spans="1:11" ht="15" customHeight="1" x14ac:dyDescent="0.15">
      <c r="A1699" s="19" t="str">
        <v>発達性吃音症</v>
      </c>
      <c r="B1699" s="19" t="str">
        <v>シート８とシート９</v>
      </c>
      <c r="C1699" s="15" t="str">
        <v>精神障害</v>
      </c>
      <c r="D1699" s="15" t="str">
        <v>その他の精神障害</v>
      </c>
      <c r="G1699" s="15" t="s">
        <v>2769</v>
      </c>
      <c r="H1699" s="15" t="s">
        <v>3571</v>
      </c>
      <c r="I1699" s="39" t="s">
        <v>2647</v>
      </c>
      <c r="J1699" s="19" t="s">
        <v>3475</v>
      </c>
      <c r="K1699" s="997">
        <v>3</v>
      </c>
    </row>
    <row r="1700" spans="1:11" ht="15" customHeight="1" x14ac:dyDescent="0.15">
      <c r="A1700" s="19" t="str">
        <v>抜毛病</v>
      </c>
      <c r="B1700" s="19" t="str">
        <v>シート８とシート９</v>
      </c>
      <c r="C1700" s="15" t="str">
        <v>精神障害</v>
      </c>
      <c r="D1700" s="15" t="str">
        <v>その他の精神障害</v>
      </c>
      <c r="G1700" s="15" t="s">
        <v>2770</v>
      </c>
      <c r="H1700" s="15" t="s">
        <v>3571</v>
      </c>
      <c r="I1700" s="39" t="s">
        <v>2647</v>
      </c>
      <c r="J1700" s="19" t="s">
        <v>3475</v>
      </c>
      <c r="K1700" s="997">
        <v>3</v>
      </c>
    </row>
    <row r="1701" spans="1:11" ht="15" customHeight="1" x14ac:dyDescent="0.15">
      <c r="A1701" s="19" t="str">
        <v>抜毛癖</v>
      </c>
      <c r="B1701" s="19" t="str">
        <v>シート８とシート９</v>
      </c>
      <c r="C1701" s="15" t="str">
        <v>精神障害</v>
      </c>
      <c r="D1701" s="15" t="str">
        <v>その他の精神障害</v>
      </c>
      <c r="G1701" s="15" t="s">
        <v>2771</v>
      </c>
      <c r="H1701" s="15" t="s">
        <v>3571</v>
      </c>
      <c r="I1701" s="39" t="s">
        <v>2647</v>
      </c>
      <c r="J1701" s="19" t="s">
        <v>3475</v>
      </c>
      <c r="K1701" s="997">
        <v>3</v>
      </c>
    </row>
    <row r="1702" spans="1:11" ht="15" customHeight="1" x14ac:dyDescent="0.15">
      <c r="A1702" s="19" t="str">
        <v>反応性抑うつ状態</v>
      </c>
      <c r="B1702" s="19" t="str">
        <v>シート８とシート９</v>
      </c>
      <c r="C1702" s="15" t="str">
        <v>精神障害</v>
      </c>
      <c r="D1702" s="15" t="str">
        <v>その他の精神障害</v>
      </c>
      <c r="G1702" s="15" t="s">
        <v>2772</v>
      </c>
      <c r="H1702" s="15" t="s">
        <v>3571</v>
      </c>
      <c r="I1702" s="39" t="s">
        <v>2647</v>
      </c>
      <c r="J1702" s="19" t="s">
        <v>3475</v>
      </c>
      <c r="K1702" s="997">
        <v>3</v>
      </c>
    </row>
    <row r="1703" spans="1:11" ht="15" customHeight="1" x14ac:dyDescent="0.15">
      <c r="A1703" s="19" t="str">
        <v>被害関係念慮</v>
      </c>
      <c r="B1703" s="19" t="str">
        <v>シート８とシート９</v>
      </c>
      <c r="C1703" s="15" t="str">
        <v>精神障害</v>
      </c>
      <c r="D1703" s="15" t="str">
        <v>その他の精神障害</v>
      </c>
      <c r="G1703" s="15" t="s">
        <v>2773</v>
      </c>
      <c r="H1703" s="15" t="s">
        <v>3571</v>
      </c>
      <c r="I1703" s="39" t="s">
        <v>2647</v>
      </c>
      <c r="J1703" s="19" t="s">
        <v>3475</v>
      </c>
      <c r="K1703" s="997">
        <v>3</v>
      </c>
    </row>
    <row r="1704" spans="1:11" ht="15" customHeight="1" x14ac:dyDescent="0.15">
      <c r="A1704" s="19" t="str">
        <v>敏感関係念慮</v>
      </c>
      <c r="B1704" s="19" t="str">
        <v>シート８とシート９</v>
      </c>
      <c r="C1704" s="15" t="str">
        <v>精神障害</v>
      </c>
      <c r="D1704" s="15" t="str">
        <v>その他の精神障害</v>
      </c>
      <c r="G1704" s="28" t="s">
        <v>2774</v>
      </c>
      <c r="H1704" s="15" t="s">
        <v>3571</v>
      </c>
      <c r="I1704" s="39" t="s">
        <v>2647</v>
      </c>
      <c r="J1704" s="19" t="s">
        <v>3475</v>
      </c>
      <c r="K1704" s="997">
        <v>3</v>
      </c>
    </row>
    <row r="1705" spans="1:11" ht="15" customHeight="1" x14ac:dyDescent="0.15">
      <c r="A1705" s="19" t="str">
        <v>不安・抑うつ状態</v>
      </c>
      <c r="B1705" s="19" t="str">
        <v>シート８とシート９</v>
      </c>
      <c r="C1705" s="15" t="str">
        <v>精神障害</v>
      </c>
      <c r="D1705" s="15" t="str">
        <v>その他の精神障害</v>
      </c>
      <c r="G1705" s="28" t="s">
        <v>2775</v>
      </c>
      <c r="H1705" s="15" t="s">
        <v>3571</v>
      </c>
      <c r="I1705" s="39" t="s">
        <v>2647</v>
      </c>
      <c r="J1705" s="19" t="s">
        <v>3475</v>
      </c>
      <c r="K1705" s="997">
        <v>3</v>
      </c>
    </row>
    <row r="1706" spans="1:11" ht="15" customHeight="1" x14ac:dyDescent="0.15">
      <c r="A1706" s="19" t="str">
        <v>不安焦燥状態</v>
      </c>
      <c r="B1706" s="19" t="str">
        <v>シート８とシート９</v>
      </c>
      <c r="C1706" s="15" t="str">
        <v>精神障害</v>
      </c>
      <c r="D1706" s="15" t="str">
        <v>その他の精神障害</v>
      </c>
      <c r="G1706" s="28" t="s">
        <v>2776</v>
      </c>
      <c r="H1706" s="15" t="s">
        <v>3571</v>
      </c>
      <c r="I1706" s="39" t="s">
        <v>2647</v>
      </c>
      <c r="J1706" s="19" t="s">
        <v>3475</v>
      </c>
      <c r="K1706" s="997">
        <v>3</v>
      </c>
    </row>
    <row r="1707" spans="1:11" ht="15" customHeight="1" x14ac:dyDescent="0.15">
      <c r="A1707" s="19" t="str">
        <v>不登校状態</v>
      </c>
      <c r="B1707" s="19" t="str">
        <v>シート８とシート９</v>
      </c>
      <c r="C1707" s="15" t="str">
        <v>精神障害</v>
      </c>
      <c r="D1707" s="15" t="str">
        <v>その他の精神障害</v>
      </c>
      <c r="G1707" s="28" t="s">
        <v>2777</v>
      </c>
      <c r="H1707" s="15" t="s">
        <v>3571</v>
      </c>
      <c r="I1707" s="39" t="s">
        <v>2647</v>
      </c>
      <c r="J1707" s="19" t="s">
        <v>3475</v>
      </c>
      <c r="K1707" s="997">
        <v>3</v>
      </c>
    </row>
    <row r="1708" spans="1:11" ht="15" customHeight="1" x14ac:dyDescent="0.15">
      <c r="A1708" s="19" t="str">
        <v>抑うつ傾向</v>
      </c>
      <c r="B1708" s="19" t="str">
        <v>シート８とシート９</v>
      </c>
      <c r="C1708" s="15" t="str">
        <v>精神障害</v>
      </c>
      <c r="D1708" s="15" t="str">
        <v>その他の精神障害</v>
      </c>
      <c r="G1708" s="28" t="s">
        <v>2778</v>
      </c>
      <c r="H1708" s="15" t="s">
        <v>3571</v>
      </c>
      <c r="I1708" s="39" t="s">
        <v>2647</v>
      </c>
      <c r="J1708" s="19" t="s">
        <v>3475</v>
      </c>
      <c r="K1708" s="997">
        <v>3</v>
      </c>
    </row>
    <row r="1709" spans="1:11" ht="15" customHeight="1" x14ac:dyDescent="0.15">
      <c r="A1709" s="19" t="str">
        <v>抑うつ症状</v>
      </c>
      <c r="B1709" s="19" t="str">
        <v>シート８とシート９</v>
      </c>
      <c r="C1709" s="15" t="str">
        <v>精神障害</v>
      </c>
      <c r="D1709" s="15" t="str">
        <v>その他の精神障害</v>
      </c>
      <c r="G1709" s="28" t="s">
        <v>2779</v>
      </c>
      <c r="H1709" s="15" t="s">
        <v>3571</v>
      </c>
      <c r="I1709" s="39" t="s">
        <v>2647</v>
      </c>
      <c r="J1709" s="19" t="s">
        <v>3475</v>
      </c>
      <c r="K1709" s="997">
        <v>3</v>
      </c>
    </row>
    <row r="1710" spans="1:11" ht="15" customHeight="1" x14ac:dyDescent="0.15">
      <c r="A1710" s="19" t="str">
        <v>抑うつ状態</v>
      </c>
      <c r="B1710" s="19" t="str">
        <v>シート８とシート９</v>
      </c>
      <c r="C1710" s="15" t="str">
        <v>精神障害</v>
      </c>
      <c r="D1710" s="15" t="str">
        <v>その他の精神障害</v>
      </c>
      <c r="G1710" s="28" t="s">
        <v>2780</v>
      </c>
      <c r="H1710" s="15" t="s">
        <v>3571</v>
      </c>
      <c r="I1710" s="39" t="s">
        <v>2647</v>
      </c>
      <c r="J1710" s="19" t="s">
        <v>3475</v>
      </c>
      <c r="K1710" s="997">
        <v>3</v>
      </c>
    </row>
    <row r="1711" spans="1:11" ht="15" customHeight="1" x14ac:dyDescent="0.15">
      <c r="A1711" s="19" t="str">
        <v>抑うつ性パーソナリティ</v>
      </c>
      <c r="B1711" s="19" t="str">
        <v>シート８とシート９</v>
      </c>
      <c r="C1711" s="15" t="str">
        <v>精神障害</v>
      </c>
      <c r="D1711" s="15" t="str">
        <v>その他の精神障害</v>
      </c>
      <c r="G1711" s="28" t="s">
        <v>2781</v>
      </c>
      <c r="H1711" s="15" t="s">
        <v>3571</v>
      </c>
      <c r="I1711" s="39" t="s">
        <v>2647</v>
      </c>
      <c r="J1711" s="19" t="s">
        <v>3475</v>
      </c>
      <c r="K1711" s="997">
        <v>3</v>
      </c>
    </row>
    <row r="1712" spans="1:11" ht="15" customHeight="1" x14ac:dyDescent="0.15">
      <c r="A1712" s="19" t="str">
        <v>離人症</v>
      </c>
      <c r="B1712" s="19" t="str">
        <v>シート８とシート９</v>
      </c>
      <c r="C1712" s="15" t="str">
        <v>精神障害</v>
      </c>
      <c r="D1712" s="15" t="str">
        <v>その他の精神障害</v>
      </c>
      <c r="G1712" s="28" t="s">
        <v>2782</v>
      </c>
      <c r="H1712" s="15" t="s">
        <v>3571</v>
      </c>
      <c r="I1712" s="39" t="s">
        <v>2647</v>
      </c>
      <c r="J1712" s="19" t="s">
        <v>3475</v>
      </c>
      <c r="K1712" s="997">
        <v>3</v>
      </c>
    </row>
    <row r="1713" spans="1:11" ht="15" customHeight="1" x14ac:dyDescent="0.15">
      <c r="A1713" s="19" t="str">
        <v>緘黙</v>
      </c>
      <c r="B1713" s="19" t="str">
        <v>シート８とシート９</v>
      </c>
      <c r="C1713" s="15" t="str">
        <v>精神障害</v>
      </c>
      <c r="D1713" s="15" t="str">
        <v>その他の精神障害</v>
      </c>
      <c r="G1713" s="28" t="s">
        <v>2784</v>
      </c>
      <c r="H1713" s="15" t="s">
        <v>3571</v>
      </c>
      <c r="I1713" s="39" t="s">
        <v>2647</v>
      </c>
      <c r="J1713" s="19" t="s">
        <v>3475</v>
      </c>
      <c r="K1713" s="997">
        <v>3</v>
      </c>
    </row>
    <row r="1714" spans="1:11" ht="15" customHeight="1" x14ac:dyDescent="0.15">
      <c r="A1714" s="19" t="str">
        <v>緘黙症</v>
      </c>
      <c r="B1714" s="19" t="str">
        <v>シート８とシート９</v>
      </c>
      <c r="C1714" s="15" t="str">
        <v>精神障害</v>
      </c>
      <c r="D1714" s="15" t="str">
        <v>その他の精神障害</v>
      </c>
      <c r="G1714" s="28" t="s">
        <v>2785</v>
      </c>
      <c r="H1714" s="15" t="s">
        <v>3571</v>
      </c>
      <c r="I1714" s="39" t="s">
        <v>2647</v>
      </c>
      <c r="J1714" s="19" t="s">
        <v>3475</v>
      </c>
      <c r="K1714" s="997">
        <v>3</v>
      </c>
    </row>
    <row r="1715" spans="1:11" ht="15" customHeight="1" x14ac:dyDescent="0.15">
      <c r="A1715" s="19" t="str">
        <v>アーレン症候群</v>
      </c>
      <c r="B1715" s="19" t="str">
        <v>シート８とシート９</v>
      </c>
      <c r="C1715" s="15" t="str">
        <v>精神障害</v>
      </c>
      <c r="D1715" s="15" t="str">
        <v>その他の精神障害</v>
      </c>
      <c r="G1715" s="28" t="s">
        <v>2786</v>
      </c>
      <c r="H1715" s="15" t="s">
        <v>3571</v>
      </c>
      <c r="I1715" s="39" t="s">
        <v>2647</v>
      </c>
      <c r="J1715" s="19" t="s">
        <v>3475</v>
      </c>
      <c r="K1715" s="997">
        <v>3</v>
      </c>
    </row>
    <row r="1716" spans="1:11" ht="15" customHeight="1" x14ac:dyDescent="0.15">
      <c r="A1716" s="19" t="str">
        <v>抑うつ反応</v>
      </c>
      <c r="B1716" s="19" t="str">
        <v>シート８とシート９</v>
      </c>
      <c r="C1716" s="15" t="str">
        <v>精神障害</v>
      </c>
      <c r="D1716" s="15" t="str">
        <v>その他の精神障害</v>
      </c>
      <c r="G1716" s="28" t="s">
        <v>2788</v>
      </c>
      <c r="H1716" s="15" t="s">
        <v>3571</v>
      </c>
      <c r="I1716" s="39" t="s">
        <v>2647</v>
      </c>
      <c r="J1716" s="19" t="s">
        <v>3475</v>
      </c>
      <c r="K1716" s="997">
        <v>3</v>
      </c>
    </row>
    <row r="1717" spans="1:11" ht="15" customHeight="1" x14ac:dyDescent="0.15">
      <c r="A1717" s="19" t="str">
        <v>精神病発症危険状態</v>
      </c>
      <c r="B1717" s="19" t="str">
        <v>シート８とシート９</v>
      </c>
      <c r="C1717" s="15" t="str">
        <v>精神障害</v>
      </c>
      <c r="D1717" s="15" t="str">
        <v>その他の精神障害</v>
      </c>
      <c r="G1717" s="28" t="s">
        <v>2790</v>
      </c>
      <c r="H1717" s="15" t="s">
        <v>3571</v>
      </c>
      <c r="I1717" s="39" t="s">
        <v>2647</v>
      </c>
      <c r="J1717" s="19" t="s">
        <v>3475</v>
      </c>
      <c r="K1717" s="997">
        <v>3</v>
      </c>
    </row>
    <row r="1718" spans="1:11" ht="15" customHeight="1" x14ac:dyDescent="0.15">
      <c r="A1718" s="19" t="str">
        <v>抜毛症</v>
      </c>
      <c r="B1718" s="19" t="str">
        <v>シート８とシート９</v>
      </c>
      <c r="C1718" s="15" t="str">
        <v>精神障害</v>
      </c>
      <c r="D1718" s="15" t="str">
        <v>その他の精神障害</v>
      </c>
      <c r="G1718" s="28" t="s">
        <v>2791</v>
      </c>
      <c r="H1718" s="15" t="s">
        <v>3571</v>
      </c>
      <c r="I1718" s="39" t="s">
        <v>2647</v>
      </c>
      <c r="J1718" s="19" t="s">
        <v>3475</v>
      </c>
      <c r="K1718" s="997">
        <v>3</v>
      </c>
    </row>
    <row r="1719" spans="1:11" ht="15" customHeight="1" x14ac:dyDescent="0.15">
      <c r="A1719" s="19" t="str">
        <v>BPD</v>
      </c>
      <c r="B1719" s="19" t="str">
        <v>シート８とシート９</v>
      </c>
      <c r="C1719" s="15" t="str">
        <v>精神障害</v>
      </c>
      <c r="D1719" s="15" t="str">
        <v>その他の精神障害</v>
      </c>
      <c r="G1719" s="28" t="s">
        <v>2792</v>
      </c>
      <c r="H1719" s="15" t="s">
        <v>3571</v>
      </c>
      <c r="I1719" s="39" t="s">
        <v>2647</v>
      </c>
      <c r="J1719" s="19" t="s">
        <v>3475</v>
      </c>
      <c r="K1719" s="997">
        <v>3</v>
      </c>
    </row>
    <row r="1720" spans="1:11" ht="15" customHeight="1" x14ac:dyDescent="0.15">
      <c r="A1720" s="19" t="str">
        <v>心臓神経症</v>
      </c>
      <c r="B1720" s="19" t="str">
        <v>シート８とシート９</v>
      </c>
      <c r="C1720" s="15" t="str">
        <v>精神障害</v>
      </c>
      <c r="D1720" s="15" t="str">
        <v>その他の精神障害</v>
      </c>
      <c r="G1720" s="28" t="s">
        <v>2793</v>
      </c>
      <c r="H1720" s="15" t="s">
        <v>3571</v>
      </c>
      <c r="I1720" s="39" t="s">
        <v>2647</v>
      </c>
      <c r="J1720" s="19" t="s">
        <v>3475</v>
      </c>
      <c r="K1720" s="997">
        <v>3</v>
      </c>
    </row>
    <row r="1721" spans="1:11" ht="15" customHeight="1" x14ac:dyDescent="0.15">
      <c r="A1721" s="19" t="str">
        <v>神経循環無力症</v>
      </c>
      <c r="B1721" s="19" t="str">
        <v>シート８とシート９</v>
      </c>
      <c r="C1721" s="15" t="str">
        <v>精神障害</v>
      </c>
      <c r="D1721" s="15" t="str">
        <v>その他の精神障害</v>
      </c>
      <c r="G1721" s="28" t="s">
        <v>2794</v>
      </c>
      <c r="H1721" s="15" t="s">
        <v>3571</v>
      </c>
      <c r="I1721" s="39" t="s">
        <v>2647</v>
      </c>
      <c r="J1721" s="19" t="s">
        <v>3475</v>
      </c>
      <c r="K1721" s="997">
        <v>3</v>
      </c>
    </row>
    <row r="1722" spans="1:11" ht="15" customHeight="1" x14ac:dyDescent="0.15">
      <c r="A1722" s="19" t="str">
        <v>HSP</v>
      </c>
      <c r="B1722" s="19" t="str">
        <v>シート８とシート９</v>
      </c>
      <c r="C1722" s="15" t="str">
        <v>精神障害</v>
      </c>
      <c r="D1722" s="15" t="str">
        <v>その他の精神障害</v>
      </c>
      <c r="G1722" s="28" t="s">
        <v>2795</v>
      </c>
      <c r="H1722" s="15" t="s">
        <v>3571</v>
      </c>
      <c r="I1722" s="39" t="s">
        <v>2647</v>
      </c>
      <c r="J1722" s="19" t="s">
        <v>3475</v>
      </c>
      <c r="K1722" s="997">
        <v>3</v>
      </c>
    </row>
    <row r="1723" spans="1:11" ht="15" customHeight="1" x14ac:dyDescent="0.15">
      <c r="A1723" s="19" t="str">
        <v>食道咽頭神経過敏症</v>
      </c>
      <c r="B1723" s="19" t="str">
        <v>シート８とシート９</v>
      </c>
      <c r="C1723" s="15" t="str">
        <v>精神障害</v>
      </c>
      <c r="D1723" s="15" t="str">
        <v>その他の精神障害</v>
      </c>
      <c r="G1723" s="28" t="s">
        <v>2987</v>
      </c>
      <c r="H1723" s="15" t="s">
        <v>3571</v>
      </c>
      <c r="I1723" s="39" t="s">
        <v>2988</v>
      </c>
      <c r="J1723" s="19" t="s">
        <v>3475</v>
      </c>
      <c r="K1723" s="997">
        <v>3</v>
      </c>
    </row>
    <row r="1724" spans="1:11" ht="15" customHeight="1" x14ac:dyDescent="0.15">
      <c r="A1724" s="19" t="str">
        <v>神経性頻尿</v>
      </c>
      <c r="B1724" s="19" t="str">
        <v>シート８とシート９</v>
      </c>
      <c r="C1724" s="15" t="str">
        <v>精神障害</v>
      </c>
      <c r="D1724" s="15" t="str">
        <v>その他の精神障害</v>
      </c>
      <c r="G1724" s="28" t="s">
        <v>2995</v>
      </c>
      <c r="H1724" s="15" t="s">
        <v>3571</v>
      </c>
      <c r="I1724" s="39" t="s">
        <v>2996</v>
      </c>
      <c r="J1724" s="19" t="s">
        <v>3475</v>
      </c>
      <c r="K1724" s="997">
        <v>3</v>
      </c>
    </row>
    <row r="1725" spans="1:11" ht="15" customHeight="1" x14ac:dyDescent="0.15">
      <c r="A1725" s="19" t="str">
        <v>心因性発熱</v>
      </c>
      <c r="B1725" s="19" t="str">
        <v>シート８とシート９</v>
      </c>
      <c r="C1725" s="15" t="str">
        <v>精神障害</v>
      </c>
      <c r="D1725" s="15" t="str">
        <v>その他の精神障害</v>
      </c>
      <c r="G1725" s="28" t="s">
        <v>3304</v>
      </c>
      <c r="H1725" s="15" t="s">
        <v>3571</v>
      </c>
      <c r="I1725" s="39" t="s">
        <v>2988</v>
      </c>
      <c r="J1725" s="19" t="s">
        <v>3475</v>
      </c>
      <c r="K1725" s="997">
        <v>3</v>
      </c>
    </row>
    <row r="1726" spans="1:11" ht="15" customHeight="1" x14ac:dyDescent="0.15">
      <c r="A1726" s="19" t="str">
        <v>アームス</v>
      </c>
      <c r="B1726" s="19" t="str">
        <v>シート８とシート９</v>
      </c>
      <c r="C1726" s="15" t="str">
        <v>精神障害</v>
      </c>
      <c r="D1726" s="15" t="str">
        <v>その他の精神障害</v>
      </c>
      <c r="G1726" s="28" t="s">
        <v>3324</v>
      </c>
      <c r="H1726" s="15" t="s">
        <v>3571</v>
      </c>
      <c r="I1726" s="39" t="s">
        <v>2988</v>
      </c>
      <c r="J1726" s="19" t="s">
        <v>3475</v>
      </c>
      <c r="K1726" s="997">
        <v>3</v>
      </c>
    </row>
    <row r="1727" spans="1:11" ht="15" customHeight="1" x14ac:dyDescent="0.15">
      <c r="A1727" s="19" t="str">
        <v>感情失調障害</v>
      </c>
      <c r="B1727" s="19" t="str">
        <v>シート８とシート９</v>
      </c>
      <c r="C1727" s="15" t="str">
        <v>精神障害</v>
      </c>
      <c r="D1727" s="15" t="str">
        <v>その他の精神障害</v>
      </c>
      <c r="G1727" s="28" t="s">
        <v>3328</v>
      </c>
      <c r="H1727" s="15" t="s">
        <v>3571</v>
      </c>
      <c r="I1727" s="39" t="s">
        <v>2988</v>
      </c>
      <c r="J1727" s="19" t="s">
        <v>3475</v>
      </c>
      <c r="K1727" s="997">
        <v>3</v>
      </c>
    </row>
    <row r="1728" spans="1:11" ht="15" customHeight="1" x14ac:dyDescent="0.15">
      <c r="A1728" s="19" t="str">
        <v>ミソフォニア</v>
      </c>
      <c r="B1728" s="19" t="str">
        <v>シート８とシート９</v>
      </c>
      <c r="C1728" s="15" t="str">
        <v>精神障害</v>
      </c>
      <c r="D1728" s="15" t="str">
        <v>その他の精神障害</v>
      </c>
      <c r="G1728" s="28" t="s">
        <v>3334</v>
      </c>
      <c r="H1728" s="15" t="s">
        <v>3571</v>
      </c>
      <c r="I1728" s="39" t="s">
        <v>2988</v>
      </c>
      <c r="J1728" s="19" t="s">
        <v>3475</v>
      </c>
      <c r="K1728" s="997">
        <v>3</v>
      </c>
    </row>
    <row r="1729" spans="1:11" ht="15" customHeight="1" x14ac:dyDescent="0.15">
      <c r="A1729" s="19" t="str">
        <v>音嫌悪症</v>
      </c>
      <c r="B1729" s="19" t="str">
        <v>シート８とシート９</v>
      </c>
      <c r="C1729" s="15" t="str">
        <v>精神障害</v>
      </c>
      <c r="D1729" s="15" t="str">
        <v>その他の精神障害</v>
      </c>
      <c r="G1729" s="28" t="s">
        <v>3335</v>
      </c>
      <c r="H1729" s="15" t="s">
        <v>3571</v>
      </c>
      <c r="I1729" s="39" t="s">
        <v>2988</v>
      </c>
      <c r="J1729" s="19" t="s">
        <v>3475</v>
      </c>
      <c r="K1729" s="997">
        <v>3</v>
      </c>
    </row>
    <row r="1730" spans="1:11" ht="15" customHeight="1" x14ac:dyDescent="0.15">
      <c r="A1730" s="19" t="str">
        <v>機能性高体温症</v>
      </c>
      <c r="B1730" s="19" t="str">
        <v>シート８とシート９</v>
      </c>
      <c r="C1730" s="15" t="str">
        <v>精神障害</v>
      </c>
      <c r="D1730" s="15" t="str">
        <v>その他の精神障害</v>
      </c>
      <c r="G1730" s="1395" t="s">
        <v>5546</v>
      </c>
      <c r="H1730" s="1395" t="s">
        <v>3571</v>
      </c>
      <c r="I1730" s="1395" t="s">
        <v>4547</v>
      </c>
      <c r="J1730" s="1395" t="s">
        <v>1178</v>
      </c>
      <c r="K1730" s="998">
        <v>3</v>
      </c>
    </row>
    <row r="1731" spans="1:11" ht="15" customHeight="1" x14ac:dyDescent="0.15">
      <c r="A1731" s="19" t="str">
        <v>習慣性高体温症</v>
      </c>
      <c r="B1731" s="19" t="str">
        <v>シート８とシート９</v>
      </c>
      <c r="C1731" s="15" t="str">
        <v>精神障害</v>
      </c>
      <c r="D1731" s="15" t="str">
        <v>その他の精神障害</v>
      </c>
      <c r="G1731" s="1395" t="s">
        <v>5547</v>
      </c>
      <c r="H1731" s="1395" t="s">
        <v>3571</v>
      </c>
      <c r="I1731" s="1395" t="s">
        <v>4547</v>
      </c>
      <c r="J1731" s="1395" t="s">
        <v>1178</v>
      </c>
      <c r="K1731" s="998">
        <v>3</v>
      </c>
    </row>
    <row r="1732" spans="1:11" ht="15" customHeight="1" x14ac:dyDescent="0.15">
      <c r="A1732" s="19" t="str">
        <v>知的障がい</v>
      </c>
      <c r="B1732" s="19" t="str">
        <v>シート8　（シート9～10には記入しない）</v>
      </c>
      <c r="C1732" s="15" t="str">
        <v>知的障害</v>
      </c>
      <c r="D1732" s="15" t="str">
        <v>なし</v>
      </c>
      <c r="G1732" s="28" t="s">
        <v>2757</v>
      </c>
      <c r="H1732" s="15" t="s">
        <v>3513</v>
      </c>
      <c r="I1732" s="39" t="s">
        <v>3573</v>
      </c>
      <c r="J1732" s="19" t="s">
        <v>1451</v>
      </c>
      <c r="K1732" s="997">
        <v>1</v>
      </c>
    </row>
    <row r="1733" spans="1:11" ht="15" customHeight="1" x14ac:dyDescent="0.15">
      <c r="A1733" s="19" t="str">
        <v>知的障害</v>
      </c>
      <c r="B1733" s="19" t="str">
        <v>シート8　（シート9～10には記入しない）</v>
      </c>
      <c r="C1733" s="15" t="str">
        <v>知的障害</v>
      </c>
      <c r="D1733" s="15" t="str">
        <v>なし</v>
      </c>
      <c r="G1733" s="28" t="s">
        <v>2758</v>
      </c>
      <c r="H1733" s="15" t="s">
        <v>3513</v>
      </c>
      <c r="I1733" s="39" t="s">
        <v>2758</v>
      </c>
      <c r="J1733" s="19" t="s">
        <v>1451</v>
      </c>
      <c r="K1733" s="997">
        <v>1</v>
      </c>
    </row>
    <row r="1734" spans="1:11" ht="15" customHeight="1" x14ac:dyDescent="0.15">
      <c r="A1734" s="19" t="str">
        <v>療育手帳</v>
      </c>
      <c r="B1734" s="19" t="str">
        <v>シート8　（シート9～10には記入しない）</v>
      </c>
      <c r="C1734" s="15" t="str">
        <v>知的障害</v>
      </c>
      <c r="D1734" s="15" t="str">
        <v>なし</v>
      </c>
      <c r="G1734" s="28" t="s">
        <v>2783</v>
      </c>
      <c r="H1734" s="15" t="s">
        <v>3513</v>
      </c>
      <c r="I1734" s="39" t="s">
        <v>2758</v>
      </c>
      <c r="J1734" s="19" t="s">
        <v>1451</v>
      </c>
      <c r="K1734" s="997">
        <v>1</v>
      </c>
    </row>
    <row r="1735" spans="1:11" ht="15" customHeight="1" x14ac:dyDescent="0.15">
      <c r="A1735" s="19" t="str">
        <v>知的能力障害</v>
      </c>
      <c r="B1735" s="19" t="str">
        <v>シート8　（シート9～10には記入しない）</v>
      </c>
      <c r="C1735" s="15" t="str">
        <v>知的障害</v>
      </c>
      <c r="D1735" s="15" t="str">
        <v>なし</v>
      </c>
      <c r="G1735" s="28" t="s">
        <v>3574</v>
      </c>
      <c r="H1735" s="15" t="s">
        <v>3513</v>
      </c>
      <c r="I1735" s="39" t="s">
        <v>2758</v>
      </c>
      <c r="J1735" s="19" t="s">
        <v>1451</v>
      </c>
      <c r="K1735" s="997">
        <v>1</v>
      </c>
    </row>
    <row r="1736" spans="1:11" ht="15" customHeight="1" x14ac:dyDescent="0.15">
      <c r="A1736" s="19" t="str">
        <v>知的発達症</v>
      </c>
      <c r="B1736" s="19" t="str">
        <v>シート8　（シート9～10には記入しない）</v>
      </c>
      <c r="C1736" s="15" t="str">
        <v>知的障害</v>
      </c>
      <c r="D1736" s="15" t="str">
        <v>なし</v>
      </c>
      <c r="G1736" s="28" t="s">
        <v>3575</v>
      </c>
      <c r="H1736" s="15" t="s">
        <v>3513</v>
      </c>
      <c r="I1736" s="39" t="s">
        <v>2758</v>
      </c>
      <c r="J1736" s="19" t="s">
        <v>1451</v>
      </c>
      <c r="K1736" s="997">
        <v>1</v>
      </c>
    </row>
    <row r="1737" spans="1:11" ht="15" customHeight="1" x14ac:dyDescent="0.15">
      <c r="A1737" s="19" t="str">
        <v>知的発達障害</v>
      </c>
      <c r="B1737" s="19" t="str">
        <v>シート8　（シート9～10には記入しない）</v>
      </c>
      <c r="C1737" s="15" t="str">
        <v>知的障害</v>
      </c>
      <c r="D1737" s="15" t="str">
        <v>なし</v>
      </c>
      <c r="G1737" s="28" t="s">
        <v>3576</v>
      </c>
      <c r="H1737" s="15" t="s">
        <v>3513</v>
      </c>
      <c r="I1737" s="39" t="s">
        <v>2758</v>
      </c>
      <c r="J1737" s="19" t="s">
        <v>1451</v>
      </c>
      <c r="K1737" s="997">
        <v>1</v>
      </c>
    </row>
    <row r="1738" spans="1:11" ht="15" customHeight="1" x14ac:dyDescent="0.15">
      <c r="A1738" s="19" t="str">
        <v>軽度知的障害</v>
      </c>
      <c r="B1738" s="19" t="str">
        <v>シート8　（シート9～10には記入しない）</v>
      </c>
      <c r="C1738" s="15" t="str">
        <v>知的障害</v>
      </c>
      <c r="D1738" s="15" t="str">
        <v>なし</v>
      </c>
      <c r="G1738" s="28" t="s">
        <v>3577</v>
      </c>
      <c r="H1738" s="15" t="s">
        <v>3513</v>
      </c>
      <c r="I1738" s="39" t="s">
        <v>2758</v>
      </c>
      <c r="J1738" s="19" t="s">
        <v>1451</v>
      </c>
      <c r="K1738" s="997">
        <v>1</v>
      </c>
    </row>
    <row r="1739" spans="1:11" ht="15" customHeight="1" x14ac:dyDescent="0.15">
      <c r="A1739" s="19" t="str">
        <v>精神遅滞</v>
      </c>
      <c r="B1739" s="19" t="str">
        <v>シート8　（シート9～10には記入しない）</v>
      </c>
      <c r="C1739" s="15" t="str">
        <v>知的障害</v>
      </c>
      <c r="D1739" s="15" t="str">
        <v>なし</v>
      </c>
      <c r="G1739" s="28" t="s">
        <v>3578</v>
      </c>
      <c r="H1739" s="15" t="s">
        <v>3513</v>
      </c>
      <c r="I1739" s="39" t="s">
        <v>2758</v>
      </c>
      <c r="J1739" s="19" t="s">
        <v>1451</v>
      </c>
      <c r="K1739" s="997">
        <v>1</v>
      </c>
    </row>
    <row r="1740" spans="1:11" ht="15" customHeight="1" x14ac:dyDescent="0.15">
      <c r="A1740" s="19" t="str">
        <v>外傷性耳小骨離断</v>
      </c>
      <c r="B1740" s="19" t="str">
        <v>継続的に日常生活又は社会生活に相当な制限を受ける場合に限って、シート８とシート10</v>
      </c>
      <c r="C1740" s="15" t="str">
        <v>その他の障害</v>
      </c>
      <c r="D1740" s="15" t="str">
        <v>なし</v>
      </c>
      <c r="G1740" s="28" t="s">
        <v>1449</v>
      </c>
      <c r="H1740" s="15" t="s">
        <v>3579</v>
      </c>
      <c r="I1740" s="39" t="s">
        <v>1450</v>
      </c>
      <c r="J1740" s="19" t="s">
        <v>1451</v>
      </c>
      <c r="K1740" s="997">
        <v>2</v>
      </c>
    </row>
    <row r="1741" spans="1:11" ht="15" customHeight="1" x14ac:dyDescent="0.15">
      <c r="A1741" s="19" t="str">
        <v>耳下腺腫瘍</v>
      </c>
      <c r="B1741" s="19" t="str">
        <v>継続的に日常生活又は社会生活に相当な制限を受ける場合に限って、シート８とシート10</v>
      </c>
      <c r="C1741" s="15" t="str">
        <v>その他の障害</v>
      </c>
      <c r="D1741" s="15" t="str">
        <v>なし</v>
      </c>
      <c r="G1741" s="28" t="s">
        <v>2348</v>
      </c>
      <c r="H1741" s="15" t="s">
        <v>3579</v>
      </c>
      <c r="I1741" s="39" t="s">
        <v>1450</v>
      </c>
      <c r="J1741" s="19" t="s">
        <v>1451</v>
      </c>
      <c r="K1741" s="997">
        <v>2</v>
      </c>
    </row>
    <row r="1742" spans="1:11" ht="15" customHeight="1" x14ac:dyDescent="0.15">
      <c r="A1742" s="19" t="str">
        <v>書痙</v>
      </c>
      <c r="B1742" s="19" t="str">
        <v>継続的に日常生活又は社会生活に相当な制限を受ける場合に限って、シート８とシート10</v>
      </c>
      <c r="C1742" s="15" t="str">
        <v>その他の障害</v>
      </c>
      <c r="D1742" s="15" t="str">
        <v>なし</v>
      </c>
      <c r="G1742" s="28" t="s">
        <v>2670</v>
      </c>
      <c r="H1742" s="15" t="s">
        <v>3579</v>
      </c>
      <c r="I1742" s="39" t="s">
        <v>1450</v>
      </c>
      <c r="J1742" s="19" t="s">
        <v>1451</v>
      </c>
      <c r="K1742" s="997">
        <v>2</v>
      </c>
    </row>
    <row r="1743" spans="1:11" ht="15" customHeight="1" x14ac:dyDescent="0.15">
      <c r="A1743" s="19" t="str">
        <v>円形脱毛症</v>
      </c>
      <c r="B1743" s="19" t="str">
        <v>継続的に日常生活又は社会生活に相当な制限を受ける場合に限って、シート８とシート10</v>
      </c>
      <c r="C1743" s="15" t="str">
        <v>その他の障害</v>
      </c>
      <c r="D1743" s="15" t="str">
        <v>なし</v>
      </c>
      <c r="G1743" s="28" t="s">
        <v>2696</v>
      </c>
      <c r="H1743" s="15" t="s">
        <v>3579</v>
      </c>
      <c r="I1743" s="39" t="s">
        <v>1450</v>
      </c>
      <c r="J1743" s="19" t="s">
        <v>1451</v>
      </c>
      <c r="K1743" s="997">
        <v>2</v>
      </c>
    </row>
    <row r="1744" spans="1:11" ht="15" customHeight="1" x14ac:dyDescent="0.15">
      <c r="A1744" s="19" t="str">
        <v>境界域の知的発達</v>
      </c>
      <c r="B1744" s="19" t="str">
        <v>継続的に日常生活又は社会生活に相当な制限を受ける場合に限って、シート８とシート10</v>
      </c>
      <c r="C1744" s="15" t="str">
        <v>その他の障害</v>
      </c>
      <c r="D1744" s="15" t="str">
        <v>なし</v>
      </c>
      <c r="G1744" s="28" t="s">
        <v>2707</v>
      </c>
      <c r="H1744" s="15" t="s">
        <v>3579</v>
      </c>
      <c r="I1744" s="39" t="s">
        <v>1450</v>
      </c>
      <c r="J1744" s="19" t="s">
        <v>1451</v>
      </c>
      <c r="K1744" s="997">
        <v>2</v>
      </c>
    </row>
    <row r="1745" spans="1:11" ht="15" customHeight="1" x14ac:dyDescent="0.15">
      <c r="A1745" s="19" t="str">
        <v>光に関する感覚過敏</v>
      </c>
      <c r="B1745" s="19" t="str">
        <v>継続的に日常生活又は社会生活に相当な制限を受ける場合に限って、シート８とシート10</v>
      </c>
      <c r="C1745" s="15" t="str">
        <v>その他の障害</v>
      </c>
      <c r="D1745" s="15" t="str">
        <v>なし</v>
      </c>
      <c r="G1745" s="28" t="s">
        <v>2713</v>
      </c>
      <c r="H1745" s="15" t="s">
        <v>3579</v>
      </c>
      <c r="I1745" s="39" t="s">
        <v>1450</v>
      </c>
      <c r="J1745" s="19" t="s">
        <v>1451</v>
      </c>
      <c r="K1745" s="997">
        <v>2</v>
      </c>
    </row>
    <row r="1746" spans="1:11" ht="15" customHeight="1" x14ac:dyDescent="0.15">
      <c r="A1746" s="19" t="str">
        <v>自律神経失調症</v>
      </c>
      <c r="B1746" s="19" t="str">
        <v>継続的に日常生活又は社会生活に相当な制限を受ける場合に限って、シート８とシート10</v>
      </c>
      <c r="C1746" s="15" t="str">
        <v>その他の障害</v>
      </c>
      <c r="D1746" s="15" t="str">
        <v>なし</v>
      </c>
      <c r="G1746" s="28" t="s">
        <v>2723</v>
      </c>
      <c r="H1746" s="15" t="s">
        <v>3579</v>
      </c>
      <c r="I1746" s="39" t="s">
        <v>1450</v>
      </c>
      <c r="J1746" s="19" t="s">
        <v>1451</v>
      </c>
      <c r="K1746" s="997">
        <v>2</v>
      </c>
    </row>
    <row r="1747" spans="1:11" ht="15" customHeight="1" x14ac:dyDescent="0.15">
      <c r="A1747" s="19" t="str">
        <v>失語症</v>
      </c>
      <c r="B1747" s="19" t="str">
        <v>継続的に日常生活又は社会生活に相当な制限を受ける場合に限って、シート８とシート10</v>
      </c>
      <c r="C1747" s="15" t="str">
        <v>その他の障害</v>
      </c>
      <c r="D1747" s="15" t="str">
        <v>なし</v>
      </c>
      <c r="G1747" s="28" t="s">
        <v>2724</v>
      </c>
      <c r="H1747" s="15" t="s">
        <v>3579</v>
      </c>
      <c r="I1747" s="39" t="s">
        <v>1450</v>
      </c>
      <c r="J1747" s="19" t="s">
        <v>1451</v>
      </c>
      <c r="K1747" s="997">
        <v>2</v>
      </c>
    </row>
    <row r="1748" spans="1:11" ht="15" customHeight="1" x14ac:dyDescent="0.15">
      <c r="A1748" s="19" t="str">
        <v>聴覚過敏</v>
      </c>
      <c r="B1748" s="19" t="str">
        <v>継続的に日常生活又は社会生活に相当な制限を受ける場合に限って、シート８とシート10</v>
      </c>
      <c r="C1748" s="15" t="str">
        <v>その他の障害</v>
      </c>
      <c r="D1748" s="15" t="str">
        <v>なし</v>
      </c>
      <c r="G1748" s="28" t="s">
        <v>2760</v>
      </c>
      <c r="H1748" s="15" t="s">
        <v>3579</v>
      </c>
      <c r="I1748" s="39" t="s">
        <v>1450</v>
      </c>
      <c r="J1748" s="19" t="s">
        <v>1451</v>
      </c>
      <c r="K1748" s="997">
        <v>2</v>
      </c>
    </row>
    <row r="1749" spans="1:11" ht="15" customHeight="1" x14ac:dyDescent="0.15">
      <c r="A1749" s="19" t="str">
        <v>聴覚過敏症</v>
      </c>
      <c r="B1749" s="19" t="str">
        <v>継続的に日常生活又は社会生活に相当な制限を受ける場合に限って、シート８とシート10</v>
      </c>
      <c r="C1749" s="15" t="str">
        <v>その他の障害</v>
      </c>
      <c r="D1749" s="15" t="str">
        <v>なし</v>
      </c>
      <c r="G1749" s="28" t="s">
        <v>2761</v>
      </c>
      <c r="H1749" s="15" t="s">
        <v>3579</v>
      </c>
      <c r="I1749" s="39" t="s">
        <v>1450</v>
      </c>
      <c r="J1749" s="19" t="s">
        <v>1451</v>
      </c>
      <c r="K1749" s="997">
        <v>2</v>
      </c>
    </row>
    <row r="1750" spans="1:11" ht="15" customHeight="1" x14ac:dyDescent="0.15">
      <c r="A1750" s="19" t="str">
        <v>眼球使用困難症</v>
      </c>
      <c r="B1750" s="19" t="str">
        <v>継続的に日常生活又は社会生活に相当な制限を受ける場合に限って、シート８とシート10</v>
      </c>
      <c r="C1750" s="15" t="str">
        <v>その他の障害</v>
      </c>
      <c r="D1750" s="15" t="str">
        <v>なし</v>
      </c>
      <c r="G1750" s="15" t="s">
        <v>2796</v>
      </c>
      <c r="H1750" s="15" t="s">
        <v>3579</v>
      </c>
      <c r="I1750" s="39" t="s">
        <v>1450</v>
      </c>
      <c r="J1750" s="19" t="s">
        <v>1451</v>
      </c>
      <c r="K1750" s="997">
        <v>2</v>
      </c>
    </row>
    <row r="1751" spans="1:11" ht="15" customHeight="1" x14ac:dyDescent="0.15">
      <c r="A1751" s="19" t="str">
        <v>眼球使用困難症候群</v>
      </c>
      <c r="B1751" s="19" t="str">
        <v>継続的に日常生活又は社会生活に相当な制限を受ける場合に限って、シート８とシート10</v>
      </c>
      <c r="C1751" s="15" t="str">
        <v>その他の障害</v>
      </c>
      <c r="D1751" s="15" t="str">
        <v>なし</v>
      </c>
      <c r="G1751" s="15" t="s">
        <v>2797</v>
      </c>
      <c r="H1751" s="15" t="s">
        <v>3579</v>
      </c>
      <c r="I1751" s="39" t="s">
        <v>1450</v>
      </c>
      <c r="J1751" s="19" t="s">
        <v>1451</v>
      </c>
      <c r="K1751" s="997">
        <v>2</v>
      </c>
    </row>
    <row r="1752" spans="1:11" ht="15" customHeight="1" x14ac:dyDescent="0.15">
      <c r="A1752" s="19" t="str">
        <v>OD</v>
      </c>
      <c r="B1752" s="19" t="str">
        <v>継続的に日常生活又は社会生活に相当な制限を受ける場合に限って、シート８とシート10</v>
      </c>
      <c r="C1752" s="15" t="str">
        <v>その他の障害</v>
      </c>
      <c r="D1752" s="15" t="str">
        <v>なし</v>
      </c>
      <c r="G1752" s="15" t="s">
        <v>2798</v>
      </c>
      <c r="H1752" s="15" t="s">
        <v>3579</v>
      </c>
      <c r="I1752" s="39" t="s">
        <v>1450</v>
      </c>
      <c r="J1752" s="19" t="s">
        <v>1451</v>
      </c>
      <c r="K1752" s="997">
        <v>2</v>
      </c>
    </row>
    <row r="1753" spans="1:11" ht="15" customHeight="1" x14ac:dyDescent="0.15">
      <c r="A1753" s="19" t="str">
        <v>OHVIRA症候群</v>
      </c>
      <c r="B1753" s="19" t="str">
        <v>継続的に日常生活又は社会生活に相当な制限を受ける場合に限って、シート８とシート10</v>
      </c>
      <c r="C1753" s="15" t="str">
        <v>その他の障害</v>
      </c>
      <c r="D1753" s="15" t="str">
        <v>なし</v>
      </c>
      <c r="G1753" s="15" t="s">
        <v>2799</v>
      </c>
      <c r="H1753" s="15" t="s">
        <v>3579</v>
      </c>
      <c r="I1753" s="39" t="s">
        <v>1450</v>
      </c>
      <c r="J1753" s="19" t="s">
        <v>1451</v>
      </c>
      <c r="K1753" s="997">
        <v>2</v>
      </c>
    </row>
    <row r="1754" spans="1:11" ht="15" customHeight="1" x14ac:dyDescent="0.15">
      <c r="A1754" s="19" t="str">
        <v>月経前不快気分障害</v>
      </c>
      <c r="B1754" s="19" t="str">
        <v>継続的に日常生活又は社会生活に相当な制限を受ける場合に限って、シート８とシート10</v>
      </c>
      <c r="C1754" s="15" t="str">
        <v>その他の障害</v>
      </c>
      <c r="D1754" s="15" t="str">
        <v>なし</v>
      </c>
      <c r="G1754" s="28" t="s">
        <v>3998</v>
      </c>
      <c r="H1754" s="15" t="s">
        <v>3579</v>
      </c>
      <c r="I1754" s="39" t="s">
        <v>1450</v>
      </c>
      <c r="J1754" s="19" t="s">
        <v>1451</v>
      </c>
      <c r="K1754" s="997">
        <v>2</v>
      </c>
    </row>
    <row r="1755" spans="1:11" ht="15" customHeight="1" x14ac:dyDescent="0.15">
      <c r="A1755" s="19" t="str">
        <v>PMDD</v>
      </c>
      <c r="B1755" s="19" t="str">
        <v>継続的に日常生活又は社会生活に相当な制限を受ける場合に限って、シート８とシート10</v>
      </c>
      <c r="C1755" s="15" t="str">
        <v>その他の障害</v>
      </c>
      <c r="D1755" s="15" t="str">
        <v>なし</v>
      </c>
      <c r="G1755" s="28" t="s">
        <v>2800</v>
      </c>
      <c r="H1755" s="15" t="s">
        <v>3579</v>
      </c>
      <c r="I1755" s="39" t="s">
        <v>1450</v>
      </c>
      <c r="J1755" s="19" t="s">
        <v>1451</v>
      </c>
      <c r="K1755" s="997">
        <v>2</v>
      </c>
    </row>
    <row r="1756" spans="1:11" ht="15" customHeight="1" x14ac:dyDescent="0.15">
      <c r="A1756" s="19" t="str">
        <v>PMS</v>
      </c>
      <c r="B1756" s="19" t="str">
        <v>継続的に日常生活又は社会生活に相当な制限を受ける場合に限って、シート８とシート10</v>
      </c>
      <c r="C1756" s="15" t="str">
        <v>その他の障害</v>
      </c>
      <c r="D1756" s="15" t="str">
        <v>なし</v>
      </c>
      <c r="G1756" s="28" t="s">
        <v>2801</v>
      </c>
      <c r="H1756" s="15" t="s">
        <v>3579</v>
      </c>
      <c r="I1756" s="39" t="s">
        <v>1450</v>
      </c>
      <c r="J1756" s="19" t="s">
        <v>1451</v>
      </c>
      <c r="K1756" s="997">
        <v>2</v>
      </c>
    </row>
    <row r="1757" spans="1:11" ht="15" customHeight="1" x14ac:dyDescent="0.15">
      <c r="A1757" s="19" t="str">
        <v>S状結腸過長症</v>
      </c>
      <c r="B1757" s="19" t="str">
        <v>継続的に日常生活又は社会生活に相当な制限を受ける場合に限って、シート８とシート10</v>
      </c>
      <c r="C1757" s="15" t="str">
        <v>その他の障害</v>
      </c>
      <c r="D1757" s="15" t="str">
        <v>なし</v>
      </c>
      <c r="G1757" s="28" t="s">
        <v>2802</v>
      </c>
      <c r="H1757" s="15" t="s">
        <v>3579</v>
      </c>
      <c r="I1757" s="39" t="s">
        <v>1450</v>
      </c>
      <c r="J1757" s="19" t="s">
        <v>1451</v>
      </c>
      <c r="K1757" s="997">
        <v>2</v>
      </c>
    </row>
    <row r="1758" spans="1:11" ht="15" customHeight="1" x14ac:dyDescent="0.15">
      <c r="A1758" s="19" t="str">
        <v>アキレス腱短縮症</v>
      </c>
      <c r="B1758" s="19" t="str">
        <v>継続的に日常生活又は社会生活に相当な制限を受ける場合に限って、シート８とシート10</v>
      </c>
      <c r="C1758" s="15" t="str">
        <v>その他の障害</v>
      </c>
      <c r="D1758" s="15" t="str">
        <v>なし</v>
      </c>
      <c r="G1758" s="28" t="s">
        <v>2803</v>
      </c>
      <c r="H1758" s="15" t="s">
        <v>3579</v>
      </c>
      <c r="I1758" s="39" t="s">
        <v>1450</v>
      </c>
      <c r="J1758" s="19" t="s">
        <v>1451</v>
      </c>
      <c r="K1758" s="997">
        <v>2</v>
      </c>
    </row>
    <row r="1759" spans="1:11" ht="15" customHeight="1" x14ac:dyDescent="0.15">
      <c r="A1759" s="19" t="str">
        <v>アレルギー性結膜炎</v>
      </c>
      <c r="B1759" s="19" t="str">
        <v>継続的に日常生活又は社会生活に相当な制限を受ける場合に限って、シート８とシート10</v>
      </c>
      <c r="C1759" s="15" t="str">
        <v>その他の障害</v>
      </c>
      <c r="D1759" s="15" t="str">
        <v>なし</v>
      </c>
      <c r="G1759" s="28" t="s">
        <v>2804</v>
      </c>
      <c r="H1759" s="15" t="s">
        <v>3579</v>
      </c>
      <c r="I1759" s="39" t="s">
        <v>1450</v>
      </c>
      <c r="J1759" s="19" t="s">
        <v>1451</v>
      </c>
      <c r="K1759" s="997">
        <v>2</v>
      </c>
    </row>
    <row r="1760" spans="1:11" ht="15" customHeight="1" x14ac:dyDescent="0.15">
      <c r="A1760" s="19" t="str">
        <v>アレルギー性皮膚炎</v>
      </c>
      <c r="B1760" s="19" t="str">
        <v>継続的に日常生活又は社会生活に相当な制限を受ける場合に限って、シート８とシート10</v>
      </c>
      <c r="C1760" s="15" t="str">
        <v>その他の障害</v>
      </c>
      <c r="D1760" s="15" t="str">
        <v>なし</v>
      </c>
      <c r="G1760" s="28" t="s">
        <v>2805</v>
      </c>
      <c r="H1760" s="15" t="s">
        <v>3579</v>
      </c>
      <c r="I1760" s="39" t="s">
        <v>1450</v>
      </c>
      <c r="J1760" s="19" t="s">
        <v>1451</v>
      </c>
      <c r="K1760" s="997">
        <v>2</v>
      </c>
    </row>
    <row r="1761" spans="1:11" ht="15" customHeight="1" x14ac:dyDescent="0.15">
      <c r="A1761" s="19" t="str">
        <v>アレルギー性鼻炎</v>
      </c>
      <c r="B1761" s="19" t="str">
        <v>継続的に日常生活又は社会生活に相当な制限を受ける場合に限って、シート８とシート10</v>
      </c>
      <c r="C1761" s="15" t="str">
        <v>その他の障害</v>
      </c>
      <c r="D1761" s="15" t="str">
        <v>なし</v>
      </c>
      <c r="G1761" s="28" t="s">
        <v>2806</v>
      </c>
      <c r="H1761" s="15" t="s">
        <v>3579</v>
      </c>
      <c r="I1761" s="39" t="s">
        <v>1450</v>
      </c>
      <c r="J1761" s="19" t="s">
        <v>1451</v>
      </c>
      <c r="K1761" s="997">
        <v>2</v>
      </c>
    </row>
    <row r="1762" spans="1:11" ht="15" customHeight="1" x14ac:dyDescent="0.15">
      <c r="A1762" s="19" t="str">
        <v>ウィルス性虹彩炎</v>
      </c>
      <c r="B1762" s="19" t="str">
        <v>継続的に日常生活又は社会生活に相当な制限を受ける場合に限って、シート８とシート10</v>
      </c>
      <c r="C1762" s="15" t="str">
        <v>その他の障害</v>
      </c>
      <c r="D1762" s="15" t="str">
        <v>なし</v>
      </c>
      <c r="G1762" s="28" t="s">
        <v>2807</v>
      </c>
      <c r="H1762" s="15" t="s">
        <v>3579</v>
      </c>
      <c r="I1762" s="39" t="s">
        <v>1450</v>
      </c>
      <c r="J1762" s="19" t="s">
        <v>1451</v>
      </c>
      <c r="K1762" s="997">
        <v>2</v>
      </c>
    </row>
    <row r="1763" spans="1:11" ht="15" customHeight="1" x14ac:dyDescent="0.15">
      <c r="A1763" s="19" t="str">
        <v>ウイルス性虹彩炎</v>
      </c>
      <c r="B1763" s="19" t="str">
        <v>継続的に日常生活又は社会生活に相当な制限を受ける場合に限って、シート８とシート10</v>
      </c>
      <c r="C1763" s="15" t="str">
        <v>その他の障害</v>
      </c>
      <c r="D1763" s="15" t="str">
        <v>なし</v>
      </c>
      <c r="G1763" s="28" t="s">
        <v>2808</v>
      </c>
      <c r="H1763" s="15" t="s">
        <v>3579</v>
      </c>
      <c r="I1763" s="39" t="s">
        <v>1450</v>
      </c>
      <c r="J1763" s="19" t="s">
        <v>1451</v>
      </c>
      <c r="K1763" s="997">
        <v>2</v>
      </c>
    </row>
    <row r="1764" spans="1:11" ht="15" customHeight="1" x14ac:dyDescent="0.15">
      <c r="A1764" s="19" t="str">
        <v>上斜筋麻痺</v>
      </c>
      <c r="B1764" s="19" t="str">
        <v>継続的に日常生活又は社会生活に相当な制限を受ける場合に限って、シート８とシート10</v>
      </c>
      <c r="C1764" s="15" t="str">
        <v>その他の障害</v>
      </c>
      <c r="D1764" s="15" t="str">
        <v>なし</v>
      </c>
      <c r="G1764" s="28" t="s">
        <v>2809</v>
      </c>
      <c r="H1764" s="15" t="s">
        <v>3579</v>
      </c>
      <c r="I1764" s="39" t="s">
        <v>1450</v>
      </c>
      <c r="J1764" s="19" t="s">
        <v>1451</v>
      </c>
      <c r="K1764" s="997">
        <v>2</v>
      </c>
    </row>
    <row r="1765" spans="1:11" ht="15" customHeight="1" x14ac:dyDescent="0.15">
      <c r="A1765" s="19" t="str">
        <v>オスグッド後遺症</v>
      </c>
      <c r="B1765" s="19" t="str">
        <v>継続的に日常生活又は社会生活に相当な制限を受ける場合に限って、シート８とシート10</v>
      </c>
      <c r="C1765" s="15" t="str">
        <v>その他の障害</v>
      </c>
      <c r="D1765" s="15" t="str">
        <v>なし</v>
      </c>
      <c r="G1765" s="28" t="s">
        <v>2810</v>
      </c>
      <c r="H1765" s="15" t="s">
        <v>3579</v>
      </c>
      <c r="I1765" s="39" t="s">
        <v>1450</v>
      </c>
      <c r="J1765" s="19" t="s">
        <v>1451</v>
      </c>
      <c r="K1765" s="997">
        <v>2</v>
      </c>
    </row>
    <row r="1766" spans="1:11" ht="15" customHeight="1" x14ac:dyDescent="0.15">
      <c r="A1766" s="19" t="str">
        <v>耳管開放症</v>
      </c>
      <c r="B1766" s="19" t="str">
        <v>継続的に日常生活又は社会生活に相当な制限を受ける場合に限って、シート８とシート10</v>
      </c>
      <c r="C1766" s="15" t="str">
        <v>その他の障害</v>
      </c>
      <c r="D1766" s="15" t="str">
        <v>なし</v>
      </c>
      <c r="G1766" s="28" t="s">
        <v>2811</v>
      </c>
      <c r="H1766" s="15" t="s">
        <v>3579</v>
      </c>
      <c r="I1766" s="39" t="s">
        <v>1450</v>
      </c>
      <c r="J1766" s="19" t="s">
        <v>1451</v>
      </c>
      <c r="K1766" s="997">
        <v>2</v>
      </c>
    </row>
    <row r="1767" spans="1:11" ht="15" customHeight="1" x14ac:dyDescent="0.15">
      <c r="A1767" s="19" t="str">
        <v>外転神経麻痺</v>
      </c>
      <c r="B1767" s="19" t="str">
        <v>継続的に日常生活又は社会生活に相当な制限を受ける場合に限って、シート８とシート10</v>
      </c>
      <c r="C1767" s="15" t="str">
        <v>その他の障害</v>
      </c>
      <c r="D1767" s="15" t="str">
        <v>なし</v>
      </c>
      <c r="G1767" s="28" t="s">
        <v>2812</v>
      </c>
      <c r="H1767" s="15" t="s">
        <v>3579</v>
      </c>
      <c r="I1767" s="39" t="s">
        <v>1450</v>
      </c>
      <c r="J1767" s="19" t="s">
        <v>1451</v>
      </c>
      <c r="K1767" s="997">
        <v>2</v>
      </c>
    </row>
    <row r="1768" spans="1:11" ht="15" customHeight="1" x14ac:dyDescent="0.15">
      <c r="A1768" s="19" t="str">
        <v>眼振</v>
      </c>
      <c r="B1768" s="19" t="str">
        <v>継続的に日常生活又は社会生活に相当な制限を受ける場合に限って、シート８とシート10</v>
      </c>
      <c r="C1768" s="15" t="str">
        <v>その他の障害</v>
      </c>
      <c r="D1768" s="15" t="str">
        <v>なし</v>
      </c>
      <c r="G1768" s="28" t="s">
        <v>2814</v>
      </c>
      <c r="H1768" s="15" t="s">
        <v>3579</v>
      </c>
      <c r="I1768" s="39" t="s">
        <v>1450</v>
      </c>
      <c r="J1768" s="19" t="s">
        <v>1451</v>
      </c>
      <c r="K1768" s="997">
        <v>2</v>
      </c>
    </row>
    <row r="1769" spans="1:11" ht="15" customHeight="1" x14ac:dyDescent="0.15">
      <c r="A1769" s="19" t="str">
        <v>くも膜のう胞</v>
      </c>
      <c r="B1769" s="19" t="str">
        <v>継続的に日常生活又は社会生活に相当な制限を受ける場合に限って、シート８とシート10</v>
      </c>
      <c r="C1769" s="15" t="str">
        <v>その他の障害</v>
      </c>
      <c r="D1769" s="15" t="str">
        <v>なし</v>
      </c>
      <c r="G1769" s="28" t="s">
        <v>2816</v>
      </c>
      <c r="H1769" s="15" t="s">
        <v>3579</v>
      </c>
      <c r="I1769" s="39" t="s">
        <v>1450</v>
      </c>
      <c r="J1769" s="19" t="s">
        <v>1451</v>
      </c>
      <c r="K1769" s="997">
        <v>2</v>
      </c>
    </row>
    <row r="1770" spans="1:11" ht="15" customHeight="1" x14ac:dyDescent="0.15">
      <c r="A1770" s="19" t="str">
        <v>くも膜嚢胞</v>
      </c>
      <c r="B1770" s="19" t="str">
        <v>継続的に日常生活又は社会生活に相当な制限を受ける場合に限って、シート８とシート10</v>
      </c>
      <c r="C1770" s="15" t="str">
        <v>その他の障害</v>
      </c>
      <c r="D1770" s="15" t="str">
        <v>なし</v>
      </c>
      <c r="G1770" s="28" t="s">
        <v>2817</v>
      </c>
      <c r="H1770" s="15" t="s">
        <v>3579</v>
      </c>
      <c r="I1770" s="39" t="s">
        <v>1450</v>
      </c>
      <c r="J1770" s="19" t="s">
        <v>1451</v>
      </c>
      <c r="K1770" s="997">
        <v>2</v>
      </c>
    </row>
    <row r="1771" spans="1:11" ht="15" customHeight="1" x14ac:dyDescent="0.15">
      <c r="A1771" s="19" t="str">
        <v>脛骨動脈溜様骨のう腫</v>
      </c>
      <c r="B1771" s="19" t="str">
        <v>継続的に日常生活又は社会生活に相当な制限を受ける場合に限って、シート８とシート10</v>
      </c>
      <c r="C1771" s="15" t="str">
        <v>その他の障害</v>
      </c>
      <c r="D1771" s="15" t="str">
        <v>なし</v>
      </c>
      <c r="G1771" s="28" t="s">
        <v>2818</v>
      </c>
      <c r="H1771" s="15" t="s">
        <v>3579</v>
      </c>
      <c r="I1771" s="39" t="s">
        <v>1450</v>
      </c>
      <c r="J1771" s="19" t="s">
        <v>1451</v>
      </c>
      <c r="K1771" s="997">
        <v>2</v>
      </c>
    </row>
    <row r="1772" spans="1:11" ht="15" customHeight="1" x14ac:dyDescent="0.15">
      <c r="A1772" s="19" t="str">
        <v>脛骨動脈溜様骨嚢腫</v>
      </c>
      <c r="B1772" s="19" t="str">
        <v>継続的に日常生活又は社会生活に相当な制限を受ける場合に限って、シート８とシート10</v>
      </c>
      <c r="C1772" s="15" t="str">
        <v>その他の障害</v>
      </c>
      <c r="D1772" s="15" t="str">
        <v>なし</v>
      </c>
      <c r="G1772" s="28" t="s">
        <v>2819</v>
      </c>
      <c r="H1772" s="15" t="s">
        <v>3579</v>
      </c>
      <c r="I1772" s="39" t="s">
        <v>1450</v>
      </c>
      <c r="J1772" s="19" t="s">
        <v>1451</v>
      </c>
      <c r="K1772" s="997">
        <v>2</v>
      </c>
    </row>
    <row r="1773" spans="1:11" ht="15" customHeight="1" x14ac:dyDescent="0.15">
      <c r="A1773" s="19" t="str">
        <v>月経障害</v>
      </c>
      <c r="B1773" s="19" t="str">
        <v>継続的に日常生活又は社会生活に相当な制限を受ける場合に限って、シート８とシート10</v>
      </c>
      <c r="C1773" s="15" t="str">
        <v>その他の障害</v>
      </c>
      <c r="D1773" s="15" t="str">
        <v>なし</v>
      </c>
      <c r="G1773" s="28" t="s">
        <v>2820</v>
      </c>
      <c r="H1773" s="15" t="s">
        <v>3579</v>
      </c>
      <c r="I1773" s="39" t="s">
        <v>1450</v>
      </c>
      <c r="J1773" s="19" t="s">
        <v>1451</v>
      </c>
      <c r="K1773" s="997">
        <v>2</v>
      </c>
    </row>
    <row r="1774" spans="1:11" ht="15" customHeight="1" x14ac:dyDescent="0.15">
      <c r="A1774" s="19" t="str">
        <v>月経前困難症</v>
      </c>
      <c r="B1774" s="19" t="str">
        <v>継続的に日常生活又は社会生活に相当な制限を受ける場合に限って、シート８とシート10</v>
      </c>
      <c r="C1774" s="15" t="str">
        <v>その他の障害</v>
      </c>
      <c r="D1774" s="15" t="str">
        <v>なし</v>
      </c>
      <c r="G1774" s="28" t="s">
        <v>2821</v>
      </c>
      <c r="H1774" s="15" t="s">
        <v>3579</v>
      </c>
      <c r="I1774" s="39" t="s">
        <v>1450</v>
      </c>
      <c r="J1774" s="19" t="s">
        <v>1451</v>
      </c>
      <c r="K1774" s="997">
        <v>2</v>
      </c>
    </row>
    <row r="1775" spans="1:11" ht="15" customHeight="1" x14ac:dyDescent="0.15">
      <c r="A1775" s="19" t="str">
        <v>結節性痒疹</v>
      </c>
      <c r="B1775" s="19" t="str">
        <v>継続的に日常生活又は社会生活に相当な制限を受ける場合に限って、シート８とシート10</v>
      </c>
      <c r="C1775" s="15" t="str">
        <v>その他の障害</v>
      </c>
      <c r="D1775" s="15" t="str">
        <v>なし</v>
      </c>
      <c r="G1775" s="28" t="s">
        <v>2822</v>
      </c>
      <c r="H1775" s="15" t="s">
        <v>3579</v>
      </c>
      <c r="I1775" s="39" t="s">
        <v>1450</v>
      </c>
      <c r="J1775" s="19" t="s">
        <v>1451</v>
      </c>
      <c r="K1775" s="997">
        <v>2</v>
      </c>
    </row>
    <row r="1776" spans="1:11" ht="15" customHeight="1" x14ac:dyDescent="0.15">
      <c r="A1776" s="19" t="str">
        <v>ケロイド瘢痕</v>
      </c>
      <c r="B1776" s="19" t="str">
        <v>継続的に日常生活又は社会生活に相当な制限を受ける場合に限って、シート８とシート10</v>
      </c>
      <c r="C1776" s="15" t="str">
        <v>その他の障害</v>
      </c>
      <c r="D1776" s="15" t="str">
        <v>なし</v>
      </c>
      <c r="G1776" s="28" t="s">
        <v>2823</v>
      </c>
      <c r="H1776" s="15" t="s">
        <v>3579</v>
      </c>
      <c r="I1776" s="39" t="s">
        <v>1450</v>
      </c>
      <c r="J1776" s="19" t="s">
        <v>1451</v>
      </c>
      <c r="K1776" s="997">
        <v>2</v>
      </c>
    </row>
    <row r="1777" spans="1:11" ht="15" customHeight="1" x14ac:dyDescent="0.15">
      <c r="A1777" s="19" t="str">
        <v>口蓋裂</v>
      </c>
      <c r="B1777" s="19" t="str">
        <v>継続的に日常生活又は社会生活に相当な制限を受ける場合に限って、シート８とシート10</v>
      </c>
      <c r="C1777" s="15" t="str">
        <v>その他の障害</v>
      </c>
      <c r="D1777" s="15" t="str">
        <v>なし</v>
      </c>
      <c r="G1777" s="28" t="s">
        <v>2824</v>
      </c>
      <c r="H1777" s="15" t="s">
        <v>3579</v>
      </c>
      <c r="I1777" s="39" t="s">
        <v>1450</v>
      </c>
      <c r="J1777" s="19" t="s">
        <v>1451</v>
      </c>
      <c r="K1777" s="997">
        <v>2</v>
      </c>
    </row>
    <row r="1778" spans="1:11" ht="15" customHeight="1" x14ac:dyDescent="0.15">
      <c r="A1778" s="19" t="str">
        <v>コーツ病</v>
      </c>
      <c r="B1778" s="19" t="str">
        <v>継続的に日常生活又は社会生活に相当な制限を受ける場合に限って、シート８とシート10</v>
      </c>
      <c r="C1778" s="15" t="str">
        <v>その他の障害</v>
      </c>
      <c r="D1778" s="15" t="str">
        <v>なし</v>
      </c>
      <c r="G1778" s="28" t="s">
        <v>2825</v>
      </c>
      <c r="H1778" s="15" t="s">
        <v>3579</v>
      </c>
      <c r="I1778" s="39" t="s">
        <v>1450</v>
      </c>
      <c r="J1778" s="19" t="s">
        <v>1451</v>
      </c>
      <c r="K1778" s="997">
        <v>2</v>
      </c>
    </row>
    <row r="1779" spans="1:11" ht="15" customHeight="1" x14ac:dyDescent="0.15">
      <c r="A1779" s="19" t="str">
        <v>コレステリン肉芽腫</v>
      </c>
      <c r="B1779" s="19" t="str">
        <v>継続的に日常生活又は社会生活に相当な制限を受ける場合に限って、シート８とシート10</v>
      </c>
      <c r="C1779" s="15" t="str">
        <v>その他の障害</v>
      </c>
      <c r="D1779" s="15" t="str">
        <v>なし</v>
      </c>
      <c r="G1779" s="28" t="s">
        <v>2826</v>
      </c>
      <c r="H1779" s="15" t="s">
        <v>3579</v>
      </c>
      <c r="I1779" s="39" t="s">
        <v>1450</v>
      </c>
      <c r="J1779" s="19" t="s">
        <v>1451</v>
      </c>
      <c r="K1779" s="997">
        <v>2</v>
      </c>
    </row>
    <row r="1780" spans="1:11" ht="15" customHeight="1" x14ac:dyDescent="0.15">
      <c r="A1780" s="19" t="str">
        <v>ジビル薔薇色粃糠疹</v>
      </c>
      <c r="B1780" s="19" t="str">
        <v>継続的に日常生活又は社会生活に相当な制限を受ける場合に限って、シート８とシート10</v>
      </c>
      <c r="C1780" s="15" t="str">
        <v>その他の障害</v>
      </c>
      <c r="D1780" s="15" t="str">
        <v>なし</v>
      </c>
      <c r="G1780" s="28" t="s">
        <v>2830</v>
      </c>
      <c r="H1780" s="15" t="s">
        <v>3579</v>
      </c>
      <c r="I1780" s="39" t="s">
        <v>1450</v>
      </c>
      <c r="J1780" s="19" t="s">
        <v>1451</v>
      </c>
      <c r="K1780" s="997">
        <v>2</v>
      </c>
    </row>
    <row r="1781" spans="1:11" ht="15" customHeight="1" x14ac:dyDescent="0.15">
      <c r="A1781" s="19" t="str">
        <v>斜視</v>
      </c>
      <c r="B1781" s="19" t="str">
        <v>継続的に日常生活又は社会生活に相当な制限を受ける場合に限って、シート８とシート10</v>
      </c>
      <c r="C1781" s="15" t="str">
        <v>その他の障害</v>
      </c>
      <c r="D1781" s="15" t="str">
        <v>なし</v>
      </c>
      <c r="G1781" s="28" t="s">
        <v>2831</v>
      </c>
      <c r="H1781" s="15" t="s">
        <v>3579</v>
      </c>
      <c r="I1781" s="39" t="s">
        <v>1450</v>
      </c>
      <c r="J1781" s="19" t="s">
        <v>1451</v>
      </c>
      <c r="K1781" s="997">
        <v>2</v>
      </c>
    </row>
    <row r="1782" spans="1:11" ht="15" customHeight="1" x14ac:dyDescent="0.15">
      <c r="A1782" s="19" t="str">
        <v>じんましん</v>
      </c>
      <c r="B1782" s="19" t="str">
        <v>継続的に日常生活又は社会生活に相当な制限を受ける場合に限って、シート８とシート10</v>
      </c>
      <c r="C1782" s="15" t="str">
        <v>その他の障害</v>
      </c>
      <c r="D1782" s="15" t="str">
        <v>なし</v>
      </c>
      <c r="G1782" s="28" t="s">
        <v>2832</v>
      </c>
      <c r="H1782" s="15" t="s">
        <v>3579</v>
      </c>
      <c r="I1782" s="39" t="s">
        <v>1450</v>
      </c>
      <c r="J1782" s="19" t="s">
        <v>1451</v>
      </c>
      <c r="K1782" s="997">
        <v>2</v>
      </c>
    </row>
    <row r="1783" spans="1:11" ht="15" customHeight="1" x14ac:dyDescent="0.15">
      <c r="A1783" s="19" t="str">
        <v>頭痛</v>
      </c>
      <c r="B1783" s="19" t="str">
        <v>継続的に日常生活又は社会生活に相当な制限を受ける場合に限って、シート８とシート10</v>
      </c>
      <c r="C1783" s="15" t="str">
        <v>その他の障害</v>
      </c>
      <c r="D1783" s="15" t="str">
        <v>なし</v>
      </c>
      <c r="G1783" s="28" t="s">
        <v>2833</v>
      </c>
      <c r="H1783" s="15" t="s">
        <v>3579</v>
      </c>
      <c r="I1783" s="39" t="s">
        <v>1450</v>
      </c>
      <c r="J1783" s="19" t="s">
        <v>1451</v>
      </c>
      <c r="K1783" s="997">
        <v>2</v>
      </c>
    </row>
    <row r="1784" spans="1:11" ht="15" customHeight="1" x14ac:dyDescent="0.15">
      <c r="A1784" s="19" t="str">
        <v>ステロイド性皮膚炎</v>
      </c>
      <c r="B1784" s="19" t="str">
        <v>継続的に日常生活又は社会生活に相当な制限を受ける場合に限って、シート８とシート10</v>
      </c>
      <c r="C1784" s="15" t="str">
        <v>その他の障害</v>
      </c>
      <c r="D1784" s="15" t="str">
        <v>なし</v>
      </c>
      <c r="G1784" s="28" t="s">
        <v>2834</v>
      </c>
      <c r="H1784" s="15" t="s">
        <v>3579</v>
      </c>
      <c r="I1784" s="39" t="s">
        <v>1450</v>
      </c>
      <c r="J1784" s="19" t="s">
        <v>1451</v>
      </c>
      <c r="K1784" s="997">
        <v>2</v>
      </c>
    </row>
    <row r="1785" spans="1:11" ht="15" customHeight="1" x14ac:dyDescent="0.15">
      <c r="A1785" s="19" t="str">
        <v>ストレス性下痢</v>
      </c>
      <c r="B1785" s="19" t="str">
        <v>継続的に日常生活又は社会生活に相当な制限を受ける場合に限って、シート８とシート10</v>
      </c>
      <c r="C1785" s="15" t="str">
        <v>その他の障害</v>
      </c>
      <c r="D1785" s="15" t="str">
        <v>なし</v>
      </c>
      <c r="G1785" s="28" t="s">
        <v>2835</v>
      </c>
      <c r="H1785" s="15" t="s">
        <v>3579</v>
      </c>
      <c r="I1785" s="39" t="s">
        <v>1450</v>
      </c>
      <c r="J1785" s="19" t="s">
        <v>1451</v>
      </c>
      <c r="K1785" s="997">
        <v>2</v>
      </c>
    </row>
    <row r="1786" spans="1:11" ht="15" customHeight="1" x14ac:dyDescent="0.15">
      <c r="A1786" s="19" t="str">
        <v>ストレス性腹痛</v>
      </c>
      <c r="B1786" s="19" t="str">
        <v>継続的に日常生活又は社会生活に相当な制限を受ける場合に限って、シート８とシート10</v>
      </c>
      <c r="C1786" s="15" t="str">
        <v>その他の障害</v>
      </c>
      <c r="D1786" s="15" t="str">
        <v>なし</v>
      </c>
      <c r="G1786" s="28" t="s">
        <v>2836</v>
      </c>
      <c r="H1786" s="15" t="s">
        <v>3579</v>
      </c>
      <c r="I1786" s="39" t="s">
        <v>1450</v>
      </c>
      <c r="J1786" s="19" t="s">
        <v>1451</v>
      </c>
      <c r="K1786" s="997">
        <v>2</v>
      </c>
    </row>
    <row r="1787" spans="1:11" ht="15" customHeight="1" x14ac:dyDescent="0.15">
      <c r="A1787" s="19" t="str">
        <v>ストレス性頭痛</v>
      </c>
      <c r="B1787" s="19" t="str">
        <v>継続的に日常生活又は社会生活に相当な制限を受ける場合に限って、シート８とシート10</v>
      </c>
      <c r="C1787" s="15" t="str">
        <v>その他の障害</v>
      </c>
      <c r="D1787" s="15" t="str">
        <v>なし</v>
      </c>
      <c r="G1787" s="28" t="s">
        <v>2837</v>
      </c>
      <c r="H1787" s="15" t="s">
        <v>3579</v>
      </c>
      <c r="I1787" s="39" t="s">
        <v>1450</v>
      </c>
      <c r="J1787" s="19" t="s">
        <v>1451</v>
      </c>
      <c r="K1787" s="997">
        <v>2</v>
      </c>
    </row>
    <row r="1788" spans="1:11" ht="15" customHeight="1" x14ac:dyDescent="0.15">
      <c r="A1788" s="19" t="str">
        <v>脊柱側弯症</v>
      </c>
      <c r="B1788" s="19" t="str">
        <v>継続的に日常生活又は社会生活に相当な制限を受ける場合に限って、シート８とシート10</v>
      </c>
      <c r="C1788" s="15" t="str">
        <v>その他の障害</v>
      </c>
      <c r="D1788" s="15" t="str">
        <v>なし</v>
      </c>
      <c r="G1788" s="28" t="s">
        <v>2838</v>
      </c>
      <c r="H1788" s="15" t="s">
        <v>3579</v>
      </c>
      <c r="I1788" s="39" t="s">
        <v>1450</v>
      </c>
      <c r="J1788" s="19" t="s">
        <v>1451</v>
      </c>
      <c r="K1788" s="997">
        <v>2</v>
      </c>
    </row>
    <row r="1789" spans="1:11" ht="15" customHeight="1" x14ac:dyDescent="0.15">
      <c r="A1789" s="19" t="str">
        <v>脊柱側彎症</v>
      </c>
      <c r="B1789" s="19" t="str">
        <v>継続的に日常生活又は社会生活に相当な制限を受ける場合に限って、シート８とシート10</v>
      </c>
      <c r="C1789" s="15" t="str">
        <v>その他の障害</v>
      </c>
      <c r="D1789" s="15" t="str">
        <v>なし</v>
      </c>
      <c r="G1789" s="28" t="s">
        <v>2839</v>
      </c>
      <c r="H1789" s="15" t="s">
        <v>3579</v>
      </c>
      <c r="I1789" s="39" t="s">
        <v>1450</v>
      </c>
      <c r="J1789" s="19" t="s">
        <v>1451</v>
      </c>
      <c r="K1789" s="997">
        <v>2</v>
      </c>
    </row>
    <row r="1790" spans="1:11" ht="15" customHeight="1" x14ac:dyDescent="0.15">
      <c r="A1790" s="19" t="str">
        <v>脊柱側湾症</v>
      </c>
      <c r="B1790" s="19" t="str">
        <v>継続的に日常生活又は社会生活に相当な制限を受ける場合に限って、シート８とシート10</v>
      </c>
      <c r="C1790" s="15" t="str">
        <v>その他の障害</v>
      </c>
      <c r="D1790" s="15" t="str">
        <v>なし</v>
      </c>
      <c r="G1790" s="28" t="s">
        <v>2840</v>
      </c>
      <c r="H1790" s="15" t="s">
        <v>3579</v>
      </c>
      <c r="I1790" s="39" t="s">
        <v>1450</v>
      </c>
      <c r="J1790" s="19" t="s">
        <v>1451</v>
      </c>
      <c r="K1790" s="997">
        <v>2</v>
      </c>
    </row>
    <row r="1791" spans="1:11" ht="15" customHeight="1" x14ac:dyDescent="0.15">
      <c r="A1791" s="19" t="str">
        <v>脊椎側弯症</v>
      </c>
      <c r="B1791" s="19" t="str">
        <v>継続的に日常生活又は社会生活に相当な制限を受ける場合に限って、シート８とシート10</v>
      </c>
      <c r="C1791" s="15" t="str">
        <v>その他の障害</v>
      </c>
      <c r="D1791" s="15" t="str">
        <v>なし</v>
      </c>
      <c r="G1791" s="28" t="s">
        <v>2841</v>
      </c>
      <c r="H1791" s="15" t="s">
        <v>3579</v>
      </c>
      <c r="I1791" s="39" t="s">
        <v>1450</v>
      </c>
      <c r="J1791" s="19" t="s">
        <v>1451</v>
      </c>
      <c r="K1791" s="997">
        <v>2</v>
      </c>
    </row>
    <row r="1792" spans="1:11" ht="15" customHeight="1" x14ac:dyDescent="0.15">
      <c r="A1792" s="19" t="str">
        <v>脊椎側彎症</v>
      </c>
      <c r="B1792" s="19" t="str">
        <v>継続的に日常生活又は社会生活に相当な制限を受ける場合に限って、シート８とシート10</v>
      </c>
      <c r="C1792" s="15" t="str">
        <v>その他の障害</v>
      </c>
      <c r="D1792" s="15" t="str">
        <v>なし</v>
      </c>
      <c r="G1792" s="28" t="s">
        <v>2842</v>
      </c>
      <c r="H1792" s="15" t="s">
        <v>3579</v>
      </c>
      <c r="I1792" s="39" t="s">
        <v>1450</v>
      </c>
      <c r="J1792" s="19" t="s">
        <v>1451</v>
      </c>
      <c r="K1792" s="997">
        <v>2</v>
      </c>
    </row>
    <row r="1793" spans="1:11" ht="15" customHeight="1" x14ac:dyDescent="0.15">
      <c r="A1793" s="19" t="str">
        <v>脊椎側湾症</v>
      </c>
      <c r="B1793" s="19" t="str">
        <v>継続的に日常生活又は社会生活に相当な制限を受ける場合に限って、シート８とシート10</v>
      </c>
      <c r="C1793" s="15" t="str">
        <v>その他の障害</v>
      </c>
      <c r="D1793" s="15" t="str">
        <v>なし</v>
      </c>
      <c r="G1793" s="28" t="s">
        <v>2843</v>
      </c>
      <c r="H1793" s="15" t="s">
        <v>3579</v>
      </c>
      <c r="I1793" s="39" t="s">
        <v>1450</v>
      </c>
      <c r="J1793" s="19" t="s">
        <v>1451</v>
      </c>
      <c r="K1793" s="997">
        <v>2</v>
      </c>
    </row>
    <row r="1794" spans="1:11" ht="15" customHeight="1" x14ac:dyDescent="0.15">
      <c r="A1794" s="19" t="str">
        <v>側弯症</v>
      </c>
      <c r="B1794" s="19" t="str">
        <v>継続的に日常生活又は社会生活に相当な制限を受ける場合に限って、シート８とシート10</v>
      </c>
      <c r="C1794" s="15" t="str">
        <v>その他の障害</v>
      </c>
      <c r="D1794" s="15" t="str">
        <v>なし</v>
      </c>
      <c r="G1794" s="28" t="s">
        <v>2844</v>
      </c>
      <c r="H1794" s="15" t="s">
        <v>3579</v>
      </c>
      <c r="I1794" s="39" t="s">
        <v>1450</v>
      </c>
      <c r="J1794" s="19" t="s">
        <v>1451</v>
      </c>
      <c r="K1794" s="997">
        <v>2</v>
      </c>
    </row>
    <row r="1795" spans="1:11" ht="15" customHeight="1" x14ac:dyDescent="0.15">
      <c r="A1795" s="19" t="str">
        <v>側彎症</v>
      </c>
      <c r="B1795" s="19" t="str">
        <v>継続的に日常生活又は社会生活に相当な制限を受ける場合に限って、シート８とシート10</v>
      </c>
      <c r="C1795" s="15" t="str">
        <v>その他の障害</v>
      </c>
      <c r="D1795" s="15" t="str">
        <v>なし</v>
      </c>
      <c r="G1795" s="28" t="s">
        <v>2845</v>
      </c>
      <c r="H1795" s="15" t="s">
        <v>3579</v>
      </c>
      <c r="I1795" s="39" t="s">
        <v>1450</v>
      </c>
      <c r="J1795" s="19" t="s">
        <v>1451</v>
      </c>
      <c r="K1795" s="997">
        <v>2</v>
      </c>
    </row>
    <row r="1796" spans="1:11" ht="15" customHeight="1" x14ac:dyDescent="0.15">
      <c r="A1796" s="19" t="str">
        <v>側湾症</v>
      </c>
      <c r="B1796" s="19" t="str">
        <v>継続的に日常生活又は社会生活に相当な制限を受ける場合に限って、シート８とシート10</v>
      </c>
      <c r="C1796" s="15" t="str">
        <v>その他の障害</v>
      </c>
      <c r="D1796" s="15" t="str">
        <v>なし</v>
      </c>
      <c r="G1796" s="28" t="s">
        <v>2846</v>
      </c>
      <c r="H1796" s="15" t="s">
        <v>3579</v>
      </c>
      <c r="I1796" s="39" t="s">
        <v>1450</v>
      </c>
      <c r="J1796" s="19" t="s">
        <v>1451</v>
      </c>
      <c r="K1796" s="997">
        <v>2</v>
      </c>
    </row>
    <row r="1797" spans="1:11" ht="15" customHeight="1" x14ac:dyDescent="0.15">
      <c r="A1797" s="19" t="str">
        <v>そしゃく機能障害</v>
      </c>
      <c r="B1797" s="19" t="str">
        <v>継続的に日常生活又は社会生活に相当な制限を受ける場合に限って、シート８とシート10</v>
      </c>
      <c r="C1797" s="15" t="str">
        <v>その他の障害</v>
      </c>
      <c r="D1797" s="15" t="str">
        <v>なし</v>
      </c>
      <c r="G1797" s="28" t="s">
        <v>2847</v>
      </c>
      <c r="H1797" s="15" t="s">
        <v>3579</v>
      </c>
      <c r="I1797" s="39" t="s">
        <v>1450</v>
      </c>
      <c r="J1797" s="19" t="s">
        <v>1451</v>
      </c>
      <c r="K1797" s="997">
        <v>2</v>
      </c>
    </row>
    <row r="1798" spans="1:11" ht="15" customHeight="1" x14ac:dyDescent="0.15">
      <c r="A1798" s="19" t="str">
        <v>多発性円形脱毛症</v>
      </c>
      <c r="B1798" s="19" t="str">
        <v>継続的に日常生活又は社会生活に相当な制限を受ける場合に限って、シート８とシート10</v>
      </c>
      <c r="C1798" s="15" t="str">
        <v>その他の障害</v>
      </c>
      <c r="D1798" s="15" t="str">
        <v>なし</v>
      </c>
      <c r="G1798" s="28" t="s">
        <v>2848</v>
      </c>
      <c r="H1798" s="15" t="s">
        <v>3579</v>
      </c>
      <c r="I1798" s="39" t="s">
        <v>1450</v>
      </c>
      <c r="J1798" s="19" t="s">
        <v>1451</v>
      </c>
      <c r="K1798" s="997">
        <v>2</v>
      </c>
    </row>
    <row r="1799" spans="1:11" ht="15" customHeight="1" x14ac:dyDescent="0.15">
      <c r="A1799" s="19" t="str">
        <v>低血圧</v>
      </c>
      <c r="B1799" s="19" t="str">
        <v>継続的に日常生活又は社会生活に相当な制限を受ける場合に限って、シート８とシート10</v>
      </c>
      <c r="C1799" s="15" t="str">
        <v>その他の障害</v>
      </c>
      <c r="D1799" s="15" t="str">
        <v>なし</v>
      </c>
      <c r="G1799" s="28" t="s">
        <v>2849</v>
      </c>
      <c r="H1799" s="15" t="s">
        <v>3579</v>
      </c>
      <c r="I1799" s="39" t="s">
        <v>1450</v>
      </c>
      <c r="J1799" s="19" t="s">
        <v>1451</v>
      </c>
      <c r="K1799" s="997">
        <v>2</v>
      </c>
    </row>
    <row r="1800" spans="1:11" ht="15" customHeight="1" x14ac:dyDescent="0.15">
      <c r="A1800" s="19" t="str">
        <v>デュアン症候群</v>
      </c>
      <c r="B1800" s="19" t="str">
        <v>継続的に日常生活又は社会生活に相当な制限を受ける場合に限って、シート８とシート10</v>
      </c>
      <c r="C1800" s="15" t="str">
        <v>その他の障害</v>
      </c>
      <c r="D1800" s="15" t="str">
        <v>なし</v>
      </c>
      <c r="G1800" s="28" t="s">
        <v>2850</v>
      </c>
      <c r="H1800" s="15" t="s">
        <v>3579</v>
      </c>
      <c r="I1800" s="39" t="s">
        <v>1450</v>
      </c>
      <c r="J1800" s="19" t="s">
        <v>1451</v>
      </c>
      <c r="K1800" s="997">
        <v>2</v>
      </c>
    </row>
    <row r="1801" spans="1:11" ht="15" customHeight="1" x14ac:dyDescent="0.15">
      <c r="A1801" s="19" t="str">
        <v>ドライアイ</v>
      </c>
      <c r="B1801" s="19" t="str">
        <v>継続的に日常生活又は社会生活に相当な制限を受ける場合に限って、シート８とシート10</v>
      </c>
      <c r="C1801" s="15" t="str">
        <v>その他の障害</v>
      </c>
      <c r="D1801" s="15" t="str">
        <v>なし</v>
      </c>
      <c r="G1801" s="28" t="s">
        <v>2851</v>
      </c>
      <c r="H1801" s="15" t="s">
        <v>3579</v>
      </c>
      <c r="I1801" s="39" t="s">
        <v>1450</v>
      </c>
      <c r="J1801" s="19" t="s">
        <v>1451</v>
      </c>
      <c r="K1801" s="997">
        <v>2</v>
      </c>
    </row>
    <row r="1802" spans="1:11" ht="15" customHeight="1" x14ac:dyDescent="0.15">
      <c r="A1802" s="19" t="str">
        <v>ナットクラッカー現象</v>
      </c>
      <c r="B1802" s="19" t="str">
        <v>継続的に日常生活又は社会生活に相当な制限を受ける場合に限って、シート８とシート10</v>
      </c>
      <c r="C1802" s="15" t="str">
        <v>その他の障害</v>
      </c>
      <c r="D1802" s="15" t="str">
        <v>なし</v>
      </c>
      <c r="G1802" s="28" t="s">
        <v>2852</v>
      </c>
      <c r="H1802" s="15" t="s">
        <v>3579</v>
      </c>
      <c r="I1802" s="39" t="s">
        <v>1450</v>
      </c>
      <c r="J1802" s="19" t="s">
        <v>1451</v>
      </c>
      <c r="K1802" s="997">
        <v>2</v>
      </c>
    </row>
    <row r="1803" spans="1:11" ht="15" customHeight="1" x14ac:dyDescent="0.15">
      <c r="A1803" s="19" t="str">
        <v>反復性肩関節脱臼</v>
      </c>
      <c r="B1803" s="19" t="str">
        <v>継続的に日常生活又は社会生活に相当な制限を受ける場合に限って、シート８とシート10</v>
      </c>
      <c r="C1803" s="15" t="str">
        <v>その他の障害</v>
      </c>
      <c r="D1803" s="15" t="str">
        <v>なし</v>
      </c>
      <c r="G1803" s="28" t="s">
        <v>2853</v>
      </c>
      <c r="H1803" s="15" t="s">
        <v>3579</v>
      </c>
      <c r="I1803" s="39" t="s">
        <v>1450</v>
      </c>
      <c r="J1803" s="19" t="s">
        <v>1451</v>
      </c>
      <c r="K1803" s="997">
        <v>2</v>
      </c>
    </row>
    <row r="1804" spans="1:11" ht="15" customHeight="1" x14ac:dyDescent="0.15">
      <c r="A1804" s="19" t="str">
        <v>反復性血尿</v>
      </c>
      <c r="B1804" s="19" t="str">
        <v>継続的に日常生活又は社会生活に相当な制限を受ける場合に限って、シート８とシート10</v>
      </c>
      <c r="C1804" s="15" t="str">
        <v>その他の障害</v>
      </c>
      <c r="D1804" s="15" t="str">
        <v>なし</v>
      </c>
      <c r="G1804" s="28" t="s">
        <v>2854</v>
      </c>
      <c r="H1804" s="15" t="s">
        <v>3579</v>
      </c>
      <c r="I1804" s="39" t="s">
        <v>1450</v>
      </c>
      <c r="J1804" s="19" t="s">
        <v>1451</v>
      </c>
      <c r="K1804" s="997">
        <v>2</v>
      </c>
    </row>
    <row r="1805" spans="1:11" ht="15" customHeight="1" x14ac:dyDescent="0.15">
      <c r="A1805" s="19" t="str">
        <v>びまん性軸索損傷</v>
      </c>
      <c r="B1805" s="19" t="str">
        <v>継続的に日常生活又は社会生活に相当な制限を受ける場合に限って、シート８とシート10</v>
      </c>
      <c r="C1805" s="15" t="str">
        <v>その他の障害</v>
      </c>
      <c r="D1805" s="15" t="str">
        <v>なし</v>
      </c>
      <c r="G1805" s="28" t="s">
        <v>2855</v>
      </c>
      <c r="H1805" s="15" t="s">
        <v>3579</v>
      </c>
      <c r="I1805" s="39" t="s">
        <v>1450</v>
      </c>
      <c r="J1805" s="19" t="s">
        <v>1451</v>
      </c>
      <c r="K1805" s="997">
        <v>2</v>
      </c>
    </row>
    <row r="1806" spans="1:11" ht="15" customHeight="1" x14ac:dyDescent="0.15">
      <c r="A1806" s="19" t="str">
        <v>貧血</v>
      </c>
      <c r="B1806" s="19" t="str">
        <v>継続的に日常生活又は社会生活に相当な制限を受ける場合に限って、シート８とシート10</v>
      </c>
      <c r="C1806" s="15" t="str">
        <v>その他の障害</v>
      </c>
      <c r="D1806" s="15" t="str">
        <v>なし</v>
      </c>
      <c r="G1806" s="28" t="s">
        <v>2856</v>
      </c>
      <c r="H1806" s="15" t="s">
        <v>3579</v>
      </c>
      <c r="I1806" s="39" t="s">
        <v>1450</v>
      </c>
      <c r="J1806" s="19" t="s">
        <v>1451</v>
      </c>
      <c r="K1806" s="997">
        <v>2</v>
      </c>
    </row>
    <row r="1807" spans="1:11" ht="15" customHeight="1" x14ac:dyDescent="0.15">
      <c r="A1807" s="19" t="str">
        <v>貧血症</v>
      </c>
      <c r="B1807" s="19" t="str">
        <v>継続的に日常生活又は社会生活に相当な制限を受ける場合に限って、シート８とシート10</v>
      </c>
      <c r="C1807" s="15" t="str">
        <v>その他の障害</v>
      </c>
      <c r="D1807" s="15" t="str">
        <v>なし</v>
      </c>
      <c r="G1807" s="28" t="s">
        <v>2857</v>
      </c>
      <c r="H1807" s="15" t="s">
        <v>3579</v>
      </c>
      <c r="I1807" s="39" t="s">
        <v>1450</v>
      </c>
      <c r="J1807" s="19" t="s">
        <v>1451</v>
      </c>
      <c r="K1807" s="997">
        <v>2</v>
      </c>
    </row>
    <row r="1808" spans="1:11" ht="15" customHeight="1" x14ac:dyDescent="0.15">
      <c r="A1808" s="19" t="str">
        <v>ブドウ膜炎</v>
      </c>
      <c r="B1808" s="19" t="str">
        <v>継続的に日常生活又は社会生活に相当な制限を受ける場合に限って、シート８とシート10</v>
      </c>
      <c r="C1808" s="15" t="str">
        <v>その他の障害</v>
      </c>
      <c r="D1808" s="15" t="str">
        <v>なし</v>
      </c>
      <c r="G1808" s="28" t="s">
        <v>2858</v>
      </c>
      <c r="H1808" s="15" t="s">
        <v>3579</v>
      </c>
      <c r="I1808" s="39" t="s">
        <v>1450</v>
      </c>
      <c r="J1808" s="19" t="s">
        <v>1451</v>
      </c>
      <c r="K1808" s="997">
        <v>2</v>
      </c>
    </row>
    <row r="1809" spans="1:11" ht="15" customHeight="1" x14ac:dyDescent="0.15">
      <c r="A1809" s="19" t="str">
        <v>ぶどう膜炎</v>
      </c>
      <c r="B1809" s="19" t="str">
        <v>継続的に日常生活又は社会生活に相当な制限を受ける場合に限って、シート８とシート10</v>
      </c>
      <c r="C1809" s="15" t="str">
        <v>その他の障害</v>
      </c>
      <c r="D1809" s="15" t="str">
        <v>なし</v>
      </c>
      <c r="G1809" s="28" t="s">
        <v>2859</v>
      </c>
      <c r="H1809" s="15" t="s">
        <v>3579</v>
      </c>
      <c r="I1809" s="19" t="s">
        <v>1450</v>
      </c>
      <c r="J1809" s="19" t="s">
        <v>1451</v>
      </c>
      <c r="K1809" s="997">
        <v>2</v>
      </c>
    </row>
    <row r="1810" spans="1:11" ht="15" customHeight="1" x14ac:dyDescent="0.15">
      <c r="A1810" s="19" t="str">
        <v>本態性振戦</v>
      </c>
      <c r="B1810" s="19" t="str">
        <v>継続的に日常生活又は社会生活に相当な制限を受ける場合に限って、シート８とシート10</v>
      </c>
      <c r="C1810" s="15" t="str">
        <v>その他の障害</v>
      </c>
      <c r="D1810" s="15" t="str">
        <v>なし</v>
      </c>
      <c r="G1810" s="28" t="s">
        <v>2860</v>
      </c>
      <c r="H1810" s="15" t="s">
        <v>3579</v>
      </c>
      <c r="I1810" s="39" t="s">
        <v>1450</v>
      </c>
      <c r="J1810" s="19" t="s">
        <v>1451</v>
      </c>
      <c r="K1810" s="997">
        <v>2</v>
      </c>
    </row>
    <row r="1811" spans="1:11" ht="15" customHeight="1" x14ac:dyDescent="0.15">
      <c r="A1811" s="19" t="str">
        <v>慢性胃炎</v>
      </c>
      <c r="B1811" s="19" t="str">
        <v>継続的に日常生活又は社会生活に相当な制限を受ける場合に限って、シート８とシート10</v>
      </c>
      <c r="C1811" s="15" t="str">
        <v>その他の障害</v>
      </c>
      <c r="D1811" s="15" t="str">
        <v>なし</v>
      </c>
      <c r="G1811" s="28" t="s">
        <v>2861</v>
      </c>
      <c r="H1811" s="15" t="s">
        <v>3579</v>
      </c>
      <c r="I1811" s="39" t="s">
        <v>1450</v>
      </c>
      <c r="J1811" s="19" t="s">
        <v>1451</v>
      </c>
      <c r="K1811" s="997">
        <v>2</v>
      </c>
    </row>
    <row r="1812" spans="1:11" ht="15" customHeight="1" x14ac:dyDescent="0.15">
      <c r="A1812" s="19" t="str">
        <v>無症性血尿</v>
      </c>
      <c r="B1812" s="19" t="str">
        <v>継続的に日常生活又は社会生活に相当な制限を受ける場合に限って、シート８とシート10</v>
      </c>
      <c r="C1812" s="15" t="str">
        <v>その他の障害</v>
      </c>
      <c r="D1812" s="15" t="str">
        <v>なし</v>
      </c>
      <c r="G1812" s="28" t="s">
        <v>2862</v>
      </c>
      <c r="H1812" s="15" t="s">
        <v>3579</v>
      </c>
      <c r="I1812" s="39" t="s">
        <v>1450</v>
      </c>
      <c r="J1812" s="19" t="s">
        <v>1451</v>
      </c>
      <c r="K1812" s="997">
        <v>2</v>
      </c>
    </row>
    <row r="1813" spans="1:11" ht="15" customHeight="1" x14ac:dyDescent="0.15">
      <c r="A1813" s="19" t="str">
        <v>めまい症</v>
      </c>
      <c r="B1813" s="19" t="str">
        <v>継続的に日常生活又は社会生活に相当な制限を受ける場合に限って、シート８とシート10</v>
      </c>
      <c r="C1813" s="15" t="str">
        <v>その他の障害</v>
      </c>
      <c r="D1813" s="15" t="str">
        <v>なし</v>
      </c>
      <c r="G1813" s="28" t="s">
        <v>2863</v>
      </c>
      <c r="H1813" s="15" t="s">
        <v>3579</v>
      </c>
      <c r="I1813" s="39" t="s">
        <v>1450</v>
      </c>
      <c r="J1813" s="19" t="s">
        <v>1451</v>
      </c>
      <c r="K1813" s="997">
        <v>2</v>
      </c>
    </row>
    <row r="1814" spans="1:11" ht="15" customHeight="1" x14ac:dyDescent="0.15">
      <c r="A1814" s="19" t="str">
        <v>めまい発作</v>
      </c>
      <c r="B1814" s="19" t="str">
        <v>継続的に日常生活又は社会生活に相当な制限を受ける場合に限って、シート８とシート10</v>
      </c>
      <c r="C1814" s="15" t="str">
        <v>その他の障害</v>
      </c>
      <c r="D1814" s="15" t="str">
        <v>なし</v>
      </c>
      <c r="G1814" s="28" t="s">
        <v>2864</v>
      </c>
      <c r="H1814" s="15" t="s">
        <v>3579</v>
      </c>
      <c r="I1814" s="39" t="s">
        <v>1450</v>
      </c>
      <c r="J1814" s="19" t="s">
        <v>1451</v>
      </c>
      <c r="K1814" s="997">
        <v>2</v>
      </c>
    </row>
    <row r="1815" spans="1:11" ht="15" customHeight="1" x14ac:dyDescent="0.15">
      <c r="A1815" s="19" t="str">
        <v>腰椎ヘルニア</v>
      </c>
      <c r="B1815" s="19" t="str">
        <v>継続的に日常生活又は社会生活に相当な制限を受ける場合に限って、シート８とシート10</v>
      </c>
      <c r="C1815" s="15" t="str">
        <v>その他の障害</v>
      </c>
      <c r="D1815" s="15" t="str">
        <v>なし</v>
      </c>
      <c r="G1815" s="28" t="s">
        <v>2865</v>
      </c>
      <c r="H1815" s="15" t="s">
        <v>3579</v>
      </c>
      <c r="I1815" s="39" t="s">
        <v>1450</v>
      </c>
      <c r="J1815" s="19" t="s">
        <v>1451</v>
      </c>
      <c r="K1815" s="997">
        <v>2</v>
      </c>
    </row>
    <row r="1816" spans="1:11" ht="15" customHeight="1" x14ac:dyDescent="0.15">
      <c r="A1816" s="19" t="str">
        <v>腰痛症</v>
      </c>
      <c r="B1816" s="19" t="str">
        <v>継続的に日常生活又は社会生活に相当な制限を受ける場合に限って、シート８とシート10</v>
      </c>
      <c r="C1816" s="15" t="str">
        <v>その他の障害</v>
      </c>
      <c r="D1816" s="15" t="str">
        <v>なし</v>
      </c>
      <c r="G1816" s="28" t="s">
        <v>2866</v>
      </c>
      <c r="H1816" s="15" t="s">
        <v>3579</v>
      </c>
      <c r="I1816" s="39" t="s">
        <v>1450</v>
      </c>
      <c r="J1816" s="19" t="s">
        <v>1451</v>
      </c>
      <c r="K1816" s="997">
        <v>2</v>
      </c>
    </row>
    <row r="1817" spans="1:11" ht="15" customHeight="1" x14ac:dyDescent="0.15">
      <c r="A1817" s="19" t="str">
        <v>ラトケ嚢胞</v>
      </c>
      <c r="B1817" s="19" t="str">
        <v>継続的に日常生活又は社会生活に相当な制限を受ける場合に限って、シート８とシート10</v>
      </c>
      <c r="C1817" s="15" t="str">
        <v>その他の障害</v>
      </c>
      <c r="D1817" s="15" t="str">
        <v>なし</v>
      </c>
      <c r="G1817" s="28" t="s">
        <v>2867</v>
      </c>
      <c r="H1817" s="15" t="s">
        <v>3579</v>
      </c>
      <c r="I1817" s="39" t="s">
        <v>1450</v>
      </c>
      <c r="J1817" s="19" t="s">
        <v>1451</v>
      </c>
      <c r="K1817" s="997">
        <v>2</v>
      </c>
    </row>
    <row r="1818" spans="1:11" ht="15" customHeight="1" x14ac:dyDescent="0.15">
      <c r="A1818" s="19" t="str">
        <v>亜脱臼性股関節症</v>
      </c>
      <c r="B1818" s="19" t="str">
        <v>継続的に日常生活又は社会生活に相当な制限を受ける場合に限って、シート８とシート10</v>
      </c>
      <c r="C1818" s="15" t="str">
        <v>その他の障害</v>
      </c>
      <c r="D1818" s="15" t="str">
        <v>なし</v>
      </c>
      <c r="G1818" s="28" t="s">
        <v>2868</v>
      </c>
      <c r="H1818" s="15" t="s">
        <v>3579</v>
      </c>
      <c r="I1818" s="39" t="s">
        <v>1450</v>
      </c>
      <c r="J1818" s="19" t="s">
        <v>1451</v>
      </c>
      <c r="K1818" s="997">
        <v>2</v>
      </c>
    </row>
    <row r="1819" spans="1:11" ht="15" customHeight="1" x14ac:dyDescent="0.15">
      <c r="A1819" s="19" t="str">
        <v>意識消失発作</v>
      </c>
      <c r="B1819" s="19" t="str">
        <v>継続的に日常生活又は社会生活に相当な制限を受ける場合に限って、シート８とシート10</v>
      </c>
      <c r="C1819" s="15" t="str">
        <v>その他の障害</v>
      </c>
      <c r="D1819" s="15" t="str">
        <v>なし</v>
      </c>
      <c r="G1819" s="28" t="s">
        <v>2869</v>
      </c>
      <c r="H1819" s="15" t="s">
        <v>3579</v>
      </c>
      <c r="I1819" s="39" t="s">
        <v>1450</v>
      </c>
      <c r="J1819" s="19" t="s">
        <v>1451</v>
      </c>
      <c r="K1819" s="997">
        <v>2</v>
      </c>
    </row>
    <row r="1820" spans="1:11" ht="15" customHeight="1" x14ac:dyDescent="0.15">
      <c r="A1820" s="19" t="str">
        <v>胃腸機能障害</v>
      </c>
      <c r="B1820" s="19" t="str">
        <v>継続的に日常生活又は社会生活に相当な制限を受ける場合に限って、シート８とシート10</v>
      </c>
      <c r="C1820" s="15" t="str">
        <v>その他の障害</v>
      </c>
      <c r="D1820" s="15" t="str">
        <v>なし</v>
      </c>
      <c r="G1820" s="28" t="s">
        <v>2870</v>
      </c>
      <c r="H1820" s="15" t="s">
        <v>3579</v>
      </c>
      <c r="I1820" s="39" t="s">
        <v>1450</v>
      </c>
      <c r="J1820" s="19" t="s">
        <v>1451</v>
      </c>
      <c r="K1820" s="997">
        <v>2</v>
      </c>
    </row>
    <row r="1821" spans="1:11" ht="15" customHeight="1" x14ac:dyDescent="0.15">
      <c r="A1821" s="19" t="str">
        <v>運動性蕁麻疹</v>
      </c>
      <c r="B1821" s="19" t="str">
        <v>継続的に日常生活又は社会生活に相当な制限を受ける場合に限って、シート８とシート10</v>
      </c>
      <c r="C1821" s="15" t="str">
        <v>その他の障害</v>
      </c>
      <c r="D1821" s="15" t="str">
        <v>なし</v>
      </c>
      <c r="G1821" s="28" t="s">
        <v>2871</v>
      </c>
      <c r="H1821" s="15" t="s">
        <v>3579</v>
      </c>
      <c r="I1821" s="39" t="s">
        <v>1450</v>
      </c>
      <c r="J1821" s="19" t="s">
        <v>1451</v>
      </c>
      <c r="K1821" s="997">
        <v>2</v>
      </c>
    </row>
    <row r="1822" spans="1:11" ht="15" customHeight="1" x14ac:dyDescent="0.15">
      <c r="A1822" s="19" t="str">
        <v>運動性じんましん</v>
      </c>
      <c r="B1822" s="19" t="str">
        <v>継続的に日常生活又は社会生活に相当な制限を受ける場合に限って、シート８とシート10</v>
      </c>
      <c r="C1822" s="15" t="str">
        <v>その他の障害</v>
      </c>
      <c r="D1822" s="15" t="str">
        <v>なし</v>
      </c>
      <c r="G1822" s="28" t="s">
        <v>2872</v>
      </c>
      <c r="H1822" s="15" t="s">
        <v>3579</v>
      </c>
      <c r="I1822" s="39" t="s">
        <v>1450</v>
      </c>
      <c r="J1822" s="19" t="s">
        <v>1451</v>
      </c>
      <c r="K1822" s="997">
        <v>2</v>
      </c>
    </row>
    <row r="1823" spans="1:11" ht="15" customHeight="1" x14ac:dyDescent="0.15">
      <c r="A1823" s="19" t="str">
        <v>コリン性蕁麻疹</v>
      </c>
      <c r="B1823" s="19" t="str">
        <v>継続的に日常生活又は社会生活に相当な制限を受ける場合に限って、シート８とシート10</v>
      </c>
      <c r="C1823" s="15" t="str">
        <v>その他の障害</v>
      </c>
      <c r="D1823" s="15" t="str">
        <v>なし</v>
      </c>
      <c r="G1823" s="1394" t="s">
        <v>5548</v>
      </c>
      <c r="H1823" s="514" t="s">
        <v>3579</v>
      </c>
      <c r="I1823" s="1393" t="s">
        <v>1450</v>
      </c>
      <c r="J1823" s="594" t="s">
        <v>1451</v>
      </c>
      <c r="K1823" s="998">
        <v>2</v>
      </c>
    </row>
    <row r="1824" spans="1:11" ht="15" customHeight="1" x14ac:dyDescent="0.15">
      <c r="A1824" s="19" t="str">
        <v>コリン性じんましん</v>
      </c>
      <c r="B1824" s="19" t="str">
        <v>継続的に日常生活又は社会生活に相当な制限を受ける場合に限って、シート８とシート10</v>
      </c>
      <c r="C1824" s="15" t="str">
        <v>その他の障害</v>
      </c>
      <c r="D1824" s="15" t="str">
        <v>なし</v>
      </c>
      <c r="G1824" s="1394" t="s">
        <v>5549</v>
      </c>
      <c r="H1824" s="514" t="s">
        <v>3579</v>
      </c>
      <c r="I1824" s="1393" t="s">
        <v>1450</v>
      </c>
      <c r="J1824" s="594" t="s">
        <v>1451</v>
      </c>
      <c r="K1824" s="998">
        <v>2</v>
      </c>
    </row>
    <row r="1825" spans="1:11" ht="15" customHeight="1" x14ac:dyDescent="0.15">
      <c r="A1825" s="19" t="str">
        <v>炎症性腸疾患</v>
      </c>
      <c r="B1825" s="19" t="str">
        <v>継続的に日常生活又は社会生活に相当な制限を受ける場合に限って、シート８とシート10</v>
      </c>
      <c r="C1825" s="15" t="str">
        <v>その他の障害</v>
      </c>
      <c r="D1825" s="15" t="str">
        <v>なし</v>
      </c>
      <c r="G1825" s="28" t="s">
        <v>2873</v>
      </c>
      <c r="H1825" s="15" t="s">
        <v>3579</v>
      </c>
      <c r="I1825" s="39" t="s">
        <v>1450</v>
      </c>
      <c r="J1825" s="19" t="s">
        <v>1451</v>
      </c>
      <c r="K1825" s="997">
        <v>2</v>
      </c>
    </row>
    <row r="1826" spans="1:11" ht="15" customHeight="1" x14ac:dyDescent="0.15">
      <c r="A1826" s="19" t="str">
        <v>遠位橈尺関節変形性関節症</v>
      </c>
      <c r="B1826" s="19" t="str">
        <v>継続的に日常生活又は社会生活に相当な制限を受ける場合に限って、シート８とシート10</v>
      </c>
      <c r="C1826" s="15" t="str">
        <v>その他の障害</v>
      </c>
      <c r="D1826" s="15" t="str">
        <v>なし</v>
      </c>
      <c r="G1826" s="28" t="s">
        <v>2874</v>
      </c>
      <c r="H1826" s="15" t="s">
        <v>3579</v>
      </c>
      <c r="I1826" s="39" t="s">
        <v>1450</v>
      </c>
      <c r="J1826" s="19" t="s">
        <v>1451</v>
      </c>
      <c r="K1826" s="997">
        <v>2</v>
      </c>
    </row>
    <row r="1827" spans="1:11" ht="15" customHeight="1" x14ac:dyDescent="0.15">
      <c r="A1827" s="19" t="str">
        <v>遠視</v>
      </c>
      <c r="B1827" s="19" t="str">
        <v>継続的に日常生活又は社会生活に相当な制限を受ける場合に限って、シート８とシート10</v>
      </c>
      <c r="C1827" s="15" t="str">
        <v>その他の障害</v>
      </c>
      <c r="D1827" s="15" t="str">
        <v>なし</v>
      </c>
      <c r="G1827" s="28" t="s">
        <v>2875</v>
      </c>
      <c r="H1827" s="15" t="s">
        <v>3579</v>
      </c>
      <c r="I1827" s="39" t="s">
        <v>1450</v>
      </c>
      <c r="J1827" s="19" t="s">
        <v>1451</v>
      </c>
      <c r="K1827" s="997">
        <v>2</v>
      </c>
    </row>
    <row r="1828" spans="1:11" ht="15" customHeight="1" x14ac:dyDescent="0.15">
      <c r="A1828" s="19" t="str">
        <v>下顎前突症</v>
      </c>
      <c r="B1828" s="19" t="str">
        <v>継続的に日常生活又は社会生活に相当な制限を受ける場合に限って、シート８とシート10</v>
      </c>
      <c r="C1828" s="15" t="str">
        <v>その他の障害</v>
      </c>
      <c r="D1828" s="15" t="str">
        <v>なし</v>
      </c>
      <c r="G1828" s="28" t="s">
        <v>2876</v>
      </c>
      <c r="H1828" s="15" t="s">
        <v>3579</v>
      </c>
      <c r="I1828" s="39" t="s">
        <v>1450</v>
      </c>
      <c r="J1828" s="19" t="s">
        <v>1451</v>
      </c>
      <c r="K1828" s="997">
        <v>2</v>
      </c>
    </row>
    <row r="1829" spans="1:11" ht="15" customHeight="1" x14ac:dyDescent="0.15">
      <c r="A1829" s="19" t="str">
        <v>化膿性汗腺炎</v>
      </c>
      <c r="B1829" s="19" t="str">
        <v>継続的に日常生活又は社会生活に相当な制限を受ける場合に限って、シート８とシート10</v>
      </c>
      <c r="C1829" s="15" t="str">
        <v>その他の障害</v>
      </c>
      <c r="D1829" s="15" t="str">
        <v>なし</v>
      </c>
      <c r="G1829" s="28" t="s">
        <v>2877</v>
      </c>
      <c r="H1829" s="15" t="s">
        <v>3579</v>
      </c>
      <c r="I1829" s="39" t="s">
        <v>1450</v>
      </c>
      <c r="J1829" s="19" t="s">
        <v>1451</v>
      </c>
      <c r="K1829" s="997">
        <v>2</v>
      </c>
    </row>
    <row r="1830" spans="1:11" ht="15" customHeight="1" x14ac:dyDescent="0.15">
      <c r="A1830" s="19" t="str">
        <v>花粉症</v>
      </c>
      <c r="B1830" s="19" t="str">
        <v>継続的に日常生活又は社会生活に相当な制限を受ける場合に限って、シート８とシート10</v>
      </c>
      <c r="C1830" s="15" t="str">
        <v>その他の障害</v>
      </c>
      <c r="D1830" s="15" t="str">
        <v>なし</v>
      </c>
      <c r="G1830" s="28" t="s">
        <v>2878</v>
      </c>
      <c r="H1830" s="15" t="s">
        <v>3579</v>
      </c>
      <c r="I1830" s="39" t="s">
        <v>1450</v>
      </c>
      <c r="J1830" s="19" t="s">
        <v>1451</v>
      </c>
      <c r="K1830" s="997">
        <v>2</v>
      </c>
    </row>
    <row r="1831" spans="1:11" ht="15" customHeight="1" x14ac:dyDescent="0.15">
      <c r="A1831" s="19" t="str">
        <v>過活動性膀胱</v>
      </c>
      <c r="B1831" s="19" t="str">
        <v>継続的に日常生活又は社会生活に相当な制限を受ける場合に限って、シート８とシート10</v>
      </c>
      <c r="C1831" s="15" t="str">
        <v>その他の障害</v>
      </c>
      <c r="D1831" s="15" t="str">
        <v>なし</v>
      </c>
      <c r="G1831" s="28" t="s">
        <v>2879</v>
      </c>
      <c r="H1831" s="15" t="s">
        <v>3579</v>
      </c>
      <c r="I1831" s="39" t="s">
        <v>1450</v>
      </c>
      <c r="J1831" s="19" t="s">
        <v>1451</v>
      </c>
      <c r="K1831" s="997">
        <v>2</v>
      </c>
    </row>
    <row r="1832" spans="1:11" ht="15" customHeight="1" x14ac:dyDescent="0.15">
      <c r="A1832" s="19" t="str">
        <v>過活動膀胱</v>
      </c>
      <c r="B1832" s="19" t="str">
        <v>継続的に日常生活又は社会生活に相当な制限を受ける場合に限って、シート８とシート10</v>
      </c>
      <c r="C1832" s="15" t="str">
        <v>その他の障害</v>
      </c>
      <c r="D1832" s="15" t="str">
        <v>なし</v>
      </c>
      <c r="G1832" s="28" t="s">
        <v>2880</v>
      </c>
      <c r="H1832" s="15" t="s">
        <v>3579</v>
      </c>
      <c r="I1832" s="39" t="s">
        <v>1450</v>
      </c>
      <c r="J1832" s="19" t="s">
        <v>1451</v>
      </c>
      <c r="K1832" s="997">
        <v>2</v>
      </c>
    </row>
    <row r="1833" spans="1:11" ht="15" customHeight="1" x14ac:dyDescent="0.15">
      <c r="A1833" s="19" t="str">
        <v>過剰歯</v>
      </c>
      <c r="B1833" s="19" t="str">
        <v>継続的に日常生活又は社会生活に相当な制限を受ける場合に限って、シート８とシート10</v>
      </c>
      <c r="C1833" s="15" t="str">
        <v>その他の障害</v>
      </c>
      <c r="D1833" s="15" t="str">
        <v>なし</v>
      </c>
      <c r="G1833" s="28" t="s">
        <v>2881</v>
      </c>
      <c r="H1833" s="15" t="s">
        <v>3579</v>
      </c>
      <c r="I1833" s="39" t="s">
        <v>1450</v>
      </c>
      <c r="J1833" s="19" t="s">
        <v>1451</v>
      </c>
      <c r="K1833" s="997">
        <v>2</v>
      </c>
    </row>
    <row r="1834" spans="1:11" ht="15" customHeight="1" x14ac:dyDescent="0.15">
      <c r="A1834" s="19" t="str">
        <v>過多月経</v>
      </c>
      <c r="B1834" s="19" t="str">
        <v>継続的に日常生活又は社会生活に相当な制限を受ける場合に限って、シート８とシート10</v>
      </c>
      <c r="C1834" s="15" t="str">
        <v>その他の障害</v>
      </c>
      <c r="D1834" s="15" t="str">
        <v>なし</v>
      </c>
      <c r="G1834" s="28" t="s">
        <v>2882</v>
      </c>
      <c r="H1834" s="15" t="s">
        <v>3579</v>
      </c>
      <c r="I1834" s="39" t="s">
        <v>1450</v>
      </c>
      <c r="J1834" s="19" t="s">
        <v>1451</v>
      </c>
      <c r="K1834" s="997">
        <v>2</v>
      </c>
    </row>
    <row r="1835" spans="1:11" ht="15" customHeight="1" x14ac:dyDescent="0.15">
      <c r="A1835" s="19" t="str">
        <v>過長月経</v>
      </c>
      <c r="B1835" s="19" t="str">
        <v>継続的に日常生活又は社会生活に相当な制限を受ける場合に限って、シート８とシート10</v>
      </c>
      <c r="C1835" s="15" t="str">
        <v>その他の障害</v>
      </c>
      <c r="D1835" s="15" t="str">
        <v>なし</v>
      </c>
      <c r="G1835" s="28" t="s">
        <v>2883</v>
      </c>
      <c r="H1835" s="15" t="s">
        <v>3579</v>
      </c>
      <c r="I1835" s="39" t="s">
        <v>1450</v>
      </c>
      <c r="J1835" s="19" t="s">
        <v>1451</v>
      </c>
      <c r="K1835" s="997">
        <v>2</v>
      </c>
    </row>
    <row r="1836" spans="1:11" ht="15" customHeight="1" x14ac:dyDescent="0.15">
      <c r="A1836" s="19" t="str">
        <v>過敏性胃腸炎</v>
      </c>
      <c r="B1836" s="19" t="str">
        <v>継続的に日常生活又は社会生活に相当な制限を受ける場合に限って、シート８とシート10</v>
      </c>
      <c r="C1836" s="15" t="str">
        <v>その他の障害</v>
      </c>
      <c r="D1836" s="15" t="str">
        <v>なし</v>
      </c>
      <c r="G1836" s="28" t="s">
        <v>2884</v>
      </c>
      <c r="H1836" s="15" t="s">
        <v>3579</v>
      </c>
      <c r="I1836" s="39" t="s">
        <v>1450</v>
      </c>
      <c r="J1836" s="19" t="s">
        <v>1451</v>
      </c>
      <c r="K1836" s="997">
        <v>2</v>
      </c>
    </row>
    <row r="1837" spans="1:11" ht="15" customHeight="1" x14ac:dyDescent="0.15">
      <c r="A1837" s="19" t="str">
        <v>過敏性胃腸症</v>
      </c>
      <c r="B1837" s="19" t="str">
        <v>継続的に日常生活又は社会生活に相当な制限を受ける場合に限って、シート８とシート10</v>
      </c>
      <c r="C1837" s="15" t="str">
        <v>その他の障害</v>
      </c>
      <c r="D1837" s="15" t="str">
        <v>なし</v>
      </c>
      <c r="G1837" s="28" t="s">
        <v>2885</v>
      </c>
      <c r="H1837" s="15" t="s">
        <v>3579</v>
      </c>
      <c r="I1837" s="39" t="s">
        <v>1450</v>
      </c>
      <c r="J1837" s="19" t="s">
        <v>1451</v>
      </c>
      <c r="K1837" s="997">
        <v>2</v>
      </c>
    </row>
    <row r="1838" spans="1:11" ht="15" customHeight="1" x14ac:dyDescent="0.15">
      <c r="A1838" s="19" t="str">
        <v>過敏性症候群</v>
      </c>
      <c r="B1838" s="19" t="str">
        <v>継続的に日常生活又は社会生活に相当な制限を受ける場合に限って、シート８とシート10</v>
      </c>
      <c r="C1838" s="15" t="str">
        <v>その他の障害</v>
      </c>
      <c r="D1838" s="15" t="str">
        <v>なし</v>
      </c>
      <c r="G1838" s="28" t="s">
        <v>2886</v>
      </c>
      <c r="H1838" s="15" t="s">
        <v>3579</v>
      </c>
      <c r="I1838" s="39" t="s">
        <v>1450</v>
      </c>
      <c r="J1838" s="19" t="s">
        <v>1451</v>
      </c>
      <c r="K1838" s="997">
        <v>2</v>
      </c>
    </row>
    <row r="1839" spans="1:11" ht="15" customHeight="1" x14ac:dyDescent="0.15">
      <c r="A1839" s="19" t="str">
        <v>過敏性大腸炎</v>
      </c>
      <c r="B1839" s="19" t="str">
        <v>継続的に日常生活又は社会生活に相当な制限を受ける場合に限って、シート８とシート10</v>
      </c>
      <c r="C1839" s="15" t="str">
        <v>その他の障害</v>
      </c>
      <c r="D1839" s="15" t="str">
        <v>なし</v>
      </c>
      <c r="G1839" s="28" t="s">
        <v>2887</v>
      </c>
      <c r="H1839" s="15" t="s">
        <v>3579</v>
      </c>
      <c r="I1839" s="39" t="s">
        <v>1450</v>
      </c>
      <c r="J1839" s="19" t="s">
        <v>1451</v>
      </c>
      <c r="K1839" s="997">
        <v>2</v>
      </c>
    </row>
    <row r="1840" spans="1:11" ht="15" customHeight="1" x14ac:dyDescent="0.15">
      <c r="A1840" s="19" t="str">
        <v>過敏性腸症候群</v>
      </c>
      <c r="B1840" s="19" t="str">
        <v>継続的に日常生活又は社会生活に相当な制限を受ける場合に限って、シート８とシート10</v>
      </c>
      <c r="C1840" s="15" t="str">
        <v>その他の障害</v>
      </c>
      <c r="D1840" s="15" t="str">
        <v>なし</v>
      </c>
      <c r="G1840" s="28" t="s">
        <v>2888</v>
      </c>
      <c r="H1840" s="15" t="s">
        <v>3579</v>
      </c>
      <c r="I1840" s="39" t="s">
        <v>1450</v>
      </c>
      <c r="J1840" s="19" t="s">
        <v>1451</v>
      </c>
      <c r="K1840" s="997">
        <v>2</v>
      </c>
    </row>
    <row r="1841" spans="1:11" ht="15" customHeight="1" x14ac:dyDescent="0.15">
      <c r="A1841" s="19" t="str">
        <v>回転性めまい</v>
      </c>
      <c r="B1841" s="19" t="str">
        <v>継続的に日常生活又は社会生活に相当な制限を受ける場合に限って、シート８とシート10</v>
      </c>
      <c r="C1841" s="15" t="str">
        <v>その他の障害</v>
      </c>
      <c r="D1841" s="15" t="str">
        <v>なし</v>
      </c>
      <c r="G1841" s="28" t="s">
        <v>2889</v>
      </c>
      <c r="H1841" s="15" t="s">
        <v>3579</v>
      </c>
      <c r="I1841" s="39" t="s">
        <v>1450</v>
      </c>
      <c r="J1841" s="19" t="s">
        <v>1451</v>
      </c>
      <c r="K1841" s="997">
        <v>2</v>
      </c>
    </row>
    <row r="1842" spans="1:11" ht="15" customHeight="1" x14ac:dyDescent="0.15">
      <c r="A1842" s="19" t="str">
        <v>外耳道閉鎖症</v>
      </c>
      <c r="B1842" s="19" t="str">
        <v>継続的に日常生活又は社会生活に相当な制限を受ける場合に限って、シート８とシート10</v>
      </c>
      <c r="C1842" s="15" t="str">
        <v>その他の障害</v>
      </c>
      <c r="D1842" s="15" t="str">
        <v>なし</v>
      </c>
      <c r="G1842" s="28" t="s">
        <v>2890</v>
      </c>
      <c r="H1842" s="15" t="s">
        <v>3579</v>
      </c>
      <c r="I1842" s="39" t="s">
        <v>1450</v>
      </c>
      <c r="J1842" s="19" t="s">
        <v>1451</v>
      </c>
      <c r="K1842" s="997">
        <v>2</v>
      </c>
    </row>
    <row r="1843" spans="1:11" ht="15" customHeight="1" x14ac:dyDescent="0.15">
      <c r="A1843" s="19" t="str">
        <v>外斜視</v>
      </c>
      <c r="B1843" s="19" t="str">
        <v>継続的に日常生活又は社会生活に相当な制限を受ける場合に限って、シート８とシート10</v>
      </c>
      <c r="C1843" s="15" t="str">
        <v>その他の障害</v>
      </c>
      <c r="D1843" s="15" t="str">
        <v>なし</v>
      </c>
      <c r="G1843" s="28" t="s">
        <v>2891</v>
      </c>
      <c r="H1843" s="15" t="s">
        <v>3579</v>
      </c>
      <c r="I1843" s="39" t="s">
        <v>1450</v>
      </c>
      <c r="J1843" s="19" t="s">
        <v>1451</v>
      </c>
      <c r="K1843" s="997">
        <v>2</v>
      </c>
    </row>
    <row r="1844" spans="1:11" ht="15" customHeight="1" x14ac:dyDescent="0.15">
      <c r="A1844" s="19" t="str">
        <v>外傷性屈曲性脊髄症</v>
      </c>
      <c r="B1844" s="19" t="str">
        <v>継続的に日常生活又は社会生活に相当な制限を受ける場合に限って、シート８とシート10</v>
      </c>
      <c r="C1844" s="15" t="str">
        <v>その他の障害</v>
      </c>
      <c r="D1844" s="15" t="str">
        <v>なし</v>
      </c>
      <c r="G1844" s="28" t="s">
        <v>2892</v>
      </c>
      <c r="H1844" s="15" t="s">
        <v>3579</v>
      </c>
      <c r="I1844" s="39" t="s">
        <v>1450</v>
      </c>
      <c r="J1844" s="19" t="s">
        <v>1451</v>
      </c>
      <c r="K1844" s="997">
        <v>2</v>
      </c>
    </row>
    <row r="1845" spans="1:11" ht="15" customHeight="1" x14ac:dyDescent="0.15">
      <c r="A1845" s="19" t="str">
        <v>外傷性頚部症候群</v>
      </c>
      <c r="B1845" s="19" t="str">
        <v>継続的に日常生活又は社会生活に相当な制限を受ける場合に限って、シート８とシート10</v>
      </c>
      <c r="C1845" s="15" t="str">
        <v>その他の障害</v>
      </c>
      <c r="D1845" s="15" t="str">
        <v>なし</v>
      </c>
      <c r="G1845" s="28" t="s">
        <v>2893</v>
      </c>
      <c r="H1845" s="15" t="s">
        <v>3579</v>
      </c>
      <c r="I1845" s="39" t="s">
        <v>1450</v>
      </c>
      <c r="J1845" s="19" t="s">
        <v>1451</v>
      </c>
      <c r="K1845" s="997">
        <v>2</v>
      </c>
    </row>
    <row r="1846" spans="1:11" ht="15" customHeight="1" x14ac:dyDescent="0.15">
      <c r="A1846" s="19" t="str">
        <v>顎変形症</v>
      </c>
      <c r="B1846" s="19" t="str">
        <v>継続的に日常生活又は社会生活に相当な制限を受ける場合に限って、シート８とシート10</v>
      </c>
      <c r="C1846" s="15" t="str">
        <v>その他の障害</v>
      </c>
      <c r="D1846" s="15" t="str">
        <v>なし</v>
      </c>
      <c r="G1846" s="28" t="s">
        <v>2894</v>
      </c>
      <c r="H1846" s="15" t="s">
        <v>3579</v>
      </c>
      <c r="I1846" s="39" t="s">
        <v>1450</v>
      </c>
      <c r="J1846" s="19" t="s">
        <v>1451</v>
      </c>
      <c r="K1846" s="997">
        <v>2</v>
      </c>
    </row>
    <row r="1847" spans="1:11" ht="15" customHeight="1" x14ac:dyDescent="0.15">
      <c r="A1847" s="19" t="str">
        <v>乾癬</v>
      </c>
      <c r="B1847" s="19" t="str">
        <v>継続的に日常生活又は社会生活に相当な制限を受ける場合に限って、シート８とシート10</v>
      </c>
      <c r="C1847" s="15" t="str">
        <v>その他の障害</v>
      </c>
      <c r="D1847" s="15" t="str">
        <v>なし</v>
      </c>
      <c r="G1847" s="28" t="s">
        <v>2895</v>
      </c>
      <c r="H1847" s="15" t="s">
        <v>3579</v>
      </c>
      <c r="I1847" s="39" t="s">
        <v>1450</v>
      </c>
      <c r="J1847" s="19" t="s">
        <v>1451</v>
      </c>
      <c r="K1847" s="997">
        <v>2</v>
      </c>
    </row>
    <row r="1848" spans="1:11" ht="15" customHeight="1" x14ac:dyDescent="0.15">
      <c r="A1848" s="19" t="str">
        <v>間質性膀胱炎</v>
      </c>
      <c r="B1848" s="19" t="str">
        <v>継続的に日常生活又は社会生活に相当な制限を受ける場合に限って、シート８とシート10</v>
      </c>
      <c r="C1848" s="15" t="str">
        <v>その他の障害</v>
      </c>
      <c r="D1848" s="15" t="str">
        <v>なし</v>
      </c>
      <c r="G1848" s="28" t="s">
        <v>2896</v>
      </c>
      <c r="H1848" s="15" t="s">
        <v>3579</v>
      </c>
      <c r="I1848" s="39" t="s">
        <v>1450</v>
      </c>
      <c r="J1848" s="19" t="s">
        <v>1451</v>
      </c>
      <c r="K1848" s="997">
        <v>2</v>
      </c>
    </row>
    <row r="1849" spans="1:11" ht="15" customHeight="1" x14ac:dyDescent="0.15">
      <c r="A1849" s="19" t="str">
        <v>間欠性外斜視</v>
      </c>
      <c r="B1849" s="19" t="str">
        <v>継続的に日常生活又は社会生活に相当な制限を受ける場合に限って、シート８とシート10</v>
      </c>
      <c r="C1849" s="15" t="str">
        <v>その他の障害</v>
      </c>
      <c r="D1849" s="15" t="str">
        <v>なし</v>
      </c>
      <c r="G1849" s="28" t="s">
        <v>2897</v>
      </c>
      <c r="H1849" s="15" t="s">
        <v>3579</v>
      </c>
      <c r="I1849" s="39" t="s">
        <v>1450</v>
      </c>
      <c r="J1849" s="19" t="s">
        <v>1451</v>
      </c>
      <c r="K1849" s="997">
        <v>2</v>
      </c>
    </row>
    <row r="1850" spans="1:11" ht="15" customHeight="1" x14ac:dyDescent="0.15">
      <c r="A1850" s="19" t="str">
        <v>間歇性外斜視</v>
      </c>
      <c r="B1850" s="19" t="str">
        <v>継続的に日常生活又は社会生活に相当な制限を受ける場合に限って、シート８とシート10</v>
      </c>
      <c r="C1850" s="15" t="str">
        <v>その他の障害</v>
      </c>
      <c r="D1850" s="15" t="str">
        <v>なし</v>
      </c>
      <c r="G1850" s="28" t="s">
        <v>2898</v>
      </c>
      <c r="H1850" s="15" t="s">
        <v>3579</v>
      </c>
      <c r="I1850" s="39" t="s">
        <v>1450</v>
      </c>
      <c r="J1850" s="19" t="s">
        <v>1451</v>
      </c>
      <c r="K1850" s="997">
        <v>2</v>
      </c>
    </row>
    <row r="1851" spans="1:11" ht="15" customHeight="1" x14ac:dyDescent="0.15">
      <c r="A1851" s="19" t="str">
        <v>関節痛</v>
      </c>
      <c r="B1851" s="19" t="str">
        <v>継続的に日常生活又は社会生活に相当な制限を受ける場合に限って、シート８とシート10</v>
      </c>
      <c r="C1851" s="15" t="str">
        <v>その他の障害</v>
      </c>
      <c r="D1851" s="15" t="str">
        <v>なし</v>
      </c>
      <c r="G1851" s="28" t="s">
        <v>2899</v>
      </c>
      <c r="H1851" s="15" t="s">
        <v>3579</v>
      </c>
      <c r="I1851" s="39" t="s">
        <v>1450</v>
      </c>
      <c r="J1851" s="19" t="s">
        <v>1451</v>
      </c>
      <c r="K1851" s="997">
        <v>2</v>
      </c>
    </row>
    <row r="1852" spans="1:11" ht="15" customHeight="1" x14ac:dyDescent="0.15">
      <c r="A1852" s="19" t="str">
        <v>眼球運動障害</v>
      </c>
      <c r="B1852" s="19" t="str">
        <v>継続的に日常生活又は社会生活に相当な制限を受ける場合に限って、シート８とシート10</v>
      </c>
      <c r="C1852" s="15" t="str">
        <v>その他の障害</v>
      </c>
      <c r="D1852" s="15" t="str">
        <v>なし</v>
      </c>
      <c r="G1852" s="28" t="s">
        <v>2900</v>
      </c>
      <c r="H1852" s="15" t="s">
        <v>3579</v>
      </c>
      <c r="I1852" s="39" t="s">
        <v>1450</v>
      </c>
      <c r="J1852" s="19" t="s">
        <v>1451</v>
      </c>
      <c r="K1852" s="997">
        <v>2</v>
      </c>
    </row>
    <row r="1853" spans="1:11" ht="15" customHeight="1" x14ac:dyDescent="0.15">
      <c r="A1853" s="19" t="str">
        <v>眼球振とう</v>
      </c>
      <c r="B1853" s="19" t="str">
        <v>継続的に日常生活又は社会生活に相当な制限を受ける場合に限って、シート８とシート10</v>
      </c>
      <c r="C1853" s="15" t="str">
        <v>その他の障害</v>
      </c>
      <c r="D1853" s="15" t="str">
        <v>なし</v>
      </c>
      <c r="G1853" s="28" t="s">
        <v>2902</v>
      </c>
      <c r="H1853" s="15" t="s">
        <v>3579</v>
      </c>
      <c r="I1853" s="39" t="s">
        <v>1450</v>
      </c>
      <c r="J1853" s="19" t="s">
        <v>1451</v>
      </c>
      <c r="K1853" s="997">
        <v>2</v>
      </c>
    </row>
    <row r="1854" spans="1:11" ht="15" customHeight="1" x14ac:dyDescent="0.15">
      <c r="A1854" s="19" t="str">
        <v>眼疼痛</v>
      </c>
      <c r="B1854" s="19" t="str">
        <v>継続的に日常生活又は社会生活に相当な制限を受ける場合に限って、シート８とシート10</v>
      </c>
      <c r="C1854" s="15" t="str">
        <v>その他の障害</v>
      </c>
      <c r="D1854" s="15" t="str">
        <v>なし</v>
      </c>
      <c r="G1854" s="28" t="s">
        <v>2903</v>
      </c>
      <c r="H1854" s="15" t="s">
        <v>3579</v>
      </c>
      <c r="I1854" s="39" t="s">
        <v>1450</v>
      </c>
      <c r="J1854" s="19" t="s">
        <v>1451</v>
      </c>
      <c r="K1854" s="997">
        <v>2</v>
      </c>
    </row>
    <row r="1855" spans="1:11" ht="15" customHeight="1" x14ac:dyDescent="0.15">
      <c r="A1855" s="19" t="str">
        <v>眼瞼下垂</v>
      </c>
      <c r="B1855" s="19" t="str">
        <v>継続的に日常生活又は社会生活に相当な制限を受ける場合に限って、シート８とシート10</v>
      </c>
      <c r="C1855" s="15" t="str">
        <v>その他の障害</v>
      </c>
      <c r="D1855" s="15" t="str">
        <v>なし</v>
      </c>
      <c r="G1855" s="28" t="s">
        <v>2904</v>
      </c>
      <c r="H1855" s="15" t="s">
        <v>3579</v>
      </c>
      <c r="I1855" s="39" t="s">
        <v>1450</v>
      </c>
      <c r="J1855" s="19" t="s">
        <v>1451</v>
      </c>
      <c r="K1855" s="997">
        <v>2</v>
      </c>
    </row>
    <row r="1856" spans="1:11" ht="15" customHeight="1" x14ac:dyDescent="0.15">
      <c r="A1856" s="19" t="str">
        <v>機能性頭痛</v>
      </c>
      <c r="B1856" s="19" t="str">
        <v>継続的に日常生活又は社会生活に相当な制限を受ける場合に限って、シート８とシート10</v>
      </c>
      <c r="C1856" s="15" t="str">
        <v>その他の障害</v>
      </c>
      <c r="D1856" s="15" t="str">
        <v>なし</v>
      </c>
      <c r="G1856" s="28" t="s">
        <v>2905</v>
      </c>
      <c r="H1856" s="15" t="s">
        <v>3579</v>
      </c>
      <c r="I1856" s="39" t="s">
        <v>1450</v>
      </c>
      <c r="J1856" s="19" t="s">
        <v>1451</v>
      </c>
      <c r="K1856" s="997">
        <v>2</v>
      </c>
    </row>
    <row r="1857" spans="1:11" ht="15" customHeight="1" x14ac:dyDescent="0.15">
      <c r="A1857" s="19" t="str">
        <v>機能性腹部膨張症</v>
      </c>
      <c r="B1857" s="19" t="str">
        <v>継続的に日常生活又は社会生活に相当な制限を受ける場合に限って、シート８とシート10</v>
      </c>
      <c r="C1857" s="15" t="str">
        <v>その他の障害</v>
      </c>
      <c r="D1857" s="15" t="str">
        <v>なし</v>
      </c>
      <c r="G1857" s="28" t="s">
        <v>2906</v>
      </c>
      <c r="H1857" s="15" t="s">
        <v>3579</v>
      </c>
      <c r="I1857" s="39" t="s">
        <v>1450</v>
      </c>
      <c r="J1857" s="19" t="s">
        <v>1451</v>
      </c>
      <c r="K1857" s="997">
        <v>2</v>
      </c>
    </row>
    <row r="1858" spans="1:11" ht="15" customHeight="1" x14ac:dyDescent="0.15">
      <c r="A1858" s="19" t="str">
        <v>機能性便秘症</v>
      </c>
      <c r="B1858" s="19" t="str">
        <v>継続的に日常生活又は社会生活に相当な制限を受ける場合に限って、シート８とシート10</v>
      </c>
      <c r="C1858" s="15" t="str">
        <v>その他の障害</v>
      </c>
      <c r="D1858" s="15" t="str">
        <v>なし</v>
      </c>
      <c r="G1858" s="28" t="s">
        <v>2907</v>
      </c>
      <c r="H1858" s="15" t="s">
        <v>3579</v>
      </c>
      <c r="I1858" s="39" t="s">
        <v>1450</v>
      </c>
      <c r="J1858" s="19" t="s">
        <v>1451</v>
      </c>
      <c r="K1858" s="997">
        <v>2</v>
      </c>
    </row>
    <row r="1859" spans="1:11" ht="15" customHeight="1" x14ac:dyDescent="0.15">
      <c r="A1859" s="19" t="str">
        <v>起立性障害</v>
      </c>
      <c r="B1859" s="19" t="str">
        <v>継続的に日常生活又は社会生活に相当な制限を受ける場合に限って、シート８とシート10</v>
      </c>
      <c r="C1859" s="15" t="str">
        <v>その他の障害</v>
      </c>
      <c r="D1859" s="15" t="str">
        <v>なし</v>
      </c>
      <c r="G1859" s="28" t="s">
        <v>2908</v>
      </c>
      <c r="H1859" s="15" t="s">
        <v>3579</v>
      </c>
      <c r="I1859" s="39" t="s">
        <v>1450</v>
      </c>
      <c r="J1859" s="19" t="s">
        <v>1451</v>
      </c>
      <c r="K1859" s="997">
        <v>2</v>
      </c>
    </row>
    <row r="1860" spans="1:11" ht="15" customHeight="1" x14ac:dyDescent="0.15">
      <c r="A1860" s="19" t="str">
        <v>起立性体位性頻脈症候群</v>
      </c>
      <c r="B1860" s="19" t="str">
        <v>継続的に日常生活又は社会生活に相当な制限を受ける場合に限って、シート８とシート10</v>
      </c>
      <c r="C1860" s="15" t="str">
        <v>その他の障害</v>
      </c>
      <c r="D1860" s="15" t="str">
        <v>なし</v>
      </c>
      <c r="G1860" s="28" t="s">
        <v>2909</v>
      </c>
      <c r="H1860" s="15" t="s">
        <v>3579</v>
      </c>
      <c r="I1860" s="39" t="s">
        <v>1450</v>
      </c>
      <c r="J1860" s="19" t="s">
        <v>1451</v>
      </c>
      <c r="K1860" s="997">
        <v>2</v>
      </c>
    </row>
    <row r="1861" spans="1:11" ht="15" customHeight="1" x14ac:dyDescent="0.15">
      <c r="A1861" s="19" t="str">
        <v>起立性蛋白尿</v>
      </c>
      <c r="B1861" s="19" t="str">
        <v>継続的に日常生活又は社会生活に相当な制限を受ける場合に限って、シート８とシート10</v>
      </c>
      <c r="C1861" s="15" t="str">
        <v>その他の障害</v>
      </c>
      <c r="D1861" s="15" t="str">
        <v>なし</v>
      </c>
      <c r="G1861" s="28" t="s">
        <v>2910</v>
      </c>
      <c r="H1861" s="15" t="s">
        <v>3579</v>
      </c>
      <c r="I1861" s="39" t="s">
        <v>1450</v>
      </c>
      <c r="J1861" s="19" t="s">
        <v>1451</v>
      </c>
      <c r="K1861" s="997">
        <v>2</v>
      </c>
    </row>
    <row r="1862" spans="1:11" ht="15" customHeight="1" x14ac:dyDescent="0.15">
      <c r="A1862" s="19" t="str">
        <v>起立性調整障害</v>
      </c>
      <c r="B1862" s="19" t="str">
        <v>継続的に日常生活又は社会生活に相当な制限を受ける場合に限って、シート８とシート10</v>
      </c>
      <c r="C1862" s="15" t="str">
        <v>その他の障害</v>
      </c>
      <c r="D1862" s="15" t="str">
        <v>なし</v>
      </c>
      <c r="G1862" s="15" t="s">
        <v>2911</v>
      </c>
      <c r="H1862" s="15" t="s">
        <v>3579</v>
      </c>
      <c r="I1862" s="19" t="s">
        <v>1450</v>
      </c>
      <c r="J1862" s="19" t="s">
        <v>1451</v>
      </c>
      <c r="K1862" s="997">
        <v>2</v>
      </c>
    </row>
    <row r="1863" spans="1:11" ht="15" customHeight="1" x14ac:dyDescent="0.15">
      <c r="A1863" s="19" t="str">
        <v>起立性調節障害</v>
      </c>
      <c r="B1863" s="19" t="str">
        <v>継続的に日常生活又は社会生活に相当な制限を受ける場合に限って、シート８とシート10</v>
      </c>
      <c r="C1863" s="15" t="str">
        <v>その他の障害</v>
      </c>
      <c r="D1863" s="15" t="str">
        <v>なし</v>
      </c>
      <c r="G1863" s="15" t="s">
        <v>2912</v>
      </c>
      <c r="H1863" s="15" t="s">
        <v>3579</v>
      </c>
      <c r="I1863" s="19" t="s">
        <v>1450</v>
      </c>
      <c r="J1863" s="19" t="s">
        <v>1451</v>
      </c>
      <c r="K1863" s="997">
        <v>2</v>
      </c>
    </row>
    <row r="1864" spans="1:11" ht="15" customHeight="1" x14ac:dyDescent="0.15">
      <c r="A1864" s="19" t="str">
        <v>起立性低血圧</v>
      </c>
      <c r="B1864" s="19" t="str">
        <v>継続的に日常生活又は社会生活に相当な制限を受ける場合に限って、シート８とシート10</v>
      </c>
      <c r="C1864" s="15" t="str">
        <v>その他の障害</v>
      </c>
      <c r="D1864" s="15" t="str">
        <v>なし</v>
      </c>
      <c r="G1864" s="15" t="s">
        <v>2913</v>
      </c>
      <c r="H1864" s="15" t="s">
        <v>3579</v>
      </c>
      <c r="I1864" s="19" t="s">
        <v>1450</v>
      </c>
      <c r="J1864" s="19" t="s">
        <v>1451</v>
      </c>
      <c r="K1864" s="997">
        <v>2</v>
      </c>
    </row>
    <row r="1865" spans="1:11" ht="15" customHeight="1" x14ac:dyDescent="0.15">
      <c r="A1865" s="19" t="str">
        <v>起立性貧血</v>
      </c>
      <c r="B1865" s="19" t="str">
        <v>継続的に日常生活又は社会生活に相当な制限を受ける場合に限って、シート８とシート10</v>
      </c>
      <c r="C1865" s="15" t="str">
        <v>その他の障害</v>
      </c>
      <c r="D1865" s="15" t="str">
        <v>なし</v>
      </c>
      <c r="G1865" s="15" t="s">
        <v>2914</v>
      </c>
      <c r="H1865" s="15" t="s">
        <v>3579</v>
      </c>
      <c r="I1865" s="19" t="s">
        <v>1450</v>
      </c>
      <c r="J1865" s="19" t="s">
        <v>1451</v>
      </c>
      <c r="K1865" s="997">
        <v>2</v>
      </c>
    </row>
    <row r="1866" spans="1:11" ht="15" customHeight="1" x14ac:dyDescent="0.15">
      <c r="A1866" s="19" t="str">
        <v>起立性不耐症</v>
      </c>
      <c r="B1866" s="19" t="str">
        <v>継続的に日常生活又は社会生活に相当な制限を受ける場合に限って、シート８とシート10</v>
      </c>
      <c r="C1866" s="15" t="str">
        <v>その他の障害</v>
      </c>
      <c r="D1866" s="15" t="str">
        <v>なし</v>
      </c>
      <c r="G1866" s="15" t="s">
        <v>2915</v>
      </c>
      <c r="H1866" s="15" t="s">
        <v>3579</v>
      </c>
      <c r="I1866" s="19" t="s">
        <v>1450</v>
      </c>
      <c r="J1866" s="19" t="s">
        <v>1451</v>
      </c>
      <c r="K1866" s="997">
        <v>2</v>
      </c>
    </row>
    <row r="1867" spans="1:11" ht="15" customHeight="1" x14ac:dyDescent="0.15">
      <c r="A1867" s="19" t="str">
        <v>逆流性食道炎</v>
      </c>
      <c r="B1867" s="19" t="str">
        <v>継続的に日常生活又は社会生活に相当な制限を受ける場合に限って、シート８とシート10</v>
      </c>
      <c r="C1867" s="15" t="str">
        <v>その他の障害</v>
      </c>
      <c r="D1867" s="15" t="str">
        <v>なし</v>
      </c>
      <c r="G1867" s="15" t="s">
        <v>2916</v>
      </c>
      <c r="H1867" s="15" t="s">
        <v>3579</v>
      </c>
      <c r="I1867" s="19" t="s">
        <v>1450</v>
      </c>
      <c r="J1867" s="19" t="s">
        <v>1451</v>
      </c>
      <c r="K1867" s="997">
        <v>2</v>
      </c>
    </row>
    <row r="1868" spans="1:11" ht="15" customHeight="1" x14ac:dyDescent="0.15">
      <c r="A1868" s="19" t="str">
        <v>胸郭出口症候群</v>
      </c>
      <c r="B1868" s="19" t="str">
        <v>継続的に日常生活又は社会生活に相当な制限を受ける場合に限って、シート８とシート10</v>
      </c>
      <c r="C1868" s="15" t="str">
        <v>その他の障害</v>
      </c>
      <c r="D1868" s="15" t="str">
        <v>なし</v>
      </c>
      <c r="G1868" s="15" t="s">
        <v>2917</v>
      </c>
      <c r="H1868" s="15" t="s">
        <v>3579</v>
      </c>
      <c r="I1868" s="19" t="s">
        <v>1450</v>
      </c>
      <c r="J1868" s="19" t="s">
        <v>1451</v>
      </c>
      <c r="K1868" s="997">
        <v>2</v>
      </c>
    </row>
    <row r="1869" spans="1:11" ht="15" customHeight="1" x14ac:dyDescent="0.15">
      <c r="A1869" s="19" t="str">
        <v>局所性多汗症</v>
      </c>
      <c r="B1869" s="19" t="str">
        <v>継続的に日常生活又は社会生活に相当な制限を受ける場合に限って、シート８とシート10</v>
      </c>
      <c r="C1869" s="15" t="str">
        <v>その他の障害</v>
      </c>
      <c r="D1869" s="15" t="str">
        <v>なし</v>
      </c>
      <c r="G1869" s="15" t="s">
        <v>2918</v>
      </c>
      <c r="H1869" s="15" t="s">
        <v>3579</v>
      </c>
      <c r="I1869" s="19" t="s">
        <v>1450</v>
      </c>
      <c r="J1869" s="19" t="s">
        <v>1451</v>
      </c>
      <c r="K1869" s="997">
        <v>2</v>
      </c>
    </row>
    <row r="1870" spans="1:11" ht="15" customHeight="1" x14ac:dyDescent="0.15">
      <c r="A1870" s="19" t="str">
        <v>局所多汗症</v>
      </c>
      <c r="B1870" s="19" t="str">
        <v>継続的に日常生活又は社会生活に相当な制限を受ける場合に限って、シート８とシート10</v>
      </c>
      <c r="C1870" s="15" t="str">
        <v>その他の障害</v>
      </c>
      <c r="D1870" s="15" t="str">
        <v>なし</v>
      </c>
      <c r="G1870" s="15" t="s">
        <v>2919</v>
      </c>
      <c r="H1870" s="15" t="s">
        <v>3579</v>
      </c>
      <c r="I1870" s="19" t="s">
        <v>1450</v>
      </c>
      <c r="J1870" s="19" t="s">
        <v>1451</v>
      </c>
      <c r="K1870" s="997">
        <v>2</v>
      </c>
    </row>
    <row r="1871" spans="1:11" ht="15" customHeight="1" x14ac:dyDescent="0.15">
      <c r="A1871" s="19" t="str">
        <v>局所疼痛症候群</v>
      </c>
      <c r="B1871" s="19" t="str">
        <v>継続的に日常生活又は社会生活に相当な制限を受ける場合に限って、シート８とシート10</v>
      </c>
      <c r="C1871" s="15" t="str">
        <v>その他の障害</v>
      </c>
      <c r="D1871" s="15" t="str">
        <v>なし</v>
      </c>
      <c r="G1871" s="15" t="s">
        <v>2920</v>
      </c>
      <c r="H1871" s="15" t="s">
        <v>3579</v>
      </c>
      <c r="I1871" s="19" t="s">
        <v>1450</v>
      </c>
      <c r="J1871" s="19" t="s">
        <v>1451</v>
      </c>
      <c r="K1871" s="997">
        <v>2</v>
      </c>
    </row>
    <row r="1872" spans="1:11" ht="15" customHeight="1" x14ac:dyDescent="0.15">
      <c r="A1872" s="19" t="str">
        <v>筋性斜頸</v>
      </c>
      <c r="B1872" s="19" t="str">
        <v>継続的に日常生活又は社会生活に相当な制限を受ける場合に限って、シート８とシート10</v>
      </c>
      <c r="C1872" s="15" t="str">
        <v>その他の障害</v>
      </c>
      <c r="D1872" s="15" t="str">
        <v>なし</v>
      </c>
      <c r="G1872" s="15" t="s">
        <v>2921</v>
      </c>
      <c r="H1872" s="15" t="s">
        <v>3579</v>
      </c>
      <c r="I1872" s="19" t="s">
        <v>1450</v>
      </c>
      <c r="J1872" s="19" t="s">
        <v>1451</v>
      </c>
      <c r="K1872" s="997">
        <v>2</v>
      </c>
    </row>
    <row r="1873" spans="1:11" ht="15" customHeight="1" x14ac:dyDescent="0.15">
      <c r="A1873" s="19" t="str">
        <v>筋膜性疼痛症候群</v>
      </c>
      <c r="B1873" s="19" t="str">
        <v>継続的に日常生活又は社会生活に相当な制限を受ける場合に限って、シート８とシート10</v>
      </c>
      <c r="C1873" s="15" t="str">
        <v>その他の障害</v>
      </c>
      <c r="D1873" s="15" t="str">
        <v>なし</v>
      </c>
      <c r="G1873" s="15" t="s">
        <v>2922</v>
      </c>
      <c r="H1873" s="15" t="s">
        <v>3579</v>
      </c>
      <c r="I1873" s="19" t="s">
        <v>1450</v>
      </c>
      <c r="J1873" s="19" t="s">
        <v>1451</v>
      </c>
      <c r="K1873" s="997">
        <v>2</v>
      </c>
    </row>
    <row r="1874" spans="1:11" ht="15" customHeight="1" x14ac:dyDescent="0.15">
      <c r="A1874" s="19" t="str">
        <v>緊張型頭痛</v>
      </c>
      <c r="B1874" s="19" t="str">
        <v>継続的に日常生活又は社会生活に相当な制限を受ける場合に限って、シート８とシート10</v>
      </c>
      <c r="C1874" s="15" t="str">
        <v>その他の障害</v>
      </c>
      <c r="D1874" s="15" t="str">
        <v>なし</v>
      </c>
      <c r="G1874" s="15" t="s">
        <v>2923</v>
      </c>
      <c r="H1874" s="15" t="s">
        <v>3579</v>
      </c>
      <c r="I1874" s="19" t="s">
        <v>1450</v>
      </c>
      <c r="J1874" s="19" t="s">
        <v>1451</v>
      </c>
      <c r="K1874" s="997">
        <v>2</v>
      </c>
    </row>
    <row r="1875" spans="1:11" ht="15" customHeight="1" x14ac:dyDescent="0.15">
      <c r="A1875" s="19" t="str">
        <v>緊張性頭痛</v>
      </c>
      <c r="B1875" s="19" t="str">
        <v>継続的に日常生活又は社会生活に相当な制限を受ける場合に限って、シート８とシート10</v>
      </c>
      <c r="C1875" s="15" t="str">
        <v>その他の障害</v>
      </c>
      <c r="D1875" s="15" t="str">
        <v>なし</v>
      </c>
      <c r="G1875" s="15" t="s">
        <v>2924</v>
      </c>
      <c r="H1875" s="15" t="s">
        <v>3579</v>
      </c>
      <c r="I1875" s="19" t="s">
        <v>1450</v>
      </c>
      <c r="J1875" s="19" t="s">
        <v>1451</v>
      </c>
      <c r="K1875" s="997">
        <v>2</v>
      </c>
    </row>
    <row r="1876" spans="1:11" ht="15" customHeight="1" x14ac:dyDescent="0.15">
      <c r="A1876" s="19" t="str">
        <v>近視</v>
      </c>
      <c r="B1876" s="19" t="str">
        <v>継続的に日常生活又は社会生活に相当な制限を受ける場合に限って、シート８とシート10</v>
      </c>
      <c r="C1876" s="15" t="str">
        <v>その他の障害</v>
      </c>
      <c r="D1876" s="15" t="str">
        <v>なし</v>
      </c>
      <c r="G1876" s="15" t="s">
        <v>2925</v>
      </c>
      <c r="H1876" s="15" t="s">
        <v>3579</v>
      </c>
      <c r="I1876" s="19" t="s">
        <v>1450</v>
      </c>
      <c r="J1876" s="19" t="s">
        <v>1451</v>
      </c>
      <c r="K1876" s="997">
        <v>2</v>
      </c>
    </row>
    <row r="1877" spans="1:11" ht="15" customHeight="1" x14ac:dyDescent="0.15">
      <c r="A1877" s="19" t="str">
        <v>頚椎すべり症</v>
      </c>
      <c r="B1877" s="19" t="str">
        <v>継続的に日常生活又は社会生活に相当な制限を受ける場合に限って、シート８とシート10</v>
      </c>
      <c r="C1877" s="15" t="str">
        <v>その他の障害</v>
      </c>
      <c r="D1877" s="15" t="str">
        <v>なし</v>
      </c>
      <c r="G1877" s="15" t="s">
        <v>2926</v>
      </c>
      <c r="H1877" s="15" t="s">
        <v>3579</v>
      </c>
      <c r="I1877" s="19" t="s">
        <v>1450</v>
      </c>
      <c r="J1877" s="19" t="s">
        <v>1451</v>
      </c>
      <c r="K1877" s="997">
        <v>2</v>
      </c>
    </row>
    <row r="1878" spans="1:11" ht="15" customHeight="1" x14ac:dyDescent="0.15">
      <c r="A1878" s="19" t="str">
        <v>頚椎症</v>
      </c>
      <c r="B1878" s="19" t="str">
        <v>継続的に日常生活又は社会生活に相当な制限を受ける場合に限って、シート８とシート10</v>
      </c>
      <c r="C1878" s="15" t="str">
        <v>その他の障害</v>
      </c>
      <c r="D1878" s="15" t="str">
        <v>なし</v>
      </c>
      <c r="G1878" s="15" t="s">
        <v>2927</v>
      </c>
      <c r="H1878" s="15" t="s">
        <v>3579</v>
      </c>
      <c r="I1878" s="19" t="s">
        <v>1450</v>
      </c>
      <c r="J1878" s="19" t="s">
        <v>1451</v>
      </c>
      <c r="K1878" s="997">
        <v>2</v>
      </c>
    </row>
    <row r="1879" spans="1:11" ht="15" customHeight="1" x14ac:dyDescent="0.15">
      <c r="A1879" s="19" t="str">
        <v>頚椎椎間板症</v>
      </c>
      <c r="B1879" s="19" t="str">
        <v>継続的に日常生活又は社会生活に相当な制限を受ける場合に限って、シート８とシート10</v>
      </c>
      <c r="C1879" s="15" t="str">
        <v>その他の障害</v>
      </c>
      <c r="D1879" s="15" t="str">
        <v>なし</v>
      </c>
      <c r="G1879" s="15" t="s">
        <v>2928</v>
      </c>
      <c r="H1879" s="15" t="s">
        <v>3579</v>
      </c>
      <c r="I1879" s="19" t="s">
        <v>1450</v>
      </c>
      <c r="J1879" s="19" t="s">
        <v>1451</v>
      </c>
      <c r="K1879" s="997">
        <v>2</v>
      </c>
    </row>
    <row r="1880" spans="1:11" ht="15" customHeight="1" x14ac:dyDescent="0.15">
      <c r="A1880" s="19" t="str">
        <v>頚椎捻挫</v>
      </c>
      <c r="B1880" s="19" t="str">
        <v>継続的に日常生活又は社会生活に相当な制限を受ける場合に限って、シート８とシート10</v>
      </c>
      <c r="C1880" s="15" t="str">
        <v>その他の障害</v>
      </c>
      <c r="D1880" s="15" t="str">
        <v>なし</v>
      </c>
      <c r="G1880" s="15" t="s">
        <v>2929</v>
      </c>
      <c r="H1880" s="15" t="s">
        <v>3579</v>
      </c>
      <c r="I1880" s="19" t="s">
        <v>1450</v>
      </c>
      <c r="J1880" s="19" t="s">
        <v>1451</v>
      </c>
      <c r="K1880" s="997">
        <v>2</v>
      </c>
    </row>
    <row r="1881" spans="1:11" ht="15" customHeight="1" x14ac:dyDescent="0.15">
      <c r="A1881" s="19" t="str">
        <v>結膜下異物</v>
      </c>
      <c r="B1881" s="19" t="str">
        <v>継続的に日常生活又は社会生活に相当な制限を受ける場合に限って、シート８とシート10</v>
      </c>
      <c r="C1881" s="15" t="str">
        <v>その他の障害</v>
      </c>
      <c r="D1881" s="15" t="str">
        <v>なし</v>
      </c>
      <c r="G1881" s="15" t="s">
        <v>2930</v>
      </c>
      <c r="H1881" s="15" t="s">
        <v>3579</v>
      </c>
      <c r="I1881" s="19" t="s">
        <v>1450</v>
      </c>
      <c r="J1881" s="19" t="s">
        <v>1451</v>
      </c>
      <c r="K1881" s="997">
        <v>2</v>
      </c>
    </row>
    <row r="1882" spans="1:11" ht="15" customHeight="1" x14ac:dyDescent="0.15">
      <c r="A1882" s="19" t="str">
        <v>結膜嚢胞</v>
      </c>
      <c r="B1882" s="19" t="str">
        <v>継続的に日常生活又は社会生活に相当な制限を受ける場合に限って、シート８とシート10</v>
      </c>
      <c r="C1882" s="15" t="str">
        <v>その他の障害</v>
      </c>
      <c r="D1882" s="15" t="str">
        <v>なし</v>
      </c>
      <c r="G1882" s="15" t="s">
        <v>2931</v>
      </c>
      <c r="H1882" s="15" t="s">
        <v>3579</v>
      </c>
      <c r="I1882" s="19" t="s">
        <v>1450</v>
      </c>
      <c r="J1882" s="19" t="s">
        <v>1451</v>
      </c>
      <c r="K1882" s="997">
        <v>2</v>
      </c>
    </row>
    <row r="1883" spans="1:11" ht="15" customHeight="1" x14ac:dyDescent="0.15">
      <c r="A1883" s="19" t="str">
        <v>結膜浮腫</v>
      </c>
      <c r="B1883" s="19" t="str">
        <v>継続的に日常生活又は社会生活に相当な制限を受ける場合に限って、シート８とシート10</v>
      </c>
      <c r="C1883" s="15" t="str">
        <v>その他の障害</v>
      </c>
      <c r="D1883" s="15" t="str">
        <v>なし</v>
      </c>
      <c r="G1883" s="15" t="s">
        <v>2932</v>
      </c>
      <c r="H1883" s="15" t="s">
        <v>3579</v>
      </c>
      <c r="I1883" s="19" t="s">
        <v>1450</v>
      </c>
      <c r="J1883" s="19" t="s">
        <v>1451</v>
      </c>
      <c r="K1883" s="997">
        <v>2</v>
      </c>
    </row>
    <row r="1884" spans="1:11" ht="15" customHeight="1" x14ac:dyDescent="0.15">
      <c r="A1884" s="19" t="str">
        <v>血圧調整障害</v>
      </c>
      <c r="B1884" s="19" t="str">
        <v>継続的に日常生活又は社会生活に相当な制限を受ける場合に限って、シート８とシート10</v>
      </c>
      <c r="C1884" s="15" t="str">
        <v>その他の障害</v>
      </c>
      <c r="D1884" s="15" t="str">
        <v>なし</v>
      </c>
      <c r="G1884" s="15" t="s">
        <v>2933</v>
      </c>
      <c r="H1884" s="15" t="s">
        <v>3579</v>
      </c>
      <c r="I1884" s="19" t="s">
        <v>1450</v>
      </c>
      <c r="J1884" s="19" t="s">
        <v>1451</v>
      </c>
      <c r="K1884" s="997">
        <v>2</v>
      </c>
    </row>
    <row r="1885" spans="1:11" ht="15" customHeight="1" x14ac:dyDescent="0.15">
      <c r="A1885" s="19" t="str">
        <v>血尿</v>
      </c>
      <c r="B1885" s="19" t="str">
        <v>継続的に日常生活又は社会生活に相当な制限を受ける場合に限って、シート８とシート10</v>
      </c>
      <c r="C1885" s="15" t="str">
        <v>その他の障害</v>
      </c>
      <c r="D1885" s="15" t="str">
        <v>なし</v>
      </c>
      <c r="G1885" s="15" t="s">
        <v>2934</v>
      </c>
      <c r="H1885" s="15" t="s">
        <v>3579</v>
      </c>
      <c r="I1885" s="19" t="s">
        <v>1450</v>
      </c>
      <c r="J1885" s="19" t="s">
        <v>1451</v>
      </c>
      <c r="K1885" s="997">
        <v>2</v>
      </c>
    </row>
    <row r="1886" spans="1:11" ht="15" customHeight="1" x14ac:dyDescent="0.15">
      <c r="A1886" s="19" t="str">
        <v>月経困難症</v>
      </c>
      <c r="B1886" s="19" t="str">
        <v>継続的に日常生活又は社会生活に相当な制限を受ける場合に限って、シート８とシート10</v>
      </c>
      <c r="C1886" s="15" t="str">
        <v>その他の障害</v>
      </c>
      <c r="D1886" s="15" t="str">
        <v>なし</v>
      </c>
      <c r="G1886" s="15" t="s">
        <v>2935</v>
      </c>
      <c r="H1886" s="15" t="s">
        <v>3579</v>
      </c>
      <c r="I1886" s="19" t="s">
        <v>1450</v>
      </c>
      <c r="J1886" s="19" t="s">
        <v>1451</v>
      </c>
      <c r="K1886" s="997">
        <v>2</v>
      </c>
    </row>
    <row r="1887" spans="1:11" ht="15" customHeight="1" x14ac:dyDescent="0.15">
      <c r="A1887" s="19" t="str">
        <v>月経前緊張症</v>
      </c>
      <c r="B1887" s="19" t="str">
        <v>継続的に日常生活又は社会生活に相当な制限を受ける場合に限って、シート８とシート10</v>
      </c>
      <c r="C1887" s="15" t="str">
        <v>その他の障害</v>
      </c>
      <c r="D1887" s="15" t="str">
        <v>なし</v>
      </c>
      <c r="G1887" s="15" t="s">
        <v>2936</v>
      </c>
      <c r="H1887" s="15" t="s">
        <v>3579</v>
      </c>
      <c r="I1887" s="19" t="s">
        <v>1450</v>
      </c>
      <c r="J1887" s="19" t="s">
        <v>1451</v>
      </c>
      <c r="K1887" s="997">
        <v>2</v>
      </c>
    </row>
    <row r="1888" spans="1:11" ht="15" customHeight="1" x14ac:dyDescent="0.15">
      <c r="A1888" s="19" t="str">
        <v>月経前症候群</v>
      </c>
      <c r="B1888" s="19" t="str">
        <v>継続的に日常生活又は社会生活に相当な制限を受ける場合に限って、シート８とシート10</v>
      </c>
      <c r="C1888" s="15" t="str">
        <v>その他の障害</v>
      </c>
      <c r="D1888" s="15" t="str">
        <v>なし</v>
      </c>
      <c r="G1888" s="15" t="s">
        <v>2937</v>
      </c>
      <c r="H1888" s="15" t="s">
        <v>3579</v>
      </c>
      <c r="I1888" s="19" t="s">
        <v>1450</v>
      </c>
      <c r="J1888" s="19" t="s">
        <v>1451</v>
      </c>
      <c r="K1888" s="997">
        <v>2</v>
      </c>
    </row>
    <row r="1889" spans="1:11" ht="15" customHeight="1" x14ac:dyDescent="0.15">
      <c r="A1889" s="19" t="str">
        <v>月経痛</v>
      </c>
      <c r="B1889" s="19" t="str">
        <v>継続的に日常生活又は社会生活に相当な制限を受ける場合に限って、シート８とシート10</v>
      </c>
      <c r="C1889" s="15" t="str">
        <v>その他の障害</v>
      </c>
      <c r="D1889" s="15" t="str">
        <v>なし</v>
      </c>
      <c r="G1889" s="15" t="s">
        <v>2938</v>
      </c>
      <c r="H1889" s="15" t="s">
        <v>3579</v>
      </c>
      <c r="I1889" s="19" t="s">
        <v>1450</v>
      </c>
      <c r="J1889" s="19" t="s">
        <v>1451</v>
      </c>
      <c r="K1889" s="997">
        <v>2</v>
      </c>
    </row>
    <row r="1890" spans="1:11" ht="15" customHeight="1" x14ac:dyDescent="0.15">
      <c r="A1890" s="19" t="str">
        <v>肩関節反復脱臼</v>
      </c>
      <c r="B1890" s="19" t="str">
        <v>継続的に日常生活又は社会生活に相当な制限を受ける場合に限って、シート８とシート10</v>
      </c>
      <c r="C1890" s="15" t="str">
        <v>その他の障害</v>
      </c>
      <c r="D1890" s="15" t="str">
        <v>なし</v>
      </c>
      <c r="G1890" s="15" t="s">
        <v>2939</v>
      </c>
      <c r="H1890" s="15" t="s">
        <v>3579</v>
      </c>
      <c r="I1890" s="19" t="s">
        <v>1450</v>
      </c>
      <c r="J1890" s="19" t="s">
        <v>1451</v>
      </c>
      <c r="K1890" s="997">
        <v>2</v>
      </c>
    </row>
    <row r="1891" spans="1:11" ht="15" customHeight="1" x14ac:dyDescent="0.15">
      <c r="A1891" s="19" t="str">
        <v>鍵盤部分断裂</v>
      </c>
      <c r="B1891" s="19" t="str">
        <v>継続的に日常生活又は社会生活に相当な制限を受ける場合に限って、シート８とシート10</v>
      </c>
      <c r="C1891" s="15" t="str">
        <v>その他の障害</v>
      </c>
      <c r="D1891" s="15" t="str">
        <v>なし</v>
      </c>
      <c r="G1891" s="15" t="s">
        <v>2940</v>
      </c>
      <c r="H1891" s="15" t="s">
        <v>3579</v>
      </c>
      <c r="I1891" s="19" t="s">
        <v>1450</v>
      </c>
      <c r="J1891" s="19" t="s">
        <v>1451</v>
      </c>
      <c r="K1891" s="997">
        <v>2</v>
      </c>
    </row>
    <row r="1892" spans="1:11" ht="15" customHeight="1" x14ac:dyDescent="0.15">
      <c r="A1892" s="19" t="str">
        <v>原発性無月経</v>
      </c>
      <c r="B1892" s="19" t="str">
        <v>継続的に日常生活又は社会生活に相当な制限を受ける場合に限って、シート８とシート10</v>
      </c>
      <c r="C1892" s="15" t="str">
        <v>その他の障害</v>
      </c>
      <c r="D1892" s="15" t="str">
        <v>なし</v>
      </c>
      <c r="G1892" s="15" t="s">
        <v>2941</v>
      </c>
      <c r="H1892" s="15" t="s">
        <v>3579</v>
      </c>
      <c r="I1892" s="19" t="s">
        <v>1450</v>
      </c>
      <c r="J1892" s="19" t="s">
        <v>1451</v>
      </c>
      <c r="K1892" s="997">
        <v>2</v>
      </c>
    </row>
    <row r="1893" spans="1:11" ht="15" customHeight="1" x14ac:dyDescent="0.15">
      <c r="A1893" s="19" t="str">
        <v>鼓膜欠損</v>
      </c>
      <c r="B1893" s="19" t="str">
        <v>継続的に日常生活又は社会生活に相当な制限を受ける場合に限って、シート８とシート10</v>
      </c>
      <c r="C1893" s="15" t="str">
        <v>その他の障害</v>
      </c>
      <c r="D1893" s="15" t="str">
        <v>なし</v>
      </c>
      <c r="G1893" s="15" t="s">
        <v>2942</v>
      </c>
      <c r="H1893" s="15" t="s">
        <v>3579</v>
      </c>
      <c r="I1893" s="19" t="s">
        <v>1450</v>
      </c>
      <c r="J1893" s="19" t="s">
        <v>1451</v>
      </c>
      <c r="K1893" s="997">
        <v>2</v>
      </c>
    </row>
    <row r="1894" spans="1:11" ht="15" customHeight="1" x14ac:dyDescent="0.15">
      <c r="A1894" s="19" t="str">
        <v>交換神経緊張亢進</v>
      </c>
      <c r="B1894" s="19" t="str">
        <v>継続的に日常生活又は社会生活に相当な制限を受ける場合に限って、シート８とシート10</v>
      </c>
      <c r="C1894" s="15" t="str">
        <v>その他の障害</v>
      </c>
      <c r="D1894" s="15" t="str">
        <v>なし</v>
      </c>
      <c r="G1894" s="15" t="s">
        <v>2943</v>
      </c>
      <c r="H1894" s="15" t="s">
        <v>3579</v>
      </c>
      <c r="I1894" s="19" t="s">
        <v>1450</v>
      </c>
      <c r="J1894" s="19" t="s">
        <v>1451</v>
      </c>
      <c r="K1894" s="997">
        <v>2</v>
      </c>
    </row>
    <row r="1895" spans="1:11" ht="15" customHeight="1" x14ac:dyDescent="0.15">
      <c r="A1895" s="19" t="str">
        <v>光覚弁</v>
      </c>
      <c r="B1895" s="19" t="str">
        <v>継続的に日常生活又は社会生活に相当な制限を受ける場合に限って、シート８とシート10</v>
      </c>
      <c r="C1895" s="15" t="str">
        <v>その他の障害</v>
      </c>
      <c r="D1895" s="15" t="str">
        <v>なし</v>
      </c>
      <c r="G1895" s="15" t="s">
        <v>2944</v>
      </c>
      <c r="H1895" s="15" t="s">
        <v>3579</v>
      </c>
      <c r="I1895" s="19" t="s">
        <v>1450</v>
      </c>
      <c r="J1895" s="19" t="s">
        <v>1451</v>
      </c>
      <c r="K1895" s="997">
        <v>2</v>
      </c>
    </row>
    <row r="1896" spans="1:11" ht="15" customHeight="1" x14ac:dyDescent="0.15">
      <c r="A1896" s="19" t="str">
        <v>口顎口唇裂</v>
      </c>
      <c r="B1896" s="19" t="str">
        <v>継続的に日常生活又は社会生活に相当な制限を受ける場合に限って、シート８とシート10</v>
      </c>
      <c r="C1896" s="15" t="str">
        <v>その他の障害</v>
      </c>
      <c r="D1896" s="15" t="str">
        <v>なし</v>
      </c>
      <c r="G1896" s="15" t="s">
        <v>2945</v>
      </c>
      <c r="H1896" s="15" t="s">
        <v>3579</v>
      </c>
      <c r="I1896" s="19" t="s">
        <v>1450</v>
      </c>
      <c r="J1896" s="19" t="s">
        <v>1451</v>
      </c>
      <c r="K1896" s="997">
        <v>2</v>
      </c>
    </row>
    <row r="1897" spans="1:11" ht="15" customHeight="1" x14ac:dyDescent="0.15">
      <c r="A1897" s="19" t="str">
        <v>口唇蓋裂</v>
      </c>
      <c r="B1897" s="19" t="str">
        <v>継続的に日常生活又は社会生活に相当な制限を受ける場合に限って、シート８とシート10</v>
      </c>
      <c r="C1897" s="15" t="str">
        <v>その他の障害</v>
      </c>
      <c r="D1897" s="15" t="str">
        <v>なし</v>
      </c>
      <c r="G1897" s="15" t="s">
        <v>2946</v>
      </c>
      <c r="H1897" s="15" t="s">
        <v>3579</v>
      </c>
      <c r="I1897" s="19" t="s">
        <v>1450</v>
      </c>
      <c r="J1897" s="19" t="s">
        <v>1451</v>
      </c>
      <c r="K1897" s="997">
        <v>2</v>
      </c>
    </row>
    <row r="1898" spans="1:11" ht="15" customHeight="1" x14ac:dyDescent="0.15">
      <c r="A1898" s="19" t="str">
        <v>甲状腺肥大</v>
      </c>
      <c r="B1898" s="19" t="str">
        <v>継続的に日常生活又は社会生活に相当な制限を受ける場合に限って、シート８とシート10</v>
      </c>
      <c r="C1898" s="15" t="str">
        <v>その他の障害</v>
      </c>
      <c r="D1898" s="15" t="str">
        <v>なし</v>
      </c>
      <c r="G1898" s="15" t="s">
        <v>2948</v>
      </c>
      <c r="H1898" s="15" t="s">
        <v>3579</v>
      </c>
      <c r="I1898" s="19" t="s">
        <v>1450</v>
      </c>
      <c r="J1898" s="19" t="s">
        <v>1451</v>
      </c>
      <c r="K1898" s="997">
        <v>2</v>
      </c>
    </row>
    <row r="1899" spans="1:11" ht="15" customHeight="1" x14ac:dyDescent="0.15">
      <c r="A1899" s="19" t="str">
        <v>高度手掌多汗症</v>
      </c>
      <c r="B1899" s="19" t="str">
        <v>継続的に日常生活又は社会生活に相当な制限を受ける場合に限って、シート８とシート10</v>
      </c>
      <c r="C1899" s="15" t="str">
        <v>その他の障害</v>
      </c>
      <c r="D1899" s="15" t="str">
        <v>なし</v>
      </c>
      <c r="G1899" s="15" t="s">
        <v>2949</v>
      </c>
      <c r="H1899" s="15" t="s">
        <v>3579</v>
      </c>
      <c r="I1899" s="19" t="s">
        <v>1450</v>
      </c>
      <c r="J1899" s="19" t="s">
        <v>1451</v>
      </c>
      <c r="K1899" s="997">
        <v>2</v>
      </c>
    </row>
    <row r="1900" spans="1:11" ht="15" customHeight="1" x14ac:dyDescent="0.15">
      <c r="A1900" s="19" t="str">
        <v>腰椎すべり症</v>
      </c>
      <c r="B1900" s="19" t="str">
        <v>継続的に日常生活又は社会生活に相当な制限を受ける場合に限って、シート８とシート10</v>
      </c>
      <c r="C1900" s="15" t="str">
        <v>その他の障害</v>
      </c>
      <c r="D1900" s="15" t="str">
        <v>なし</v>
      </c>
      <c r="G1900" s="15" t="s">
        <v>2950</v>
      </c>
      <c r="H1900" s="15" t="s">
        <v>3579</v>
      </c>
      <c r="I1900" s="19" t="s">
        <v>1450</v>
      </c>
      <c r="J1900" s="19" t="s">
        <v>1451</v>
      </c>
      <c r="K1900" s="997">
        <v>2</v>
      </c>
    </row>
    <row r="1901" spans="1:11" ht="15" customHeight="1" x14ac:dyDescent="0.15">
      <c r="A1901" s="19" t="str">
        <v>腰椎間板ヘルニア</v>
      </c>
      <c r="B1901" s="19" t="str">
        <v>継続的に日常生活又は社会生活に相当な制限を受ける場合に限って、シート８とシート10</v>
      </c>
      <c r="C1901" s="15" t="str">
        <v>その他の障害</v>
      </c>
      <c r="D1901" s="15" t="str">
        <v>なし</v>
      </c>
      <c r="G1901" s="15" t="s">
        <v>2951</v>
      </c>
      <c r="H1901" s="15" t="s">
        <v>3579</v>
      </c>
      <c r="I1901" s="19" t="s">
        <v>1450</v>
      </c>
      <c r="J1901" s="19" t="s">
        <v>1451</v>
      </c>
      <c r="K1901" s="997">
        <v>2</v>
      </c>
    </row>
    <row r="1902" spans="1:11" ht="15" customHeight="1" x14ac:dyDescent="0.15">
      <c r="A1902" s="19" t="str">
        <v>腰椎椎間板症</v>
      </c>
      <c r="B1902" s="19" t="str">
        <v>継続的に日常生活又は社会生活に相当な制限を受ける場合に限って、シート８とシート10</v>
      </c>
      <c r="C1902" s="15" t="str">
        <v>その他の障害</v>
      </c>
      <c r="D1902" s="15" t="str">
        <v>なし</v>
      </c>
      <c r="G1902" s="15" t="s">
        <v>2952</v>
      </c>
      <c r="H1902" s="15" t="s">
        <v>3579</v>
      </c>
      <c r="I1902" s="19" t="s">
        <v>1450</v>
      </c>
      <c r="J1902" s="19" t="s">
        <v>1451</v>
      </c>
      <c r="K1902" s="997">
        <v>2</v>
      </c>
    </row>
    <row r="1903" spans="1:11" ht="15" customHeight="1" x14ac:dyDescent="0.15">
      <c r="A1903" s="19" t="str">
        <v>腰椎椎間板変性症</v>
      </c>
      <c r="B1903" s="19" t="str">
        <v>継続的に日常生活又は社会生活に相当な制限を受ける場合に限って、シート８とシート10</v>
      </c>
      <c r="C1903" s="15" t="str">
        <v>その他の障害</v>
      </c>
      <c r="D1903" s="15" t="str">
        <v>なし</v>
      </c>
      <c r="G1903" s="15" t="s">
        <v>2953</v>
      </c>
      <c r="H1903" s="15" t="s">
        <v>3579</v>
      </c>
      <c r="I1903" s="19" t="s">
        <v>1450</v>
      </c>
      <c r="J1903" s="19" t="s">
        <v>1451</v>
      </c>
      <c r="K1903" s="997">
        <v>2</v>
      </c>
    </row>
    <row r="1904" spans="1:11" ht="15" customHeight="1" x14ac:dyDescent="0.15">
      <c r="A1904" s="19" t="str">
        <v>腰椎分離すべり症</v>
      </c>
      <c r="B1904" s="19" t="str">
        <v>継続的に日常生活又は社会生活に相当な制限を受ける場合に限って、シート８とシート10</v>
      </c>
      <c r="C1904" s="15" t="str">
        <v>その他の障害</v>
      </c>
      <c r="D1904" s="15" t="str">
        <v>なし</v>
      </c>
      <c r="G1904" s="15" t="s">
        <v>2954</v>
      </c>
      <c r="H1904" s="15" t="s">
        <v>3579</v>
      </c>
      <c r="I1904" s="19" t="s">
        <v>1450</v>
      </c>
      <c r="J1904" s="19" t="s">
        <v>1451</v>
      </c>
      <c r="K1904" s="997">
        <v>2</v>
      </c>
    </row>
    <row r="1905" spans="1:11" ht="15" customHeight="1" x14ac:dyDescent="0.15">
      <c r="A1905" s="19" t="str">
        <v>腰椎分離症</v>
      </c>
      <c r="B1905" s="19" t="str">
        <v>継続的に日常生活又は社会生活に相当な制限を受ける場合に限って、シート８とシート10</v>
      </c>
      <c r="C1905" s="15" t="str">
        <v>その他の障害</v>
      </c>
      <c r="D1905" s="15" t="str">
        <v>なし</v>
      </c>
      <c r="G1905" s="15" t="s">
        <v>2955</v>
      </c>
      <c r="H1905" s="15" t="s">
        <v>3579</v>
      </c>
      <c r="I1905" s="19" t="s">
        <v>1450</v>
      </c>
      <c r="J1905" s="19" t="s">
        <v>1451</v>
      </c>
      <c r="K1905" s="997">
        <v>2</v>
      </c>
    </row>
    <row r="1906" spans="1:11" ht="15" customHeight="1" x14ac:dyDescent="0.15">
      <c r="A1906" s="19" t="str">
        <v>腰部ヘルニア</v>
      </c>
      <c r="B1906" s="19" t="str">
        <v>継続的に日常生活又は社会生活に相当な制限を受ける場合に限って、シート８とシート10</v>
      </c>
      <c r="C1906" s="15" t="str">
        <v>その他の障害</v>
      </c>
      <c r="D1906" s="15" t="str">
        <v>なし</v>
      </c>
      <c r="G1906" s="15" t="s">
        <v>2956</v>
      </c>
      <c r="H1906" s="15" t="s">
        <v>3579</v>
      </c>
      <c r="I1906" s="19" t="s">
        <v>1450</v>
      </c>
      <c r="J1906" s="19" t="s">
        <v>1451</v>
      </c>
      <c r="K1906" s="997">
        <v>2</v>
      </c>
    </row>
    <row r="1907" spans="1:11" ht="15" customHeight="1" x14ac:dyDescent="0.15">
      <c r="A1907" s="19" t="str">
        <v>骨嚢腫</v>
      </c>
      <c r="B1907" s="19" t="str">
        <v>継続的に日常生活又は社会生活に相当な制限を受ける場合に限って、シート８とシート10</v>
      </c>
      <c r="C1907" s="15" t="str">
        <v>その他の障害</v>
      </c>
      <c r="D1907" s="15" t="str">
        <v>なし</v>
      </c>
      <c r="G1907" s="15" t="s">
        <v>2957</v>
      </c>
      <c r="H1907" s="15" t="s">
        <v>3579</v>
      </c>
      <c r="I1907" s="19" t="s">
        <v>1450</v>
      </c>
      <c r="J1907" s="19" t="s">
        <v>1451</v>
      </c>
      <c r="K1907" s="997">
        <v>2</v>
      </c>
    </row>
    <row r="1908" spans="1:11" ht="15" customHeight="1" x14ac:dyDescent="0.15">
      <c r="A1908" s="19" t="str">
        <v>骨盤うっ血症候群</v>
      </c>
      <c r="B1908" s="19" t="str">
        <v>継続的に日常生活又は社会生活に相当な制限を受ける場合に限って、シート８とシート10</v>
      </c>
      <c r="C1908" s="15" t="str">
        <v>その他の障害</v>
      </c>
      <c r="D1908" s="15" t="str">
        <v>なし</v>
      </c>
      <c r="G1908" s="15" t="s">
        <v>2958</v>
      </c>
      <c r="H1908" s="15" t="s">
        <v>3579</v>
      </c>
      <c r="I1908" s="19" t="s">
        <v>1450</v>
      </c>
      <c r="J1908" s="19" t="s">
        <v>1451</v>
      </c>
      <c r="K1908" s="997">
        <v>2</v>
      </c>
    </row>
    <row r="1909" spans="1:11" ht="15" customHeight="1" x14ac:dyDescent="0.15">
      <c r="A1909" s="19" t="str">
        <v>混合性頭痛</v>
      </c>
      <c r="B1909" s="19" t="str">
        <v>継続的に日常生活又は社会生活に相当な制限を受ける場合に限って、シート８とシート10</v>
      </c>
      <c r="C1909" s="15" t="str">
        <v>その他の障害</v>
      </c>
      <c r="D1909" s="15" t="str">
        <v>なし</v>
      </c>
      <c r="G1909" s="15" t="s">
        <v>2959</v>
      </c>
      <c r="H1909" s="15" t="s">
        <v>3579</v>
      </c>
      <c r="I1909" s="19" t="s">
        <v>1450</v>
      </c>
      <c r="J1909" s="19" t="s">
        <v>1451</v>
      </c>
      <c r="K1909" s="997">
        <v>2</v>
      </c>
    </row>
    <row r="1910" spans="1:11" ht="15" customHeight="1" x14ac:dyDescent="0.15">
      <c r="A1910" s="19" t="str">
        <v>坐骨神経痛</v>
      </c>
      <c r="B1910" s="19" t="str">
        <v>継続的に日常生活又は社会生活に相当な制限を受ける場合に限って、シート８とシート10</v>
      </c>
      <c r="C1910" s="15" t="str">
        <v>その他の障害</v>
      </c>
      <c r="D1910" s="15" t="str">
        <v>なし</v>
      </c>
      <c r="G1910" s="15" t="s">
        <v>2960</v>
      </c>
      <c r="H1910" s="15" t="s">
        <v>3579</v>
      </c>
      <c r="I1910" s="19" t="s">
        <v>1450</v>
      </c>
      <c r="J1910" s="19" t="s">
        <v>1451</v>
      </c>
      <c r="K1910" s="997">
        <v>2</v>
      </c>
    </row>
    <row r="1911" spans="1:11" ht="15" customHeight="1" x14ac:dyDescent="0.15">
      <c r="A1911" s="19" t="str">
        <v>三叉神経損傷</v>
      </c>
      <c r="B1911" s="19" t="str">
        <v>継続的に日常生活又は社会生活に相当な制限を受ける場合に限って、シート８とシート10</v>
      </c>
      <c r="C1911" s="15" t="str">
        <v>その他の障害</v>
      </c>
      <c r="D1911" s="15" t="str">
        <v>なし</v>
      </c>
      <c r="G1911" s="15" t="s">
        <v>2961</v>
      </c>
      <c r="H1911" s="15" t="s">
        <v>3579</v>
      </c>
      <c r="I1911" s="19" t="s">
        <v>1450</v>
      </c>
      <c r="J1911" s="19" t="s">
        <v>1451</v>
      </c>
      <c r="K1911" s="997">
        <v>2</v>
      </c>
    </row>
    <row r="1912" spans="1:11" ht="15" customHeight="1" x14ac:dyDescent="0.15">
      <c r="A1912" s="19" t="str">
        <v>三叉神経痛</v>
      </c>
      <c r="B1912" s="19" t="str">
        <v>継続的に日常生活又は社会生活に相当な制限を受ける場合に限って、シート８とシート10</v>
      </c>
      <c r="C1912" s="15" t="str">
        <v>その他の障害</v>
      </c>
      <c r="D1912" s="15" t="str">
        <v>なし</v>
      </c>
      <c r="G1912" s="15" t="s">
        <v>2962</v>
      </c>
      <c r="H1912" s="15" t="s">
        <v>3579</v>
      </c>
      <c r="I1912" s="19" t="s">
        <v>1450</v>
      </c>
      <c r="J1912" s="19" t="s">
        <v>1451</v>
      </c>
      <c r="K1912" s="997">
        <v>2</v>
      </c>
    </row>
    <row r="1913" spans="1:11" ht="15" customHeight="1" x14ac:dyDescent="0.15">
      <c r="A1913" s="19" t="str">
        <v>子宮筋腫</v>
      </c>
      <c r="B1913" s="19" t="str">
        <v>継続的に日常生活又は社会生活に相当な制限を受ける場合に限って、シート８とシート10</v>
      </c>
      <c r="C1913" s="15" t="str">
        <v>その他の障害</v>
      </c>
      <c r="D1913" s="15" t="str">
        <v>なし</v>
      </c>
      <c r="G1913" s="15" t="s">
        <v>2963</v>
      </c>
      <c r="H1913" s="15" t="s">
        <v>3579</v>
      </c>
      <c r="I1913" s="19" t="s">
        <v>1450</v>
      </c>
      <c r="J1913" s="19" t="s">
        <v>1451</v>
      </c>
      <c r="K1913" s="997">
        <v>2</v>
      </c>
    </row>
    <row r="1914" spans="1:11" ht="15" customHeight="1" x14ac:dyDescent="0.15">
      <c r="A1914" s="19" t="str">
        <v>子宮内膜症</v>
      </c>
      <c r="B1914" s="19" t="str">
        <v>継続的に日常生活又は社会生活に相当な制限を受ける場合に限って、シート８とシート10</v>
      </c>
      <c r="C1914" s="15" t="str">
        <v>その他の障害</v>
      </c>
      <c r="D1914" s="15" t="str">
        <v>なし</v>
      </c>
      <c r="G1914" s="15" t="s">
        <v>2964</v>
      </c>
      <c r="H1914" s="15" t="s">
        <v>3579</v>
      </c>
      <c r="I1914" s="15" t="s">
        <v>1450</v>
      </c>
      <c r="J1914" s="15" t="s">
        <v>1451</v>
      </c>
      <c r="K1914" s="997">
        <v>2</v>
      </c>
    </row>
    <row r="1915" spans="1:11" ht="15" customHeight="1" x14ac:dyDescent="0.15">
      <c r="A1915" s="19" t="str">
        <v>子宮内膜増殖症</v>
      </c>
      <c r="B1915" s="19" t="str">
        <v>継続的に日常生活又は社会生活に相当な制限を受ける場合に限って、シート８とシート10</v>
      </c>
      <c r="C1915" s="15" t="str">
        <v>その他の障害</v>
      </c>
      <c r="D1915" s="15" t="str">
        <v>なし</v>
      </c>
      <c r="G1915" s="15" t="s">
        <v>2965</v>
      </c>
      <c r="H1915" s="15" t="s">
        <v>3579</v>
      </c>
      <c r="I1915" s="19" t="s">
        <v>1450</v>
      </c>
      <c r="J1915" s="19" t="s">
        <v>1451</v>
      </c>
      <c r="K1915" s="997">
        <v>2</v>
      </c>
    </row>
    <row r="1916" spans="1:11" ht="15" customHeight="1" x14ac:dyDescent="0.15">
      <c r="A1916" s="19" t="str">
        <v>視神経炎</v>
      </c>
      <c r="B1916" s="19" t="str">
        <v>継続的に日常生活又は社会生活に相当な制限を受ける場合に限って、シート８とシート10</v>
      </c>
      <c r="C1916" s="15" t="str">
        <v>その他の障害</v>
      </c>
      <c r="D1916" s="15" t="str">
        <v>なし</v>
      </c>
      <c r="G1916" s="15" t="s">
        <v>2966</v>
      </c>
      <c r="H1916" s="15" t="s">
        <v>3579</v>
      </c>
      <c r="I1916" s="19" t="s">
        <v>1450</v>
      </c>
      <c r="J1916" s="19" t="s">
        <v>1451</v>
      </c>
      <c r="K1916" s="997">
        <v>2</v>
      </c>
    </row>
    <row r="1917" spans="1:11" ht="15" customHeight="1" x14ac:dyDescent="0.15">
      <c r="A1917" s="19" t="str">
        <v>視神経膠腫</v>
      </c>
      <c r="B1917" s="19" t="str">
        <v>継続的に日常生活又は社会生活に相当な制限を受ける場合に限って、シート８とシート10</v>
      </c>
      <c r="C1917" s="15" t="str">
        <v>その他の障害</v>
      </c>
      <c r="D1917" s="15" t="str">
        <v>なし</v>
      </c>
      <c r="G1917" s="15" t="s">
        <v>2967</v>
      </c>
      <c r="H1917" s="15" t="s">
        <v>3579</v>
      </c>
      <c r="I1917" s="19" t="s">
        <v>1450</v>
      </c>
      <c r="J1917" s="19" t="s">
        <v>1451</v>
      </c>
      <c r="K1917" s="997">
        <v>2</v>
      </c>
    </row>
    <row r="1918" spans="1:11" ht="15" customHeight="1" x14ac:dyDescent="0.15">
      <c r="A1918" s="19" t="str">
        <v>持続性血尿</v>
      </c>
      <c r="B1918" s="19" t="str">
        <v>継続的に日常生活又は社会生活に相当な制限を受ける場合に限って、シート８とシート10</v>
      </c>
      <c r="C1918" s="15" t="str">
        <v>その他の障害</v>
      </c>
      <c r="D1918" s="15" t="str">
        <v>なし</v>
      </c>
      <c r="G1918" s="15" t="s">
        <v>2968</v>
      </c>
      <c r="H1918" s="15" t="s">
        <v>3579</v>
      </c>
      <c r="I1918" s="19" t="s">
        <v>1450</v>
      </c>
      <c r="J1918" s="19" t="s">
        <v>1451</v>
      </c>
      <c r="K1918" s="997">
        <v>2</v>
      </c>
    </row>
    <row r="1919" spans="1:11" ht="15" customHeight="1" x14ac:dyDescent="0.15">
      <c r="A1919" s="19" t="str">
        <v>痔疾</v>
      </c>
      <c r="B1919" s="19" t="str">
        <v>継続的に日常生活又は社会生活に相当な制限を受ける場合に限って、シート８とシート10</v>
      </c>
      <c r="C1919" s="15" t="str">
        <v>その他の障害</v>
      </c>
      <c r="D1919" s="15" t="str">
        <v>なし</v>
      </c>
      <c r="G1919" s="15" t="s">
        <v>2969</v>
      </c>
      <c r="H1919" s="15" t="s">
        <v>3579</v>
      </c>
      <c r="I1919" s="19" t="s">
        <v>1450</v>
      </c>
      <c r="J1919" s="19" t="s">
        <v>1451</v>
      </c>
      <c r="K1919" s="997">
        <v>2</v>
      </c>
    </row>
    <row r="1920" spans="1:11" ht="15" customHeight="1" x14ac:dyDescent="0.15">
      <c r="A1920" s="19" t="str">
        <v>耳介奇形</v>
      </c>
      <c r="B1920" s="19" t="str">
        <v>継続的に日常生活又は社会生活に相当な制限を受ける場合に限って、シート８とシート10</v>
      </c>
      <c r="C1920" s="15" t="str">
        <v>その他の障害</v>
      </c>
      <c r="D1920" s="15" t="str">
        <v>なし</v>
      </c>
      <c r="G1920" s="15" t="s">
        <v>2971</v>
      </c>
      <c r="H1920" s="15" t="s">
        <v>3579</v>
      </c>
      <c r="I1920" s="19" t="s">
        <v>1450</v>
      </c>
      <c r="J1920" s="19" t="s">
        <v>1451</v>
      </c>
      <c r="K1920" s="997">
        <v>2</v>
      </c>
    </row>
    <row r="1921" spans="1:11" ht="15" customHeight="1" x14ac:dyDescent="0.15">
      <c r="A1921" s="19" t="str">
        <v>自然気胸</v>
      </c>
      <c r="B1921" s="19" t="str">
        <v>継続的に日常生活又は社会生活に相当な制限を受ける場合に限って、シート８とシート10</v>
      </c>
      <c r="C1921" s="15" t="str">
        <v>その他の障害</v>
      </c>
      <c r="D1921" s="15" t="str">
        <v>なし</v>
      </c>
      <c r="G1921" s="15" t="s">
        <v>2972</v>
      </c>
      <c r="H1921" s="15" t="s">
        <v>3579</v>
      </c>
      <c r="I1921" s="19" t="s">
        <v>1450</v>
      </c>
      <c r="J1921" s="19" t="s">
        <v>1451</v>
      </c>
      <c r="K1921" s="997">
        <v>2</v>
      </c>
    </row>
    <row r="1922" spans="1:11" ht="15" customHeight="1" x14ac:dyDescent="0.15">
      <c r="A1922" s="19" t="str">
        <v>自律神経調節障害</v>
      </c>
      <c r="B1922" s="19" t="str">
        <v>継続的に日常生活又は社会生活に相当な制限を受ける場合に限って、シート８とシート10</v>
      </c>
      <c r="C1922" s="15" t="str">
        <v>その他の障害</v>
      </c>
      <c r="D1922" s="15" t="str">
        <v>なし</v>
      </c>
      <c r="G1922" s="15" t="s">
        <v>2973</v>
      </c>
      <c r="H1922" s="15" t="s">
        <v>3579</v>
      </c>
      <c r="I1922" s="19" t="s">
        <v>1450</v>
      </c>
      <c r="J1922" s="19" t="s">
        <v>1451</v>
      </c>
      <c r="K1922" s="997">
        <v>2</v>
      </c>
    </row>
    <row r="1923" spans="1:11" ht="15" customHeight="1" x14ac:dyDescent="0.15">
      <c r="A1923" s="19" t="str">
        <v>斜頸</v>
      </c>
      <c r="B1923" s="19" t="str">
        <v>継続的に日常生活又は社会生活に相当な制限を受ける場合に限って、シート８とシート10</v>
      </c>
      <c r="C1923" s="15" t="str">
        <v>その他の障害</v>
      </c>
      <c r="D1923" s="15" t="str">
        <v>なし</v>
      </c>
      <c r="G1923" s="15" t="s">
        <v>2974</v>
      </c>
      <c r="H1923" s="15" t="s">
        <v>3579</v>
      </c>
      <c r="I1923" s="19" t="s">
        <v>1450</v>
      </c>
      <c r="J1923" s="19" t="s">
        <v>1451</v>
      </c>
      <c r="K1923" s="997">
        <v>2</v>
      </c>
    </row>
    <row r="1924" spans="1:11" ht="15" customHeight="1" x14ac:dyDescent="0.15">
      <c r="A1924" s="19" t="str">
        <v>手拳足蹠多汗症</v>
      </c>
      <c r="B1924" s="19" t="str">
        <v>継続的に日常生活又は社会生活に相当な制限を受ける場合に限って、シート８とシート10</v>
      </c>
      <c r="C1924" s="15" t="str">
        <v>その他の障害</v>
      </c>
      <c r="D1924" s="15" t="str">
        <v>なし</v>
      </c>
      <c r="G1924" s="15" t="s">
        <v>2975</v>
      </c>
      <c r="H1924" s="15" t="s">
        <v>3579</v>
      </c>
      <c r="I1924" s="19" t="s">
        <v>1450</v>
      </c>
      <c r="J1924" s="19" t="s">
        <v>1451</v>
      </c>
      <c r="K1924" s="997">
        <v>2</v>
      </c>
    </row>
    <row r="1925" spans="1:11" ht="15" customHeight="1" x14ac:dyDescent="0.15">
      <c r="A1925" s="19" t="str">
        <v>手根管症候群</v>
      </c>
      <c r="B1925" s="19" t="str">
        <v>継続的に日常生活又は社会生活に相当な制限を受ける場合に限って、シート８とシート10</v>
      </c>
      <c r="C1925" s="15" t="str">
        <v>その他の障害</v>
      </c>
      <c r="D1925" s="15" t="str">
        <v>なし</v>
      </c>
      <c r="G1925" s="15" t="s">
        <v>2976</v>
      </c>
      <c r="H1925" s="15" t="s">
        <v>3579</v>
      </c>
      <c r="I1925" s="19" t="s">
        <v>1450</v>
      </c>
      <c r="J1925" s="19" t="s">
        <v>1451</v>
      </c>
      <c r="K1925" s="997">
        <v>2</v>
      </c>
    </row>
    <row r="1926" spans="1:11" ht="15" customHeight="1" x14ac:dyDescent="0.15">
      <c r="A1926" s="19" t="str">
        <v>重症型機能性月経困難症</v>
      </c>
      <c r="B1926" s="19" t="str">
        <v>継続的に日常生活又は社会生活に相当な制限を受ける場合に限って、シート８とシート10</v>
      </c>
      <c r="C1926" s="15" t="str">
        <v>その他の障害</v>
      </c>
      <c r="D1926" s="15" t="str">
        <v>なし</v>
      </c>
      <c r="G1926" s="15" t="s">
        <v>2977</v>
      </c>
      <c r="H1926" s="15" t="s">
        <v>3579</v>
      </c>
      <c r="I1926" s="19" t="s">
        <v>1450</v>
      </c>
      <c r="J1926" s="19" t="s">
        <v>1451</v>
      </c>
      <c r="K1926" s="997">
        <v>2</v>
      </c>
    </row>
    <row r="1927" spans="1:11" ht="15" customHeight="1" x14ac:dyDescent="0.15">
      <c r="A1927" s="19" t="str">
        <v>小児乾燥型湿疹</v>
      </c>
      <c r="B1927" s="19" t="str">
        <v>継続的に日常生活又は社会生活に相当な制限を受ける場合に限って、シート８とシート10</v>
      </c>
      <c r="C1927" s="15" t="str">
        <v>その他の障害</v>
      </c>
      <c r="D1927" s="15" t="str">
        <v>なし</v>
      </c>
      <c r="G1927" s="15" t="s">
        <v>2978</v>
      </c>
      <c r="H1927" s="15" t="s">
        <v>3579</v>
      </c>
      <c r="I1927" s="19" t="s">
        <v>1450</v>
      </c>
      <c r="J1927" s="19" t="s">
        <v>1451</v>
      </c>
      <c r="K1927" s="997">
        <v>2</v>
      </c>
    </row>
    <row r="1928" spans="1:11" ht="15" customHeight="1" x14ac:dyDescent="0.15">
      <c r="A1928" s="19" t="str">
        <v>小児期発症流暢障害（吃音）</v>
      </c>
      <c r="B1928" s="19" t="str">
        <v>継続的に日常生活又は社会生活に相当な制限を受ける場合に限って、シート８とシート10</v>
      </c>
      <c r="C1928" s="15" t="str">
        <v>その他の障害</v>
      </c>
      <c r="D1928" s="15" t="str">
        <v>なし</v>
      </c>
      <c r="G1928" s="15" t="s">
        <v>2979</v>
      </c>
      <c r="H1928" s="15" t="s">
        <v>3579</v>
      </c>
      <c r="I1928" s="19" t="s">
        <v>1450</v>
      </c>
      <c r="J1928" s="19" t="s">
        <v>1451</v>
      </c>
      <c r="K1928" s="997">
        <v>2</v>
      </c>
    </row>
    <row r="1929" spans="1:11" ht="15" customHeight="1" x14ac:dyDescent="0.15">
      <c r="A1929" s="19" t="str">
        <v>耳孔閉鎖</v>
      </c>
      <c r="B1929" s="19" t="str">
        <v>継続的に日常生活又は社会生活に相当な制限を受ける場合に限って、シート８とシート10</v>
      </c>
      <c r="C1929" s="15" t="str">
        <v>その他の障害</v>
      </c>
      <c r="D1929" s="15" t="str">
        <v>なし</v>
      </c>
      <c r="G1929" s="15" t="s">
        <v>2980</v>
      </c>
      <c r="H1929" s="15" t="s">
        <v>3579</v>
      </c>
      <c r="I1929" s="15" t="s">
        <v>1450</v>
      </c>
      <c r="J1929" s="15" t="s">
        <v>1451</v>
      </c>
      <c r="K1929" s="997">
        <v>2</v>
      </c>
    </row>
    <row r="1930" spans="1:11" ht="15" customHeight="1" x14ac:dyDescent="0.15">
      <c r="A1930" s="19" t="str">
        <v>掌蹠膿疱症</v>
      </c>
      <c r="B1930" s="19" t="str">
        <v>継続的に日常生活又は社会生活に相当な制限を受ける場合に限って、シート８とシート10</v>
      </c>
      <c r="C1930" s="15" t="str">
        <v>その他の障害</v>
      </c>
      <c r="D1930" s="15" t="str">
        <v>なし</v>
      </c>
      <c r="G1930" s="15" t="s">
        <v>2981</v>
      </c>
      <c r="H1930" s="15" t="s">
        <v>3579</v>
      </c>
      <c r="I1930" s="19" t="s">
        <v>1450</v>
      </c>
      <c r="J1930" s="19" t="s">
        <v>1451</v>
      </c>
      <c r="K1930" s="997">
        <v>2</v>
      </c>
    </row>
    <row r="1931" spans="1:11" ht="15" customHeight="1" x14ac:dyDescent="0.15">
      <c r="A1931" s="19" t="str">
        <v>上顎低形成</v>
      </c>
      <c r="B1931" s="19" t="str">
        <v>継続的に日常生活又は社会生活に相当な制限を受ける場合に限って、シート８とシート10</v>
      </c>
      <c r="C1931" s="15" t="str">
        <v>その他の障害</v>
      </c>
      <c r="D1931" s="15" t="str">
        <v>なし</v>
      </c>
      <c r="G1931" s="15" t="s">
        <v>2982</v>
      </c>
      <c r="H1931" s="15" t="s">
        <v>3579</v>
      </c>
      <c r="I1931" s="19" t="s">
        <v>1450</v>
      </c>
      <c r="J1931" s="19" t="s">
        <v>1451</v>
      </c>
      <c r="K1931" s="997">
        <v>2</v>
      </c>
    </row>
    <row r="1932" spans="1:11" ht="15" customHeight="1" x14ac:dyDescent="0.15">
      <c r="A1932" s="19" t="str">
        <v>唇顎口蓋裂</v>
      </c>
      <c r="B1932" s="19" t="str">
        <v>継続的に日常生活又は社会生活に相当な制限を受ける場合に限って、シート８とシート10</v>
      </c>
      <c r="C1932" s="15" t="str">
        <v>その他の障害</v>
      </c>
      <c r="D1932" s="15" t="str">
        <v>なし</v>
      </c>
      <c r="G1932" s="15" t="s">
        <v>2989</v>
      </c>
      <c r="H1932" s="15" t="s">
        <v>3579</v>
      </c>
      <c r="I1932" s="19" t="s">
        <v>1450</v>
      </c>
      <c r="J1932" s="19" t="s">
        <v>1451</v>
      </c>
      <c r="K1932" s="997">
        <v>2</v>
      </c>
    </row>
    <row r="1933" spans="1:11" ht="15" customHeight="1" x14ac:dyDescent="0.15">
      <c r="A1933" s="19" t="str">
        <v>振戦</v>
      </c>
      <c r="B1933" s="19" t="str">
        <v>継続的に日常生活又は社会生活に相当な制限を受ける場合に限って、シート８とシート10</v>
      </c>
      <c r="C1933" s="15" t="str">
        <v>その他の障害</v>
      </c>
      <c r="D1933" s="15" t="str">
        <v>なし</v>
      </c>
      <c r="G1933" s="15" t="s">
        <v>2990</v>
      </c>
      <c r="H1933" s="15" t="s">
        <v>3579</v>
      </c>
      <c r="I1933" s="19" t="s">
        <v>1450</v>
      </c>
      <c r="J1933" s="19" t="s">
        <v>1451</v>
      </c>
      <c r="K1933" s="997">
        <v>2</v>
      </c>
    </row>
    <row r="1934" spans="1:11" ht="15" customHeight="1" x14ac:dyDescent="0.15">
      <c r="A1934" s="19" t="str">
        <v>新生児鼠経ヘルニア</v>
      </c>
      <c r="B1934" s="19" t="str">
        <v>継続的に日常生活又は社会生活に相当な制限を受ける場合に限って、シート８とシート10</v>
      </c>
      <c r="C1934" s="15" t="str">
        <v>その他の障害</v>
      </c>
      <c r="D1934" s="15" t="str">
        <v>なし</v>
      </c>
      <c r="G1934" s="15" t="s">
        <v>2991</v>
      </c>
      <c r="H1934" s="15" t="s">
        <v>3579</v>
      </c>
      <c r="I1934" s="19" t="s">
        <v>1450</v>
      </c>
      <c r="J1934" s="19" t="s">
        <v>1451</v>
      </c>
      <c r="K1934" s="997">
        <v>2</v>
      </c>
    </row>
    <row r="1935" spans="1:11" ht="15" customHeight="1" x14ac:dyDescent="0.15">
      <c r="A1935" s="19" t="str">
        <v>小耳症</v>
      </c>
      <c r="B1935" s="19" t="str">
        <v>継続的に日常生活又は社会生活に相当な制限を受ける場合に限って、シート８とシート10</v>
      </c>
      <c r="C1935" s="15" t="str">
        <v>その他の障害</v>
      </c>
      <c r="D1935" s="15" t="str">
        <v>なし</v>
      </c>
      <c r="G1935" s="15" t="s">
        <v>2992</v>
      </c>
      <c r="H1935" s="15" t="s">
        <v>3579</v>
      </c>
      <c r="I1935" s="19" t="s">
        <v>1450</v>
      </c>
      <c r="J1935" s="19" t="s">
        <v>1451</v>
      </c>
      <c r="K1935" s="997">
        <v>2</v>
      </c>
    </row>
    <row r="1936" spans="1:11" ht="15" customHeight="1" x14ac:dyDescent="0.15">
      <c r="A1936" s="19" t="str">
        <v>真性赤血球増加症</v>
      </c>
      <c r="B1936" s="19" t="str">
        <v>継続的に日常生活又は社会生活に相当な制限を受ける場合に限って、シート８とシート10</v>
      </c>
      <c r="C1936" s="15" t="str">
        <v>その他の障害</v>
      </c>
      <c r="D1936" s="15" t="str">
        <v>なし</v>
      </c>
      <c r="G1936" s="15" t="s">
        <v>2993</v>
      </c>
      <c r="H1936" s="15" t="s">
        <v>3579</v>
      </c>
      <c r="I1936" s="19" t="s">
        <v>1450</v>
      </c>
      <c r="J1936" s="19" t="s">
        <v>1451</v>
      </c>
      <c r="K1936" s="997">
        <v>2</v>
      </c>
    </row>
    <row r="1937" spans="1:11" ht="15" customHeight="1" x14ac:dyDescent="0.15">
      <c r="A1937" s="19" t="str">
        <v>神経因性膀胱</v>
      </c>
      <c r="B1937" s="19" t="str">
        <v>継続的に日常生活又は社会生活に相当な制限を受ける場合に限って、シート８とシート10</v>
      </c>
      <c r="C1937" s="15" t="str">
        <v>その他の障害</v>
      </c>
      <c r="D1937" s="15" t="str">
        <v>なし</v>
      </c>
      <c r="G1937" s="15" t="s">
        <v>2994</v>
      </c>
      <c r="H1937" s="15" t="s">
        <v>3579</v>
      </c>
      <c r="I1937" s="19" t="s">
        <v>1450</v>
      </c>
      <c r="J1937" s="19" t="s">
        <v>1451</v>
      </c>
      <c r="K1937" s="997">
        <v>2</v>
      </c>
    </row>
    <row r="1938" spans="1:11" ht="15" customHeight="1" x14ac:dyDescent="0.15">
      <c r="A1938" s="19" t="str">
        <v>神経調節失神</v>
      </c>
      <c r="B1938" s="19" t="str">
        <v>継続的に日常生活又は社会生活に相当な制限を受ける場合に限って、シート８とシート10</v>
      </c>
      <c r="C1938" s="15" t="str">
        <v>その他の障害</v>
      </c>
      <c r="D1938" s="15" t="str">
        <v>なし</v>
      </c>
      <c r="G1938" s="15" t="s">
        <v>2997</v>
      </c>
      <c r="H1938" s="15" t="s">
        <v>3579</v>
      </c>
      <c r="I1938" s="19" t="s">
        <v>1450</v>
      </c>
      <c r="J1938" s="19" t="s">
        <v>1451</v>
      </c>
      <c r="K1938" s="997">
        <v>2</v>
      </c>
    </row>
    <row r="1939" spans="1:11" ht="15" customHeight="1" x14ac:dyDescent="0.15">
      <c r="A1939" s="19" t="str">
        <v>神経調節性失神</v>
      </c>
      <c r="B1939" s="19" t="str">
        <v>継続的に日常生活又は社会生活に相当な制限を受ける場合に限って、シート８とシート10</v>
      </c>
      <c r="C1939" s="15" t="str">
        <v>その他の障害</v>
      </c>
      <c r="D1939" s="15" t="str">
        <v>なし</v>
      </c>
      <c r="G1939" s="15" t="s">
        <v>2998</v>
      </c>
      <c r="H1939" s="15" t="s">
        <v>3579</v>
      </c>
      <c r="I1939" s="19" t="s">
        <v>1450</v>
      </c>
      <c r="J1939" s="19" t="s">
        <v>1451</v>
      </c>
      <c r="K1939" s="997">
        <v>2</v>
      </c>
    </row>
    <row r="1940" spans="1:11" ht="15" customHeight="1" x14ac:dyDescent="0.15">
      <c r="A1940" s="19" t="str">
        <v>神経調節性疾患</v>
      </c>
      <c r="B1940" s="19" t="str">
        <v>継続的に日常生活又は社会生活に相当な制限を受ける場合に限って、シート８とシート10</v>
      </c>
      <c r="C1940" s="15" t="str">
        <v>その他の障害</v>
      </c>
      <c r="D1940" s="15" t="str">
        <v>なし</v>
      </c>
      <c r="G1940" s="15" t="s">
        <v>2999</v>
      </c>
      <c r="H1940" s="15" t="s">
        <v>3579</v>
      </c>
      <c r="I1940" s="19" t="s">
        <v>1450</v>
      </c>
      <c r="J1940" s="19" t="s">
        <v>1451</v>
      </c>
      <c r="K1940" s="997">
        <v>2</v>
      </c>
    </row>
    <row r="1941" spans="1:11" ht="15" customHeight="1" x14ac:dyDescent="0.15">
      <c r="A1941" s="19" t="str">
        <v>尋常性乾癬</v>
      </c>
      <c r="B1941" s="19" t="str">
        <v>継続的に日常生活又は社会生活に相当な制限を受ける場合に限って、シート８とシート10</v>
      </c>
      <c r="C1941" s="15" t="str">
        <v>その他の障害</v>
      </c>
      <c r="D1941" s="15" t="str">
        <v>なし</v>
      </c>
      <c r="G1941" s="15" t="s">
        <v>3002</v>
      </c>
      <c r="H1941" s="15" t="s">
        <v>3579</v>
      </c>
      <c r="I1941" s="19" t="s">
        <v>1450</v>
      </c>
      <c r="J1941" s="19" t="s">
        <v>1451</v>
      </c>
      <c r="K1941" s="997">
        <v>2</v>
      </c>
    </row>
    <row r="1942" spans="1:11" ht="15" customHeight="1" x14ac:dyDescent="0.15">
      <c r="A1942" s="19" t="str">
        <v>尋常性白斑病</v>
      </c>
      <c r="B1942" s="19" t="str">
        <v>継続的に日常生活又は社会生活に相当な制限を受ける場合に限って、シート８とシート10</v>
      </c>
      <c r="C1942" s="15" t="str">
        <v>その他の障害</v>
      </c>
      <c r="D1942" s="15" t="str">
        <v>なし</v>
      </c>
      <c r="G1942" s="15" t="s">
        <v>3003</v>
      </c>
      <c r="H1942" s="15" t="s">
        <v>3579</v>
      </c>
      <c r="I1942" s="19" t="s">
        <v>1450</v>
      </c>
      <c r="J1942" s="19" t="s">
        <v>1451</v>
      </c>
      <c r="K1942" s="997">
        <v>2</v>
      </c>
    </row>
    <row r="1943" spans="1:11" ht="15" customHeight="1" x14ac:dyDescent="0.15">
      <c r="A1943" s="19" t="str">
        <v>生理前症候群</v>
      </c>
      <c r="B1943" s="19" t="str">
        <v>継続的に日常生活又は社会生活に相当な制限を受ける場合に限って、シート８とシート10</v>
      </c>
      <c r="C1943" s="15" t="str">
        <v>その他の障害</v>
      </c>
      <c r="D1943" s="15" t="str">
        <v>なし</v>
      </c>
      <c r="G1943" s="15" t="s">
        <v>3005</v>
      </c>
      <c r="H1943" s="15" t="s">
        <v>3579</v>
      </c>
      <c r="I1943" s="19" t="s">
        <v>1450</v>
      </c>
      <c r="J1943" s="19" t="s">
        <v>1451</v>
      </c>
      <c r="K1943" s="997">
        <v>2</v>
      </c>
    </row>
    <row r="1944" spans="1:11" ht="15" customHeight="1" x14ac:dyDescent="0.15">
      <c r="A1944" s="19" t="str">
        <v>生理痛</v>
      </c>
      <c r="B1944" s="19" t="str">
        <v>継続的に日常生活又は社会生活に相当な制限を受ける場合に限って、シート８とシート10</v>
      </c>
      <c r="C1944" s="15" t="str">
        <v>その他の障害</v>
      </c>
      <c r="D1944" s="15" t="str">
        <v>なし</v>
      </c>
      <c r="G1944" s="15" t="s">
        <v>3006</v>
      </c>
      <c r="H1944" s="15" t="s">
        <v>3579</v>
      </c>
      <c r="I1944" s="19" t="s">
        <v>1450</v>
      </c>
      <c r="J1944" s="19" t="s">
        <v>1451</v>
      </c>
      <c r="K1944" s="997">
        <v>2</v>
      </c>
    </row>
    <row r="1945" spans="1:11" ht="15" customHeight="1" x14ac:dyDescent="0.15">
      <c r="A1945" s="19" t="str">
        <v>声帯麻痺</v>
      </c>
      <c r="B1945" s="19" t="str">
        <v>継続的に日常生活又は社会生活に相当な制限を受ける場合に限って、シート８とシート10</v>
      </c>
      <c r="C1945" s="15" t="str">
        <v>その他の障害</v>
      </c>
      <c r="D1945" s="15" t="str">
        <v>なし</v>
      </c>
      <c r="G1945" s="15" t="s">
        <v>3007</v>
      </c>
      <c r="H1945" s="15" t="s">
        <v>3579</v>
      </c>
      <c r="I1945" s="19" t="s">
        <v>1450</v>
      </c>
      <c r="J1945" s="19" t="s">
        <v>1451</v>
      </c>
      <c r="K1945" s="997">
        <v>2</v>
      </c>
    </row>
    <row r="1946" spans="1:11" ht="15" customHeight="1" x14ac:dyDescent="0.15">
      <c r="A1946" s="19" t="str">
        <v>脊椎ヘルニア</v>
      </c>
      <c r="B1946" s="19" t="str">
        <v>継続的に日常生活又は社会生活に相当な制限を受ける場合に限って、シート８とシート10</v>
      </c>
      <c r="C1946" s="15" t="str">
        <v>その他の障害</v>
      </c>
      <c r="D1946" s="15" t="str">
        <v>なし</v>
      </c>
      <c r="G1946" s="15" t="s">
        <v>3008</v>
      </c>
      <c r="H1946" s="15" t="s">
        <v>3579</v>
      </c>
      <c r="I1946" s="19" t="s">
        <v>1450</v>
      </c>
      <c r="J1946" s="19" t="s">
        <v>1451</v>
      </c>
      <c r="K1946" s="997">
        <v>2</v>
      </c>
    </row>
    <row r="1947" spans="1:11" ht="15" customHeight="1" x14ac:dyDescent="0.15">
      <c r="A1947" s="19" t="str">
        <v>脊柱後彎症</v>
      </c>
      <c r="B1947" s="19" t="str">
        <v>継続的に日常生活又は社会生活に相当な制限を受ける場合に限って、シート８とシート10</v>
      </c>
      <c r="C1947" s="15" t="str">
        <v>その他の障害</v>
      </c>
      <c r="D1947" s="15" t="str">
        <v>なし</v>
      </c>
      <c r="G1947" s="15" t="s">
        <v>3009</v>
      </c>
      <c r="H1947" s="15" t="s">
        <v>3579</v>
      </c>
      <c r="I1947" s="19" t="s">
        <v>1450</v>
      </c>
      <c r="J1947" s="19" t="s">
        <v>1451</v>
      </c>
      <c r="K1947" s="997">
        <v>2</v>
      </c>
    </row>
    <row r="1948" spans="1:11" ht="15" customHeight="1" x14ac:dyDescent="0.15">
      <c r="A1948" s="19" t="str">
        <v>脊柱後弯症</v>
      </c>
      <c r="B1948" s="19" t="str">
        <v>継続的に日常生活又は社会生活に相当な制限を受ける場合に限って、シート８とシート10</v>
      </c>
      <c r="C1948" s="15" t="str">
        <v>その他の障害</v>
      </c>
      <c r="D1948" s="15" t="str">
        <v>なし</v>
      </c>
      <c r="G1948" s="15" t="s">
        <v>3010</v>
      </c>
      <c r="H1948" s="15" t="s">
        <v>3579</v>
      </c>
      <c r="I1948" s="19" t="s">
        <v>1450</v>
      </c>
      <c r="J1948" s="19" t="s">
        <v>1451</v>
      </c>
      <c r="K1948" s="997">
        <v>2</v>
      </c>
    </row>
    <row r="1949" spans="1:11" ht="15" customHeight="1" x14ac:dyDescent="0.15">
      <c r="A1949" s="19" t="str">
        <v>脊柱後湾症</v>
      </c>
      <c r="B1949" s="19" t="str">
        <v>継続的に日常生活又は社会生活に相当な制限を受ける場合に限って、シート８とシート10</v>
      </c>
      <c r="C1949" s="15" t="str">
        <v>その他の障害</v>
      </c>
      <c r="D1949" s="15" t="str">
        <v>なし</v>
      </c>
      <c r="G1949" s="15" t="s">
        <v>3011</v>
      </c>
      <c r="H1949" s="15" t="s">
        <v>3579</v>
      </c>
      <c r="I1949" s="19" t="s">
        <v>1450</v>
      </c>
      <c r="J1949" s="19" t="s">
        <v>1451</v>
      </c>
      <c r="K1949" s="997">
        <v>2</v>
      </c>
    </row>
    <row r="1950" spans="1:11" ht="15" customHeight="1" x14ac:dyDescent="0.15">
      <c r="A1950" s="19" t="str">
        <v>脊椎後彎症</v>
      </c>
      <c r="B1950" s="19" t="str">
        <v>継続的に日常生活又は社会生活に相当な制限を受ける場合に限って、シート８とシート10</v>
      </c>
      <c r="C1950" s="15" t="str">
        <v>その他の障害</v>
      </c>
      <c r="D1950" s="15" t="str">
        <v>なし</v>
      </c>
      <c r="G1950" s="15" t="s">
        <v>3012</v>
      </c>
      <c r="H1950" s="15" t="s">
        <v>3579</v>
      </c>
      <c r="I1950" s="19" t="s">
        <v>1450</v>
      </c>
      <c r="J1950" s="19" t="s">
        <v>1451</v>
      </c>
      <c r="K1950" s="997">
        <v>2</v>
      </c>
    </row>
    <row r="1951" spans="1:11" ht="15" customHeight="1" x14ac:dyDescent="0.15">
      <c r="A1951" s="19" t="str">
        <v>脊椎後弯症</v>
      </c>
      <c r="B1951" s="19" t="str">
        <v>継続的に日常生活又は社会生活に相当な制限を受ける場合に限って、シート８とシート10</v>
      </c>
      <c r="C1951" s="15" t="str">
        <v>その他の障害</v>
      </c>
      <c r="D1951" s="15" t="str">
        <v>なし</v>
      </c>
      <c r="G1951" s="15" t="s">
        <v>3013</v>
      </c>
      <c r="H1951" s="15" t="s">
        <v>3579</v>
      </c>
      <c r="I1951" s="19" t="s">
        <v>1450</v>
      </c>
      <c r="J1951" s="19" t="s">
        <v>1451</v>
      </c>
      <c r="K1951" s="997">
        <v>2</v>
      </c>
    </row>
    <row r="1952" spans="1:11" ht="15" customHeight="1" x14ac:dyDescent="0.15">
      <c r="A1952" s="19" t="str">
        <v>脊椎後湾症</v>
      </c>
      <c r="B1952" s="19" t="str">
        <v>継続的に日常生活又は社会生活に相当な制限を受ける場合に限って、シート８とシート10</v>
      </c>
      <c r="C1952" s="15" t="str">
        <v>その他の障害</v>
      </c>
      <c r="D1952" s="15" t="str">
        <v>なし</v>
      </c>
      <c r="G1952" s="15" t="s">
        <v>3014</v>
      </c>
      <c r="H1952" s="15" t="s">
        <v>3579</v>
      </c>
      <c r="I1952" s="19" t="s">
        <v>1450</v>
      </c>
      <c r="J1952" s="19" t="s">
        <v>1451</v>
      </c>
      <c r="K1952" s="997">
        <v>2</v>
      </c>
    </row>
    <row r="1953" spans="1:11" ht="15" customHeight="1" x14ac:dyDescent="0.15">
      <c r="A1953" s="19" t="str">
        <v>脊椎分離症</v>
      </c>
      <c r="B1953" s="19" t="str">
        <v>継続的に日常生活又は社会生活に相当な制限を受ける場合に限って、シート８とシート10</v>
      </c>
      <c r="C1953" s="15" t="str">
        <v>その他の障害</v>
      </c>
      <c r="D1953" s="15" t="str">
        <v>なし</v>
      </c>
      <c r="G1953" s="15" t="s">
        <v>3015</v>
      </c>
      <c r="H1953" s="15" t="s">
        <v>3579</v>
      </c>
      <c r="I1953" s="19" t="s">
        <v>1450</v>
      </c>
      <c r="J1953" s="19" t="s">
        <v>1451</v>
      </c>
      <c r="K1953" s="997">
        <v>2</v>
      </c>
    </row>
    <row r="1954" spans="1:11" ht="15" customHeight="1" x14ac:dyDescent="0.15">
      <c r="A1954" s="19" t="str">
        <v>舌因神経痛</v>
      </c>
      <c r="B1954" s="19" t="str">
        <v>継続的に日常生活又は社会生活に相当な制限を受ける場合に限って、シート８とシート10</v>
      </c>
      <c r="C1954" s="15" t="str">
        <v>その他の障害</v>
      </c>
      <c r="D1954" s="15" t="str">
        <v>なし</v>
      </c>
      <c r="G1954" s="15" t="s">
        <v>3017</v>
      </c>
      <c r="H1954" s="15" t="s">
        <v>3579</v>
      </c>
      <c r="I1954" s="19" t="s">
        <v>1450</v>
      </c>
      <c r="J1954" s="19" t="s">
        <v>1451</v>
      </c>
      <c r="K1954" s="997">
        <v>2</v>
      </c>
    </row>
    <row r="1955" spans="1:11" ht="15" customHeight="1" x14ac:dyDescent="0.15">
      <c r="A1955" s="19" t="str">
        <v>舌腫瘤</v>
      </c>
      <c r="B1955" s="19" t="str">
        <v>継続的に日常生活又は社会生活に相当な制限を受ける場合に限って、シート８とシート10</v>
      </c>
      <c r="C1955" s="15" t="str">
        <v>その他の障害</v>
      </c>
      <c r="D1955" s="15" t="str">
        <v>なし</v>
      </c>
      <c r="G1955" s="15" t="s">
        <v>3018</v>
      </c>
      <c r="H1955" s="15" t="s">
        <v>3579</v>
      </c>
      <c r="I1955" s="19" t="s">
        <v>1450</v>
      </c>
      <c r="J1955" s="19" t="s">
        <v>1451</v>
      </c>
      <c r="K1955" s="997">
        <v>2</v>
      </c>
    </row>
    <row r="1956" spans="1:11" ht="15" customHeight="1" x14ac:dyDescent="0.15">
      <c r="A1956" s="19" t="str">
        <v>仙骨関節痛</v>
      </c>
      <c r="B1956" s="19" t="str">
        <v>継続的に日常生活又は社会生活に相当な制限を受ける場合に限って、シート８とシート10</v>
      </c>
      <c r="C1956" s="15" t="str">
        <v>その他の障害</v>
      </c>
      <c r="D1956" s="15" t="str">
        <v>なし</v>
      </c>
      <c r="G1956" s="15" t="s">
        <v>3019</v>
      </c>
      <c r="H1956" s="15" t="s">
        <v>3579</v>
      </c>
      <c r="I1956" s="19" t="s">
        <v>1450</v>
      </c>
      <c r="J1956" s="19" t="s">
        <v>1451</v>
      </c>
      <c r="K1956" s="997">
        <v>2</v>
      </c>
    </row>
    <row r="1957" spans="1:11" ht="15" customHeight="1" x14ac:dyDescent="0.15">
      <c r="A1957" s="19" t="str">
        <v>仙腸関節炎</v>
      </c>
      <c r="B1957" s="19" t="str">
        <v>継続的に日常生活又は社会生活に相当な制限を受ける場合に限って、シート８とシート10</v>
      </c>
      <c r="C1957" s="15" t="str">
        <v>その他の障害</v>
      </c>
      <c r="D1957" s="15" t="str">
        <v>なし</v>
      </c>
      <c r="G1957" s="15" t="s">
        <v>3020</v>
      </c>
      <c r="H1957" s="15" t="s">
        <v>3579</v>
      </c>
      <c r="I1957" s="19" t="s">
        <v>1450</v>
      </c>
      <c r="J1957" s="19" t="s">
        <v>1451</v>
      </c>
      <c r="K1957" s="997">
        <v>2</v>
      </c>
    </row>
    <row r="1958" spans="1:11" ht="15" customHeight="1" x14ac:dyDescent="0.15">
      <c r="A1958" s="19" t="str">
        <v>仙腸関節障害</v>
      </c>
      <c r="B1958" s="19" t="str">
        <v>継続的に日常生活又は社会生活に相当な制限を受ける場合に限って、シート８とシート10</v>
      </c>
      <c r="C1958" s="15" t="str">
        <v>その他の障害</v>
      </c>
      <c r="D1958" s="15" t="str">
        <v>なし</v>
      </c>
      <c r="G1958" s="15" t="s">
        <v>3021</v>
      </c>
      <c r="H1958" s="15" t="s">
        <v>3579</v>
      </c>
      <c r="I1958" s="19" t="s">
        <v>1450</v>
      </c>
      <c r="J1958" s="19" t="s">
        <v>1451</v>
      </c>
      <c r="K1958" s="997">
        <v>2</v>
      </c>
    </row>
    <row r="1959" spans="1:11" ht="15" customHeight="1" x14ac:dyDescent="0.15">
      <c r="A1959" s="19" t="str">
        <v>仙腸関節症</v>
      </c>
      <c r="B1959" s="19" t="str">
        <v>継続的に日常生活又は社会生活に相当な制限を受ける場合に限って、シート８とシート10</v>
      </c>
      <c r="C1959" s="15" t="str">
        <v>その他の障害</v>
      </c>
      <c r="D1959" s="15" t="str">
        <v>なし</v>
      </c>
      <c r="G1959" s="15" t="s">
        <v>3022</v>
      </c>
      <c r="H1959" s="15" t="s">
        <v>3579</v>
      </c>
      <c r="I1959" s="19" t="s">
        <v>1450</v>
      </c>
      <c r="J1959" s="19" t="s">
        <v>1451</v>
      </c>
      <c r="K1959" s="997">
        <v>2</v>
      </c>
    </row>
    <row r="1960" spans="1:11" ht="15" customHeight="1" x14ac:dyDescent="0.15">
      <c r="A1960" s="19" t="str">
        <v>先天性ジュアン症候群</v>
      </c>
      <c r="B1960" s="19" t="str">
        <v>継続的に日常生活又は社会生活に相当な制限を受ける場合に限って、シート８とシート10</v>
      </c>
      <c r="C1960" s="15" t="str">
        <v>その他の障害</v>
      </c>
      <c r="D1960" s="15" t="str">
        <v>なし</v>
      </c>
      <c r="G1960" s="15" t="s">
        <v>3023</v>
      </c>
      <c r="H1960" s="15" t="s">
        <v>3579</v>
      </c>
      <c r="I1960" s="19" t="s">
        <v>1450</v>
      </c>
      <c r="J1960" s="19" t="s">
        <v>1451</v>
      </c>
      <c r="K1960" s="997">
        <v>2</v>
      </c>
    </row>
    <row r="1961" spans="1:11" ht="15" customHeight="1" x14ac:dyDescent="0.15">
      <c r="A1961" s="19" t="str">
        <v>先天性眼振</v>
      </c>
      <c r="B1961" s="19" t="str">
        <v>継続的に日常生活又は社会生活に相当な制限を受ける場合に限って、シート８とシート10</v>
      </c>
      <c r="C1961" s="15" t="str">
        <v>その他の障害</v>
      </c>
      <c r="D1961" s="15" t="str">
        <v>なし</v>
      </c>
      <c r="G1961" s="15" t="s">
        <v>3024</v>
      </c>
      <c r="H1961" s="15" t="s">
        <v>3579</v>
      </c>
      <c r="I1961" s="19" t="s">
        <v>1450</v>
      </c>
      <c r="J1961" s="19" t="s">
        <v>1451</v>
      </c>
      <c r="K1961" s="997">
        <v>2</v>
      </c>
    </row>
    <row r="1962" spans="1:11" ht="15" customHeight="1" x14ac:dyDescent="0.15">
      <c r="A1962" s="19" t="str">
        <v>先天性気管支閉鎖症</v>
      </c>
      <c r="B1962" s="19" t="str">
        <v>継続的に日常生活又は社会生活に相当な制限を受ける場合に限って、シート８とシート10</v>
      </c>
      <c r="C1962" s="15" t="str">
        <v>その他の障害</v>
      </c>
      <c r="D1962" s="15" t="str">
        <v>なし</v>
      </c>
      <c r="G1962" s="15" t="s">
        <v>3025</v>
      </c>
      <c r="H1962" s="15" t="s">
        <v>3579</v>
      </c>
      <c r="I1962" s="19" t="s">
        <v>1450</v>
      </c>
      <c r="J1962" s="19" t="s">
        <v>1451</v>
      </c>
      <c r="K1962" s="997">
        <v>2</v>
      </c>
    </row>
    <row r="1963" spans="1:11" ht="15" customHeight="1" x14ac:dyDescent="0.15">
      <c r="A1963" s="19" t="str">
        <v>先天性腰椎分離症</v>
      </c>
      <c r="B1963" s="19" t="str">
        <v>継続的に日常生活又は社会生活に相当な制限を受ける場合に限って、シート８とシート10</v>
      </c>
      <c r="C1963" s="15" t="str">
        <v>その他の障害</v>
      </c>
      <c r="D1963" s="15" t="str">
        <v>なし</v>
      </c>
      <c r="G1963" s="15" t="s">
        <v>3026</v>
      </c>
      <c r="H1963" s="15" t="s">
        <v>3579</v>
      </c>
      <c r="I1963" s="19" t="s">
        <v>1450</v>
      </c>
      <c r="J1963" s="19" t="s">
        <v>1451</v>
      </c>
      <c r="K1963" s="997">
        <v>2</v>
      </c>
    </row>
    <row r="1964" spans="1:11" ht="15" customHeight="1" x14ac:dyDescent="0.15">
      <c r="A1964" s="19" t="str">
        <v>先天性重複子宮</v>
      </c>
      <c r="B1964" s="19" t="str">
        <v>継続的に日常生活又は社会生活に相当な制限を受ける場合に限って、シート８とシート10</v>
      </c>
      <c r="C1964" s="15" t="str">
        <v>その他の障害</v>
      </c>
      <c r="D1964" s="15" t="str">
        <v>なし</v>
      </c>
      <c r="G1964" s="15" t="s">
        <v>3027</v>
      </c>
      <c r="H1964" s="15" t="s">
        <v>3579</v>
      </c>
      <c r="I1964" s="19" t="s">
        <v>1450</v>
      </c>
      <c r="J1964" s="19" t="s">
        <v>1451</v>
      </c>
      <c r="K1964" s="997">
        <v>2</v>
      </c>
    </row>
    <row r="1965" spans="1:11" ht="15" customHeight="1" x14ac:dyDescent="0.15">
      <c r="A1965" s="19" t="str">
        <v>真珠性中耳炎</v>
      </c>
      <c r="B1965" s="19" t="str">
        <v>継続的に日常生活又は社会生活に相当な制限を受ける場合に限って、シート８とシート10</v>
      </c>
      <c r="C1965" s="15" t="str">
        <v>その他の障害</v>
      </c>
      <c r="D1965" s="15" t="str">
        <v>なし</v>
      </c>
      <c r="G1965" s="15" t="s">
        <v>3029</v>
      </c>
      <c r="H1965" s="15" t="s">
        <v>3579</v>
      </c>
      <c r="I1965" s="19" t="s">
        <v>1450</v>
      </c>
      <c r="J1965" s="19" t="s">
        <v>1451</v>
      </c>
      <c r="K1965" s="997">
        <v>2</v>
      </c>
    </row>
    <row r="1966" spans="1:11" ht="15" customHeight="1" x14ac:dyDescent="0.15">
      <c r="A1966" s="19" t="str">
        <v>先天性白内障</v>
      </c>
      <c r="B1966" s="19" t="str">
        <v>継続的に日常生活又は社会生活に相当な制限を受ける場合に限って、シート８とシート10</v>
      </c>
      <c r="C1966" s="15" t="str">
        <v>その他の障害</v>
      </c>
      <c r="D1966" s="15" t="str">
        <v>なし</v>
      </c>
      <c r="G1966" s="15" t="s">
        <v>3031</v>
      </c>
      <c r="H1966" s="15" t="s">
        <v>3579</v>
      </c>
      <c r="I1966" s="19" t="s">
        <v>1450</v>
      </c>
      <c r="J1966" s="19" t="s">
        <v>1451</v>
      </c>
      <c r="K1966" s="997">
        <v>2</v>
      </c>
    </row>
    <row r="1967" spans="1:11" ht="15" customHeight="1" x14ac:dyDescent="0.15">
      <c r="A1967" s="19" t="str">
        <v>閃輝暗点</v>
      </c>
      <c r="B1967" s="19" t="str">
        <v>継続的に日常生活又は社会生活に相当な制限を受ける場合に限って、シート８とシート10</v>
      </c>
      <c r="C1967" s="15" t="str">
        <v>その他の障害</v>
      </c>
      <c r="D1967" s="15" t="str">
        <v>なし</v>
      </c>
      <c r="G1967" s="15" t="s">
        <v>3032</v>
      </c>
      <c r="H1967" s="15" t="s">
        <v>3579</v>
      </c>
      <c r="I1967" s="19" t="s">
        <v>1450</v>
      </c>
      <c r="J1967" s="19" t="s">
        <v>1451</v>
      </c>
      <c r="K1967" s="997">
        <v>2</v>
      </c>
    </row>
    <row r="1968" spans="1:11" ht="15" customHeight="1" x14ac:dyDescent="0.15">
      <c r="A1968" s="19" t="str">
        <v>前庭神経炎</v>
      </c>
      <c r="B1968" s="19" t="str">
        <v>継続的に日常生活又は社会生活に相当な制限を受ける場合に限って、シート８とシート10</v>
      </c>
      <c r="C1968" s="15" t="str">
        <v>その他の障害</v>
      </c>
      <c r="D1968" s="15" t="str">
        <v>なし</v>
      </c>
      <c r="G1968" s="15" t="s">
        <v>3033</v>
      </c>
      <c r="H1968" s="15" t="s">
        <v>3579</v>
      </c>
      <c r="I1968" s="19" t="s">
        <v>1450</v>
      </c>
      <c r="J1968" s="19" t="s">
        <v>1451</v>
      </c>
      <c r="K1968" s="997">
        <v>2</v>
      </c>
    </row>
    <row r="1969" spans="1:11" ht="15" customHeight="1" x14ac:dyDescent="0.15">
      <c r="A1969" s="19" t="str">
        <v>前立腺炎</v>
      </c>
      <c r="B1969" s="19" t="str">
        <v>継続的に日常生活又は社会生活に相当な制限を受ける場合に限って、シート８とシート10</v>
      </c>
      <c r="C1969" s="15" t="str">
        <v>その他の障害</v>
      </c>
      <c r="D1969" s="15" t="str">
        <v>なし</v>
      </c>
      <c r="G1969" s="15" t="s">
        <v>3034</v>
      </c>
      <c r="H1969" s="15" t="s">
        <v>3579</v>
      </c>
      <c r="I1969" s="19" t="s">
        <v>1450</v>
      </c>
      <c r="J1969" s="19" t="s">
        <v>1451</v>
      </c>
      <c r="K1969" s="997">
        <v>2</v>
      </c>
    </row>
    <row r="1970" spans="1:11" ht="15" customHeight="1" x14ac:dyDescent="0.15">
      <c r="A1970" s="19" t="str">
        <v>全身性円形脱毛症</v>
      </c>
      <c r="B1970" s="19" t="str">
        <v>継続的に日常生活又は社会生活に相当な制限を受ける場合に限って、シート８とシート10</v>
      </c>
      <c r="C1970" s="15" t="str">
        <v>その他の障害</v>
      </c>
      <c r="D1970" s="15" t="str">
        <v>なし</v>
      </c>
      <c r="G1970" s="15" t="s">
        <v>3035</v>
      </c>
      <c r="H1970" s="15" t="s">
        <v>3579</v>
      </c>
      <c r="I1970" s="19" t="s">
        <v>1450</v>
      </c>
      <c r="J1970" s="19" t="s">
        <v>1451</v>
      </c>
      <c r="K1970" s="997">
        <v>2</v>
      </c>
    </row>
    <row r="1971" spans="1:11" ht="15" customHeight="1" x14ac:dyDescent="0.15">
      <c r="A1971" s="19" t="str">
        <v>全頭部脱毛症</v>
      </c>
      <c r="B1971" s="19" t="str">
        <v>継続的に日常生活又は社会生活に相当な制限を受ける場合に限って、シート８とシート10</v>
      </c>
      <c r="C1971" s="15" t="str">
        <v>その他の障害</v>
      </c>
      <c r="D1971" s="15" t="str">
        <v>なし</v>
      </c>
      <c r="G1971" s="15" t="s">
        <v>3036</v>
      </c>
      <c r="H1971" s="15" t="s">
        <v>3579</v>
      </c>
      <c r="I1971" s="19" t="s">
        <v>1450</v>
      </c>
      <c r="J1971" s="19" t="s">
        <v>1451</v>
      </c>
      <c r="K1971" s="997">
        <v>2</v>
      </c>
    </row>
    <row r="1972" spans="1:11" ht="15" customHeight="1" x14ac:dyDescent="0.15">
      <c r="A1972" s="19" t="str">
        <v>鼠経ヘルニア</v>
      </c>
      <c r="B1972" s="19" t="str">
        <v>継続的に日常生活又は社会生活に相当な制限を受ける場合に限って、シート８とシート10</v>
      </c>
      <c r="C1972" s="15" t="str">
        <v>その他の障害</v>
      </c>
      <c r="D1972" s="15" t="str">
        <v>なし</v>
      </c>
      <c r="G1972" s="15" t="s">
        <v>3037</v>
      </c>
      <c r="H1972" s="15" t="s">
        <v>3579</v>
      </c>
      <c r="I1972" s="19" t="s">
        <v>1450</v>
      </c>
      <c r="J1972" s="19" t="s">
        <v>1451</v>
      </c>
      <c r="K1972" s="997">
        <v>2</v>
      </c>
    </row>
    <row r="1973" spans="1:11" ht="15" customHeight="1" x14ac:dyDescent="0.15">
      <c r="A1973" s="19" t="str">
        <v>側彎症術後変形</v>
      </c>
      <c r="B1973" s="19" t="str">
        <v>継続的に日常生活又は社会生活に相当な制限を受ける場合に限って、シート８とシート10</v>
      </c>
      <c r="C1973" s="15" t="str">
        <v>その他の障害</v>
      </c>
      <c r="D1973" s="15" t="str">
        <v>なし</v>
      </c>
      <c r="G1973" s="15" t="s">
        <v>3038</v>
      </c>
      <c r="H1973" s="15" t="s">
        <v>3579</v>
      </c>
      <c r="I1973" s="19" t="s">
        <v>1450</v>
      </c>
      <c r="J1973" s="19" t="s">
        <v>1451</v>
      </c>
      <c r="K1973" s="997">
        <v>2</v>
      </c>
    </row>
    <row r="1974" spans="1:11" ht="15" customHeight="1" x14ac:dyDescent="0.15">
      <c r="A1974" s="19" t="str">
        <v>側弯症術後変形</v>
      </c>
      <c r="B1974" s="19" t="str">
        <v>継続的に日常生活又は社会生活に相当な制限を受ける場合に限って、シート８とシート10</v>
      </c>
      <c r="C1974" s="15" t="str">
        <v>その他の障害</v>
      </c>
      <c r="D1974" s="15" t="str">
        <v>なし</v>
      </c>
      <c r="G1974" s="15" t="s">
        <v>3039</v>
      </c>
      <c r="H1974" s="15" t="s">
        <v>3579</v>
      </c>
      <c r="I1974" s="19" t="s">
        <v>1450</v>
      </c>
      <c r="J1974" s="19" t="s">
        <v>1451</v>
      </c>
      <c r="K1974" s="997">
        <v>2</v>
      </c>
    </row>
    <row r="1975" spans="1:11" ht="15" customHeight="1" x14ac:dyDescent="0.15">
      <c r="A1975" s="19" t="str">
        <v>側湾症術後変形</v>
      </c>
      <c r="B1975" s="19" t="str">
        <v>継続的に日常生活又は社会生活に相当な制限を受ける場合に限って、シート８とシート10</v>
      </c>
      <c r="C1975" s="15" t="str">
        <v>その他の障害</v>
      </c>
      <c r="D1975" s="15" t="str">
        <v>なし</v>
      </c>
      <c r="G1975" s="15" t="s">
        <v>3040</v>
      </c>
      <c r="H1975" s="15" t="s">
        <v>3579</v>
      </c>
      <c r="I1975" s="19" t="s">
        <v>1450</v>
      </c>
      <c r="J1975" s="19" t="s">
        <v>1451</v>
      </c>
      <c r="K1975" s="997">
        <v>2</v>
      </c>
    </row>
    <row r="1976" spans="1:11" ht="15" customHeight="1" x14ac:dyDescent="0.15">
      <c r="A1976" s="19" t="str">
        <v>側弯</v>
      </c>
      <c r="B1976" s="19" t="str">
        <v>継続的に日常生活又は社会生活に相当な制限を受ける場合に限って、シート８とシート10</v>
      </c>
      <c r="C1976" s="15" t="str">
        <v>その他の障害</v>
      </c>
      <c r="D1976" s="15" t="str">
        <v>なし</v>
      </c>
      <c r="G1976" s="15" t="s">
        <v>3041</v>
      </c>
      <c r="H1976" s="15" t="s">
        <v>3579</v>
      </c>
      <c r="I1976" s="19" t="s">
        <v>1450</v>
      </c>
      <c r="J1976" s="19" t="s">
        <v>1451</v>
      </c>
      <c r="K1976" s="997">
        <v>2</v>
      </c>
    </row>
    <row r="1977" spans="1:11" ht="15" customHeight="1" x14ac:dyDescent="0.15">
      <c r="A1977" s="19" t="str">
        <v>側湾</v>
      </c>
      <c r="B1977" s="19" t="str">
        <v>継続的に日常生活又は社会生活に相当な制限を受ける場合に限って、シート８とシート10</v>
      </c>
      <c r="C1977" s="15" t="str">
        <v>その他の障害</v>
      </c>
      <c r="D1977" s="15" t="str">
        <v>なし</v>
      </c>
      <c r="G1977" s="15" t="s">
        <v>3042</v>
      </c>
      <c r="H1977" s="15" t="s">
        <v>3579</v>
      </c>
      <c r="I1977" s="19" t="s">
        <v>1450</v>
      </c>
      <c r="J1977" s="19" t="s">
        <v>1451</v>
      </c>
      <c r="K1977" s="997">
        <v>2</v>
      </c>
    </row>
    <row r="1978" spans="1:11" ht="15" customHeight="1" x14ac:dyDescent="0.15">
      <c r="A1978" s="19" t="str">
        <v>足底腱膜炎</v>
      </c>
      <c r="B1978" s="19" t="str">
        <v>継続的に日常生活又は社会生活に相当な制限を受ける場合に限って、シート８とシート10</v>
      </c>
      <c r="C1978" s="15" t="str">
        <v>その他の障害</v>
      </c>
      <c r="D1978" s="15" t="str">
        <v>なし</v>
      </c>
      <c r="G1978" s="15" t="s">
        <v>3043</v>
      </c>
      <c r="H1978" s="15" t="s">
        <v>3579</v>
      </c>
      <c r="I1978" s="19" t="s">
        <v>1450</v>
      </c>
      <c r="J1978" s="19" t="s">
        <v>1451</v>
      </c>
      <c r="K1978" s="997">
        <v>2</v>
      </c>
    </row>
    <row r="1979" spans="1:11" ht="15" customHeight="1" x14ac:dyDescent="0.15">
      <c r="A1979" s="19" t="str">
        <v>足底筋膜炎</v>
      </c>
      <c r="B1979" s="19" t="str">
        <v>継続的に日常生活又は社会生活に相当な制限を受ける場合に限って、シート８とシート10</v>
      </c>
      <c r="C1979" s="15" t="str">
        <v>その他の障害</v>
      </c>
      <c r="D1979" s="15" t="str">
        <v>なし</v>
      </c>
      <c r="G1979" s="15" t="s">
        <v>3044</v>
      </c>
      <c r="H1979" s="15" t="s">
        <v>3579</v>
      </c>
      <c r="I1979" s="19" t="s">
        <v>1450</v>
      </c>
      <c r="J1979" s="19" t="s">
        <v>1451</v>
      </c>
      <c r="K1979" s="997">
        <v>2</v>
      </c>
    </row>
    <row r="1980" spans="1:11" ht="15" customHeight="1" x14ac:dyDescent="0.15">
      <c r="A1980" s="19" t="str">
        <v>卒倒</v>
      </c>
      <c r="B1980" s="19" t="str">
        <v>継続的に日常生活又は社会生活に相当な制限を受ける場合に限って、シート８とシート10</v>
      </c>
      <c r="C1980" s="15" t="str">
        <v>その他の障害</v>
      </c>
      <c r="D1980" s="15" t="str">
        <v>なし</v>
      </c>
      <c r="G1980" s="15" t="s">
        <v>3045</v>
      </c>
      <c r="H1980" s="15" t="s">
        <v>3579</v>
      </c>
      <c r="I1980" s="19" t="s">
        <v>1450</v>
      </c>
      <c r="J1980" s="19" t="s">
        <v>1451</v>
      </c>
      <c r="K1980" s="997">
        <v>2</v>
      </c>
    </row>
    <row r="1981" spans="1:11" ht="15" customHeight="1" x14ac:dyDescent="0.15">
      <c r="A1981" s="19" t="str">
        <v>多汗</v>
      </c>
      <c r="B1981" s="19" t="str">
        <v>継続的に日常生活又は社会生活に相当な制限を受ける場合に限って、シート８とシート10</v>
      </c>
      <c r="C1981" s="15" t="str">
        <v>その他の障害</v>
      </c>
      <c r="D1981" s="15" t="str">
        <v>なし</v>
      </c>
      <c r="G1981" s="15" t="s">
        <v>3046</v>
      </c>
      <c r="H1981" s="15" t="s">
        <v>3579</v>
      </c>
      <c r="I1981" s="19" t="s">
        <v>1450</v>
      </c>
      <c r="J1981" s="19" t="s">
        <v>1451</v>
      </c>
      <c r="K1981" s="997">
        <v>2</v>
      </c>
    </row>
    <row r="1982" spans="1:11" ht="15" customHeight="1" x14ac:dyDescent="0.15">
      <c r="A1982" s="19" t="str">
        <v>多汗症</v>
      </c>
      <c r="B1982" s="19" t="str">
        <v>継続的に日常生活又は社会生活に相当な制限を受ける場合に限って、シート８とシート10</v>
      </c>
      <c r="C1982" s="15" t="str">
        <v>その他の障害</v>
      </c>
      <c r="D1982" s="15" t="str">
        <v>なし</v>
      </c>
      <c r="G1982" s="15" t="s">
        <v>3047</v>
      </c>
      <c r="H1982" s="15" t="s">
        <v>3579</v>
      </c>
      <c r="I1982" s="19" t="s">
        <v>1450</v>
      </c>
      <c r="J1982" s="19" t="s">
        <v>1451</v>
      </c>
      <c r="K1982" s="997">
        <v>2</v>
      </c>
    </row>
    <row r="1983" spans="1:11" ht="15" customHeight="1" x14ac:dyDescent="0.15">
      <c r="A1983" s="19" t="str">
        <v>多血症</v>
      </c>
      <c r="B1983" s="19" t="str">
        <v>継続的に日常生活又は社会生活に相当な制限を受ける場合に限って、シート８とシート10</v>
      </c>
      <c r="C1983" s="15" t="str">
        <v>その他の障害</v>
      </c>
      <c r="D1983" s="15" t="str">
        <v>なし</v>
      </c>
      <c r="G1983" s="15" t="s">
        <v>3048</v>
      </c>
      <c r="H1983" s="15" t="s">
        <v>3579</v>
      </c>
      <c r="I1983" s="19" t="s">
        <v>1450</v>
      </c>
      <c r="J1983" s="19" t="s">
        <v>1451</v>
      </c>
      <c r="K1983" s="997">
        <v>2</v>
      </c>
    </row>
    <row r="1984" spans="1:11" ht="15" customHeight="1" x14ac:dyDescent="0.15">
      <c r="A1984" s="19" t="str">
        <v>多発系円形脱毛症</v>
      </c>
      <c r="B1984" s="19" t="str">
        <v>継続的に日常生活又は社会生活に相当な制限を受ける場合に限って、シート８とシート10</v>
      </c>
      <c r="C1984" s="15" t="str">
        <v>その他の障害</v>
      </c>
      <c r="D1984" s="15" t="str">
        <v>なし</v>
      </c>
      <c r="G1984" s="15" t="s">
        <v>3049</v>
      </c>
      <c r="H1984" s="15" t="s">
        <v>3579</v>
      </c>
      <c r="I1984" s="19" t="s">
        <v>1450</v>
      </c>
      <c r="J1984" s="19" t="s">
        <v>1451</v>
      </c>
      <c r="K1984" s="997">
        <v>2</v>
      </c>
    </row>
    <row r="1985" spans="1:11" ht="15" customHeight="1" x14ac:dyDescent="0.15">
      <c r="A1985" s="19" t="str">
        <v>体位性頻脈</v>
      </c>
      <c r="B1985" s="19" t="str">
        <v>継続的に日常生活又は社会生活に相当な制限を受ける場合に限って、シート８とシート10</v>
      </c>
      <c r="C1985" s="15" t="str">
        <v>その他の障害</v>
      </c>
      <c r="D1985" s="15" t="str">
        <v>なし</v>
      </c>
      <c r="G1985" s="15" t="s">
        <v>3050</v>
      </c>
      <c r="H1985" s="15" t="s">
        <v>3579</v>
      </c>
      <c r="I1985" s="19" t="s">
        <v>1450</v>
      </c>
      <c r="J1985" s="19" t="s">
        <v>1451</v>
      </c>
      <c r="K1985" s="997">
        <v>2</v>
      </c>
    </row>
    <row r="1986" spans="1:11" ht="15" customHeight="1" x14ac:dyDescent="0.15">
      <c r="A1986" s="19" t="str">
        <v>体位性頻脈症候群</v>
      </c>
      <c r="B1986" s="19" t="str">
        <v>継続的に日常生活又は社会生活に相当な制限を受ける場合に限って、シート８とシート10</v>
      </c>
      <c r="C1986" s="15" t="str">
        <v>その他の障害</v>
      </c>
      <c r="D1986" s="15" t="str">
        <v>なし</v>
      </c>
      <c r="G1986" s="15" t="s">
        <v>3051</v>
      </c>
      <c r="H1986" s="15" t="s">
        <v>3579</v>
      </c>
      <c r="I1986" s="19" t="s">
        <v>1450</v>
      </c>
      <c r="J1986" s="19" t="s">
        <v>1451</v>
      </c>
      <c r="K1986" s="997">
        <v>2</v>
      </c>
    </row>
    <row r="1987" spans="1:11" ht="15" customHeight="1" x14ac:dyDescent="0.15">
      <c r="A1987" s="19" t="str">
        <v>体温調整機能障害</v>
      </c>
      <c r="B1987" s="19" t="str">
        <v>継続的に日常生活又は社会生活に相当な制限を受ける場合に限って、シート８とシート10</v>
      </c>
      <c r="C1987" s="15" t="str">
        <v>その他の障害</v>
      </c>
      <c r="D1987" s="15" t="str">
        <v>なし</v>
      </c>
      <c r="G1987" s="15" t="s">
        <v>3052</v>
      </c>
      <c r="H1987" s="15" t="s">
        <v>3579</v>
      </c>
      <c r="I1987" s="19" t="s">
        <v>1450</v>
      </c>
      <c r="J1987" s="19" t="s">
        <v>1451</v>
      </c>
      <c r="K1987" s="997">
        <v>2</v>
      </c>
    </row>
    <row r="1988" spans="1:11" ht="15" customHeight="1" x14ac:dyDescent="0.15">
      <c r="A1988" s="19" t="str">
        <v>体温調整障害</v>
      </c>
      <c r="B1988" s="19" t="str">
        <v>継続的に日常生活又は社会生活に相当な制限を受ける場合に限って、シート８とシート10</v>
      </c>
      <c r="C1988" s="15" t="str">
        <v>その他の障害</v>
      </c>
      <c r="D1988" s="15" t="str">
        <v>なし</v>
      </c>
      <c r="G1988" s="15" t="s">
        <v>3053</v>
      </c>
      <c r="H1988" s="15" t="s">
        <v>3579</v>
      </c>
      <c r="I1988" s="19" t="s">
        <v>1450</v>
      </c>
      <c r="J1988" s="19" t="s">
        <v>1451</v>
      </c>
      <c r="K1988" s="997">
        <v>2</v>
      </c>
    </row>
    <row r="1989" spans="1:11" ht="15" customHeight="1" x14ac:dyDescent="0.15">
      <c r="A1989" s="19" t="str">
        <v>体重減少</v>
      </c>
      <c r="B1989" s="19" t="str">
        <v>継続的に日常生活又は社会生活に相当な制限を受ける場合に限って、シート８とシート10</v>
      </c>
      <c r="C1989" s="15" t="str">
        <v>その他の障害</v>
      </c>
      <c r="D1989" s="15" t="str">
        <v>なし</v>
      </c>
      <c r="G1989" s="15" t="s">
        <v>3054</v>
      </c>
      <c r="H1989" s="15" t="s">
        <v>3579</v>
      </c>
      <c r="I1989" s="19" t="s">
        <v>1450</v>
      </c>
      <c r="J1989" s="19" t="s">
        <v>1451</v>
      </c>
      <c r="K1989" s="997">
        <v>2</v>
      </c>
    </row>
    <row r="1990" spans="1:11" ht="15" customHeight="1" x14ac:dyDescent="0.15">
      <c r="A1990" s="19" t="str">
        <v>帯状疱疹後神経症</v>
      </c>
      <c r="B1990" s="19" t="str">
        <v>継続的に日常生活又は社会生活に相当な制限を受ける場合に限って、シート８とシート10</v>
      </c>
      <c r="C1990" s="15" t="str">
        <v>その他の障害</v>
      </c>
      <c r="D1990" s="15" t="str">
        <v>なし</v>
      </c>
      <c r="G1990" s="15" t="s">
        <v>3055</v>
      </c>
      <c r="H1990" s="15" t="s">
        <v>3579</v>
      </c>
      <c r="I1990" s="19" t="s">
        <v>1450</v>
      </c>
      <c r="J1990" s="19" t="s">
        <v>1451</v>
      </c>
      <c r="K1990" s="997">
        <v>2</v>
      </c>
    </row>
    <row r="1991" spans="1:11" ht="15" customHeight="1" x14ac:dyDescent="0.15">
      <c r="A1991" s="19" t="str">
        <v>帯状疱疹後神経痛</v>
      </c>
      <c r="B1991" s="19" t="str">
        <v>継続的に日常生活又は社会生活に相当な制限を受ける場合に限って、シート８とシート10</v>
      </c>
      <c r="C1991" s="15" t="str">
        <v>その他の障害</v>
      </c>
      <c r="D1991" s="15" t="str">
        <v>なし</v>
      </c>
      <c r="G1991" s="15" t="s">
        <v>3056</v>
      </c>
      <c r="H1991" s="15" t="s">
        <v>3579</v>
      </c>
      <c r="I1991" s="19" t="s">
        <v>1450</v>
      </c>
      <c r="J1991" s="19" t="s">
        <v>1451</v>
      </c>
      <c r="K1991" s="997">
        <v>2</v>
      </c>
    </row>
    <row r="1992" spans="1:11" ht="15" customHeight="1" x14ac:dyDescent="0.15">
      <c r="A1992" s="19" t="str">
        <v>代償性発汗症</v>
      </c>
      <c r="B1992" s="19" t="str">
        <v>継続的に日常生活又は社会生活に相当な制限を受ける場合に限って、シート８とシート10</v>
      </c>
      <c r="C1992" s="15" t="str">
        <v>その他の障害</v>
      </c>
      <c r="D1992" s="15" t="str">
        <v>なし</v>
      </c>
      <c r="G1992" s="15" t="s">
        <v>3057</v>
      </c>
      <c r="H1992" s="15" t="s">
        <v>3579</v>
      </c>
      <c r="I1992" s="19" t="s">
        <v>1450</v>
      </c>
      <c r="J1992" s="19" t="s">
        <v>1451</v>
      </c>
      <c r="K1992" s="997">
        <v>2</v>
      </c>
    </row>
    <row r="1993" spans="1:11" ht="15" customHeight="1" x14ac:dyDescent="0.15">
      <c r="A1993" s="19" t="str">
        <v>大腿骨頭すべり症</v>
      </c>
      <c r="B1993" s="19" t="str">
        <v>継続的に日常生活又は社会生活に相当な制限を受ける場合に限って、シート８とシート10</v>
      </c>
      <c r="C1993" s="15" t="str">
        <v>その他の障害</v>
      </c>
      <c r="D1993" s="15" t="str">
        <v>なし</v>
      </c>
      <c r="G1993" s="15" t="s">
        <v>3058</v>
      </c>
      <c r="H1993" s="15" t="s">
        <v>3579</v>
      </c>
      <c r="I1993" s="19" t="s">
        <v>1450</v>
      </c>
      <c r="J1993" s="19" t="s">
        <v>1451</v>
      </c>
      <c r="K1993" s="997">
        <v>2</v>
      </c>
    </row>
    <row r="1994" spans="1:11" ht="15" customHeight="1" x14ac:dyDescent="0.15">
      <c r="A1994" s="19" t="str">
        <v>第5腰椎形成不全性すべり症</v>
      </c>
      <c r="B1994" s="19" t="str">
        <v>継続的に日常生活又は社会生活に相当な制限を受ける場合に限って、シート８とシート10</v>
      </c>
      <c r="C1994" s="15" t="str">
        <v>その他の障害</v>
      </c>
      <c r="D1994" s="15" t="str">
        <v>なし</v>
      </c>
      <c r="G1994" s="15" t="s">
        <v>3059</v>
      </c>
      <c r="H1994" s="15" t="s">
        <v>3579</v>
      </c>
      <c r="I1994" s="19" t="s">
        <v>1450</v>
      </c>
      <c r="J1994" s="19" t="s">
        <v>1451</v>
      </c>
      <c r="K1994" s="997">
        <v>2</v>
      </c>
    </row>
    <row r="1995" spans="1:11" ht="15" customHeight="1" x14ac:dyDescent="0.15">
      <c r="A1995" s="19" t="str">
        <v>脱毛症</v>
      </c>
      <c r="B1995" s="19" t="str">
        <v>継続的に日常生活又は社会生活に相当な制限を受ける場合に限って、シート８とシート10</v>
      </c>
      <c r="C1995" s="15" t="str">
        <v>その他の障害</v>
      </c>
      <c r="D1995" s="15" t="str">
        <v>なし</v>
      </c>
      <c r="G1995" s="15" t="s">
        <v>3060</v>
      </c>
      <c r="H1995" s="15" t="s">
        <v>3579</v>
      </c>
      <c r="I1995" s="19" t="s">
        <v>1450</v>
      </c>
      <c r="J1995" s="19" t="s">
        <v>1451</v>
      </c>
      <c r="K1995" s="997">
        <v>2</v>
      </c>
    </row>
    <row r="1996" spans="1:11" ht="15" customHeight="1" x14ac:dyDescent="0.15">
      <c r="A1996" s="19" t="str">
        <v>先天性真珠腫性中耳炎</v>
      </c>
      <c r="B1996" s="19" t="str">
        <v>継続的に日常生活又は社会生活に相当な制限を受ける場合に限って、シート８とシート10</v>
      </c>
      <c r="C1996" s="15" t="str">
        <v>その他の障害</v>
      </c>
      <c r="D1996" s="15" t="str">
        <v>なし</v>
      </c>
      <c r="G1996" s="15" t="s">
        <v>3061</v>
      </c>
      <c r="H1996" s="15" t="s">
        <v>3579</v>
      </c>
      <c r="I1996" s="19" t="s">
        <v>1450</v>
      </c>
      <c r="J1996" s="19" t="s">
        <v>1451</v>
      </c>
      <c r="K1996" s="997">
        <v>2</v>
      </c>
    </row>
    <row r="1997" spans="1:11" ht="15" customHeight="1" x14ac:dyDescent="0.15">
      <c r="A1997" s="19" t="str">
        <v>朝顔症候群</v>
      </c>
      <c r="B1997" s="19" t="str">
        <v>継続的に日常生活又は社会生活に相当な制限を受ける場合に限って、シート８とシート10</v>
      </c>
      <c r="C1997" s="15" t="str">
        <v>その他の障害</v>
      </c>
      <c r="D1997" s="15" t="str">
        <v>なし</v>
      </c>
      <c r="G1997" s="15" t="s">
        <v>3062</v>
      </c>
      <c r="H1997" s="15" t="s">
        <v>3579</v>
      </c>
      <c r="I1997" s="19" t="s">
        <v>1450</v>
      </c>
      <c r="J1997" s="19" t="s">
        <v>1451</v>
      </c>
      <c r="K1997" s="997">
        <v>2</v>
      </c>
    </row>
    <row r="1998" spans="1:11" ht="15" customHeight="1" x14ac:dyDescent="0.15">
      <c r="A1998" s="19" t="str">
        <v>腸過敏性症候群</v>
      </c>
      <c r="B1998" s="19" t="str">
        <v>継続的に日常生活又は社会生活に相当な制限を受ける場合に限って、シート８とシート10</v>
      </c>
      <c r="C1998" s="15" t="str">
        <v>その他の障害</v>
      </c>
      <c r="D1998" s="15" t="str">
        <v>なし</v>
      </c>
      <c r="G1998" s="15" t="s">
        <v>3063</v>
      </c>
      <c r="H1998" s="15" t="s">
        <v>3579</v>
      </c>
      <c r="I1998" s="19" t="s">
        <v>1450</v>
      </c>
      <c r="J1998" s="19" t="s">
        <v>1451</v>
      </c>
      <c r="K1998" s="997">
        <v>2</v>
      </c>
    </row>
    <row r="1999" spans="1:11" ht="15" customHeight="1" x14ac:dyDescent="0.15">
      <c r="A1999" s="19" t="str">
        <v>腸回転異常症</v>
      </c>
      <c r="B1999" s="19" t="str">
        <v>継続的に日常生活又は社会生活に相当な制限を受ける場合に限って、シート８とシート10</v>
      </c>
      <c r="C1999" s="15" t="str">
        <v>その他の障害</v>
      </c>
      <c r="D1999" s="15" t="str">
        <v>なし</v>
      </c>
      <c r="G1999" s="15" t="s">
        <v>3064</v>
      </c>
      <c r="H1999" s="15" t="s">
        <v>3579</v>
      </c>
      <c r="I1999" s="19" t="s">
        <v>1450</v>
      </c>
      <c r="J1999" s="19" t="s">
        <v>1451</v>
      </c>
      <c r="K1999" s="997">
        <v>2</v>
      </c>
    </row>
    <row r="2000" spans="1:11" ht="15" customHeight="1" x14ac:dyDescent="0.15">
      <c r="A2000" s="19" t="str">
        <v>椎間板ヘルニア</v>
      </c>
      <c r="B2000" s="19" t="str">
        <v>継続的に日常生活又は社会生活に相当な制限を受ける場合に限って、シート８とシート10</v>
      </c>
      <c r="C2000" s="15" t="str">
        <v>その他の障害</v>
      </c>
      <c r="D2000" s="15" t="str">
        <v>なし</v>
      </c>
      <c r="G2000" s="15" t="s">
        <v>3065</v>
      </c>
      <c r="H2000" s="15" t="s">
        <v>3579</v>
      </c>
      <c r="I2000" s="19" t="s">
        <v>1450</v>
      </c>
      <c r="J2000" s="19" t="s">
        <v>1451</v>
      </c>
      <c r="K2000" s="997">
        <v>2</v>
      </c>
    </row>
    <row r="2001" spans="1:11" ht="15" customHeight="1" x14ac:dyDescent="0.15">
      <c r="A2001" s="19" t="str">
        <v>低分子たんぱく尿症</v>
      </c>
      <c r="B2001" s="19" t="str">
        <v>継続的に日常生活又は社会生活に相当な制限を受ける場合に限って、シート８とシート10</v>
      </c>
      <c r="C2001" s="15" t="str">
        <v>その他の障害</v>
      </c>
      <c r="D2001" s="15" t="str">
        <v>なし</v>
      </c>
      <c r="G2001" s="15" t="s">
        <v>3066</v>
      </c>
      <c r="H2001" s="15" t="s">
        <v>3579</v>
      </c>
      <c r="I2001" s="19" t="s">
        <v>1450</v>
      </c>
      <c r="J2001" s="19" t="s">
        <v>1451</v>
      </c>
      <c r="K2001" s="997">
        <v>2</v>
      </c>
    </row>
    <row r="2002" spans="1:11" ht="15" customHeight="1" x14ac:dyDescent="0.15">
      <c r="A2002" s="19" t="str">
        <v>鉄欠乏症</v>
      </c>
      <c r="B2002" s="19" t="str">
        <v>継続的に日常生活又は社会生活に相当な制限を受ける場合に限って、シート８とシート10</v>
      </c>
      <c r="C2002" s="15" t="str">
        <v>その他の障害</v>
      </c>
      <c r="D2002" s="15" t="str">
        <v>なし</v>
      </c>
      <c r="G2002" s="15" t="s">
        <v>3067</v>
      </c>
      <c r="H2002" s="15" t="s">
        <v>3579</v>
      </c>
      <c r="I2002" s="19" t="s">
        <v>1450</v>
      </c>
      <c r="J2002" s="19" t="s">
        <v>1451</v>
      </c>
      <c r="K2002" s="997">
        <v>2</v>
      </c>
    </row>
    <row r="2003" spans="1:11" ht="15" customHeight="1" x14ac:dyDescent="0.15">
      <c r="A2003" s="19" t="str">
        <v>鉄欠乏性貧血</v>
      </c>
      <c r="B2003" s="19" t="str">
        <v>継続的に日常生活又は社会生活に相当な制限を受ける場合に限って、シート８とシート10</v>
      </c>
      <c r="C2003" s="15" t="str">
        <v>その他の障害</v>
      </c>
      <c r="D2003" s="15" t="str">
        <v>なし</v>
      </c>
      <c r="G2003" s="15" t="s">
        <v>3068</v>
      </c>
      <c r="H2003" s="15" t="s">
        <v>3579</v>
      </c>
      <c r="I2003" s="19" t="s">
        <v>1450</v>
      </c>
      <c r="J2003" s="19" t="s">
        <v>1451</v>
      </c>
      <c r="K2003" s="997">
        <v>2</v>
      </c>
    </row>
    <row r="2004" spans="1:11" ht="15" customHeight="1" x14ac:dyDescent="0.15">
      <c r="A2004" s="19" t="str">
        <v>頭位めまい症</v>
      </c>
      <c r="B2004" s="19" t="str">
        <v>継続的に日常生活又は社会生活に相当な制限を受ける場合に限って、シート８とシート10</v>
      </c>
      <c r="C2004" s="15" t="str">
        <v>その他の障害</v>
      </c>
      <c r="D2004" s="15" t="str">
        <v>なし</v>
      </c>
      <c r="G2004" s="15" t="s">
        <v>3069</v>
      </c>
      <c r="H2004" s="15" t="s">
        <v>3579</v>
      </c>
      <c r="I2004" s="19" t="s">
        <v>1450</v>
      </c>
      <c r="J2004" s="19" t="s">
        <v>1451</v>
      </c>
      <c r="K2004" s="997">
        <v>2</v>
      </c>
    </row>
    <row r="2005" spans="1:11" ht="15" customHeight="1" x14ac:dyDescent="0.15">
      <c r="A2005" s="19" t="str">
        <v>頭痛発作</v>
      </c>
      <c r="B2005" s="19" t="str">
        <v>継続的に日常生活又は社会生活に相当な制限を受ける場合に限って、シート８とシート10</v>
      </c>
      <c r="C2005" s="15" t="str">
        <v>その他の障害</v>
      </c>
      <c r="D2005" s="15" t="str">
        <v>なし</v>
      </c>
      <c r="G2005" s="15" t="s">
        <v>3070</v>
      </c>
      <c r="H2005" s="15" t="s">
        <v>3579</v>
      </c>
      <c r="I2005" s="19" t="s">
        <v>1450</v>
      </c>
      <c r="J2005" s="19" t="s">
        <v>1451</v>
      </c>
      <c r="K2005" s="997">
        <v>2</v>
      </c>
    </row>
    <row r="2006" spans="1:11" ht="15" customHeight="1" x14ac:dyDescent="0.15">
      <c r="A2006" s="19" t="str">
        <v>頭皮脱毛症</v>
      </c>
      <c r="B2006" s="19" t="str">
        <v>継続的に日常生活又は社会生活に相当な制限を受ける場合に限って、シート８とシート10</v>
      </c>
      <c r="C2006" s="15" t="str">
        <v>その他の障害</v>
      </c>
      <c r="D2006" s="15" t="str">
        <v>なし</v>
      </c>
      <c r="G2006" s="15" t="s">
        <v>3071</v>
      </c>
      <c r="H2006" s="15" t="s">
        <v>3579</v>
      </c>
      <c r="I2006" s="19" t="s">
        <v>1450</v>
      </c>
      <c r="J2006" s="19" t="s">
        <v>1451</v>
      </c>
      <c r="K2006" s="997">
        <v>2</v>
      </c>
    </row>
    <row r="2007" spans="1:11" ht="15" customHeight="1" x14ac:dyDescent="0.15">
      <c r="A2007" s="19" t="str">
        <v>頭部脂漏性皮膚炎</v>
      </c>
      <c r="B2007" s="19" t="str">
        <v>継続的に日常生活又は社会生活に相当な制限を受ける場合に限って、シート８とシート10</v>
      </c>
      <c r="C2007" s="15" t="str">
        <v>その他の障害</v>
      </c>
      <c r="D2007" s="15" t="str">
        <v>なし</v>
      </c>
      <c r="G2007" s="15" t="s">
        <v>3072</v>
      </c>
      <c r="H2007" s="15" t="s">
        <v>3579</v>
      </c>
      <c r="I2007" s="19" t="s">
        <v>1450</v>
      </c>
      <c r="J2007" s="19" t="s">
        <v>1451</v>
      </c>
      <c r="K2007" s="997">
        <v>2</v>
      </c>
    </row>
    <row r="2008" spans="1:11" ht="15" customHeight="1" x14ac:dyDescent="0.15">
      <c r="A2008" s="19" t="str">
        <v>特発性胸腰椎側弯曲症</v>
      </c>
      <c r="B2008" s="19" t="str">
        <v>継続的に日常生活又は社会生活に相当な制限を受ける場合に限って、シート８とシート10</v>
      </c>
      <c r="C2008" s="15" t="str">
        <v>その他の障害</v>
      </c>
      <c r="D2008" s="15" t="str">
        <v>なし</v>
      </c>
      <c r="G2008" s="15" t="s">
        <v>3073</v>
      </c>
      <c r="H2008" s="15" t="s">
        <v>3579</v>
      </c>
      <c r="I2008" s="19" t="s">
        <v>1450</v>
      </c>
      <c r="J2008" s="19" t="s">
        <v>1451</v>
      </c>
      <c r="K2008" s="997">
        <v>2</v>
      </c>
    </row>
    <row r="2009" spans="1:11" ht="15" customHeight="1" x14ac:dyDescent="0.15">
      <c r="A2009" s="19" t="str">
        <v>特発性胸腰椎側彎曲症</v>
      </c>
      <c r="B2009" s="19" t="str">
        <v>継続的に日常生活又は社会生活に相当な制限を受ける場合に限って、シート８とシート10</v>
      </c>
      <c r="C2009" s="15" t="str">
        <v>その他の障害</v>
      </c>
      <c r="D2009" s="15" t="str">
        <v>なし</v>
      </c>
      <c r="G2009" s="15" t="s">
        <v>3074</v>
      </c>
      <c r="H2009" s="15" t="s">
        <v>3579</v>
      </c>
      <c r="I2009" s="19" t="s">
        <v>1450</v>
      </c>
      <c r="J2009" s="19" t="s">
        <v>1451</v>
      </c>
      <c r="K2009" s="997">
        <v>2</v>
      </c>
    </row>
    <row r="2010" spans="1:11" ht="15" customHeight="1" x14ac:dyDescent="0.15">
      <c r="A2010" s="19" t="str">
        <v>特発性胸腰椎側湾曲症</v>
      </c>
      <c r="B2010" s="19" t="str">
        <v>継続的に日常生活又は社会生活に相当な制限を受ける場合に限って、シート８とシート10</v>
      </c>
      <c r="C2010" s="15" t="str">
        <v>その他の障害</v>
      </c>
      <c r="D2010" s="15" t="str">
        <v>なし</v>
      </c>
      <c r="G2010" s="15" t="s">
        <v>3075</v>
      </c>
      <c r="H2010" s="15" t="s">
        <v>3579</v>
      </c>
      <c r="I2010" s="19" t="s">
        <v>1450</v>
      </c>
      <c r="J2010" s="19" t="s">
        <v>1451</v>
      </c>
      <c r="K2010" s="997">
        <v>2</v>
      </c>
    </row>
    <row r="2011" spans="1:11" ht="15" customHeight="1" x14ac:dyDescent="0.15">
      <c r="A2011" s="19" t="str">
        <v>特発性自然気胸</v>
      </c>
      <c r="B2011" s="19" t="str">
        <v>継続的に日常生活又は社会生活に相当な制限を受ける場合に限って、シート８とシート10</v>
      </c>
      <c r="C2011" s="15" t="str">
        <v>その他の障害</v>
      </c>
      <c r="D2011" s="15" t="str">
        <v>なし</v>
      </c>
      <c r="G2011" s="15" t="s">
        <v>3076</v>
      </c>
      <c r="H2011" s="15" t="s">
        <v>3579</v>
      </c>
      <c r="I2011" s="19" t="s">
        <v>1450</v>
      </c>
      <c r="J2011" s="19" t="s">
        <v>1451</v>
      </c>
      <c r="K2011" s="997">
        <v>2</v>
      </c>
    </row>
    <row r="2012" spans="1:11" ht="15" customHeight="1" x14ac:dyDescent="0.15">
      <c r="A2012" s="19" t="str">
        <v>突発性意識消失</v>
      </c>
      <c r="B2012" s="19" t="str">
        <v>継続的に日常生活又は社会生活に相当な制限を受ける場合に限って、シート８とシート10</v>
      </c>
      <c r="C2012" s="15" t="str">
        <v>その他の障害</v>
      </c>
      <c r="D2012" s="15" t="str">
        <v>なし</v>
      </c>
      <c r="G2012" s="15" t="s">
        <v>3077</v>
      </c>
      <c r="H2012" s="15" t="s">
        <v>3579</v>
      </c>
      <c r="I2012" s="19" t="s">
        <v>1450</v>
      </c>
      <c r="J2012" s="19" t="s">
        <v>1451</v>
      </c>
      <c r="K2012" s="997">
        <v>2</v>
      </c>
    </row>
    <row r="2013" spans="1:11" ht="15" customHeight="1" x14ac:dyDescent="0.15">
      <c r="A2013" s="19" t="str">
        <v>突発性側弯症</v>
      </c>
      <c r="B2013" s="19" t="str">
        <v>継続的に日常生活又は社会生活に相当な制限を受ける場合に限って、シート８とシート10</v>
      </c>
      <c r="C2013" s="15" t="str">
        <v>その他の障害</v>
      </c>
      <c r="D2013" s="15" t="str">
        <v>なし</v>
      </c>
      <c r="G2013" s="15" t="s">
        <v>3078</v>
      </c>
      <c r="H2013" s="15" t="s">
        <v>3579</v>
      </c>
      <c r="I2013" s="19" t="s">
        <v>1450</v>
      </c>
      <c r="J2013" s="19" t="s">
        <v>1451</v>
      </c>
      <c r="K2013" s="997">
        <v>2</v>
      </c>
    </row>
    <row r="2014" spans="1:11" ht="15" customHeight="1" x14ac:dyDescent="0.15">
      <c r="A2014" s="19" t="str">
        <v>突発性側彎症</v>
      </c>
      <c r="B2014" s="19" t="str">
        <v>継続的に日常生活又は社会生活に相当な制限を受ける場合に限って、シート８とシート10</v>
      </c>
      <c r="C2014" s="15" t="str">
        <v>その他の障害</v>
      </c>
      <c r="D2014" s="15" t="str">
        <v>なし</v>
      </c>
      <c r="G2014" s="15" t="s">
        <v>3079</v>
      </c>
      <c r="H2014" s="15" t="s">
        <v>3579</v>
      </c>
      <c r="I2014" s="19" t="s">
        <v>1450</v>
      </c>
      <c r="J2014" s="19" t="s">
        <v>1451</v>
      </c>
      <c r="K2014" s="997">
        <v>2</v>
      </c>
    </row>
    <row r="2015" spans="1:11" ht="15" customHeight="1" x14ac:dyDescent="0.15">
      <c r="A2015" s="19" t="str">
        <v>突発性側湾症</v>
      </c>
      <c r="B2015" s="19" t="str">
        <v>継続的に日常生活又は社会生活に相当な制限を受ける場合に限って、シート８とシート10</v>
      </c>
      <c r="C2015" s="15" t="str">
        <v>その他の障害</v>
      </c>
      <c r="D2015" s="15" t="str">
        <v>なし</v>
      </c>
      <c r="G2015" s="15" t="s">
        <v>3080</v>
      </c>
      <c r="H2015" s="15" t="s">
        <v>3579</v>
      </c>
      <c r="I2015" s="19" t="s">
        <v>1450</v>
      </c>
      <c r="J2015" s="19" t="s">
        <v>1451</v>
      </c>
      <c r="K2015" s="997">
        <v>2</v>
      </c>
    </row>
    <row r="2016" spans="1:11" ht="15" customHeight="1" x14ac:dyDescent="0.15">
      <c r="A2016" s="19" t="str">
        <v>突発性背椎側弯症</v>
      </c>
      <c r="B2016" s="19" t="str">
        <v>継続的に日常生活又は社会生活に相当な制限を受ける場合に限って、シート８とシート10</v>
      </c>
      <c r="C2016" s="15" t="str">
        <v>その他の障害</v>
      </c>
      <c r="D2016" s="15" t="str">
        <v>なし</v>
      </c>
      <c r="G2016" s="15" t="s">
        <v>3081</v>
      </c>
      <c r="H2016" s="15" t="s">
        <v>3579</v>
      </c>
      <c r="I2016" s="19" t="s">
        <v>1450</v>
      </c>
      <c r="J2016" s="19" t="s">
        <v>1451</v>
      </c>
      <c r="K2016" s="997">
        <v>2</v>
      </c>
    </row>
    <row r="2017" spans="1:11" ht="15" customHeight="1" x14ac:dyDescent="0.15">
      <c r="A2017" s="19" t="str">
        <v>突発性背椎側彎症</v>
      </c>
      <c r="B2017" s="19" t="str">
        <v>継続的に日常生活又は社会生活に相当な制限を受ける場合に限って、シート８とシート10</v>
      </c>
      <c r="C2017" s="15" t="str">
        <v>その他の障害</v>
      </c>
      <c r="D2017" s="15" t="str">
        <v>なし</v>
      </c>
      <c r="G2017" s="15" t="s">
        <v>3082</v>
      </c>
      <c r="H2017" s="15" t="s">
        <v>3579</v>
      </c>
      <c r="I2017" s="19" t="s">
        <v>1450</v>
      </c>
      <c r="J2017" s="19" t="s">
        <v>1451</v>
      </c>
      <c r="K2017" s="997">
        <v>2</v>
      </c>
    </row>
    <row r="2018" spans="1:11" ht="15" customHeight="1" x14ac:dyDescent="0.15">
      <c r="A2018" s="19" t="str">
        <v>突発性背椎側湾症</v>
      </c>
      <c r="B2018" s="19" t="str">
        <v>継続的に日常生活又は社会生活に相当な制限を受ける場合に限って、シート８とシート10</v>
      </c>
      <c r="C2018" s="15" t="str">
        <v>その他の障害</v>
      </c>
      <c r="D2018" s="15" t="str">
        <v>なし</v>
      </c>
      <c r="G2018" s="15" t="s">
        <v>3083</v>
      </c>
      <c r="H2018" s="15" t="s">
        <v>3579</v>
      </c>
      <c r="I2018" s="19" t="s">
        <v>1450</v>
      </c>
      <c r="J2018" s="19" t="s">
        <v>1451</v>
      </c>
      <c r="K2018" s="997">
        <v>2</v>
      </c>
    </row>
    <row r="2019" spans="1:11" ht="15" customHeight="1" x14ac:dyDescent="0.15">
      <c r="A2019" s="19" t="str">
        <v>中耳先天性奇形</v>
      </c>
      <c r="B2019" s="19" t="str">
        <v>継続的に日常生活又は社会生活に相当な制限を受ける場合に限って、シート８とシート10</v>
      </c>
      <c r="C2019" s="15" t="str">
        <v>その他の障害</v>
      </c>
      <c r="D2019" s="15" t="str">
        <v>なし</v>
      </c>
      <c r="G2019" s="15" t="s">
        <v>3084</v>
      </c>
      <c r="H2019" s="15" t="s">
        <v>3579</v>
      </c>
      <c r="I2019" s="19" t="s">
        <v>1450</v>
      </c>
      <c r="J2019" s="19" t="s">
        <v>1451</v>
      </c>
      <c r="K2019" s="997">
        <v>2</v>
      </c>
    </row>
    <row r="2020" spans="1:11" ht="15" customHeight="1" x14ac:dyDescent="0.15">
      <c r="A2020" s="19" t="str">
        <v>内斜視</v>
      </c>
      <c r="B2020" s="19" t="str">
        <v>継続的に日常生活又は社会生活に相当な制限を受ける場合に限って、シート８とシート10</v>
      </c>
      <c r="C2020" s="15" t="str">
        <v>その他の障害</v>
      </c>
      <c r="D2020" s="15" t="str">
        <v>なし</v>
      </c>
      <c r="G2020" s="15" t="s">
        <v>3085</v>
      </c>
      <c r="H2020" s="15" t="s">
        <v>3579</v>
      </c>
      <c r="I2020" s="19" t="s">
        <v>1450</v>
      </c>
      <c r="J2020" s="19" t="s">
        <v>1451</v>
      </c>
      <c r="K2020" s="997">
        <v>2</v>
      </c>
    </row>
    <row r="2021" spans="1:11" ht="15" customHeight="1" x14ac:dyDescent="0.15">
      <c r="A2021" s="19" t="str">
        <v>難治性逆流性食道炎</v>
      </c>
      <c r="B2021" s="19" t="str">
        <v>継続的に日常生活又は社会生活に相当な制限を受ける場合に限って、シート８とシート10</v>
      </c>
      <c r="C2021" s="15" t="str">
        <v>その他の障害</v>
      </c>
      <c r="D2021" s="15" t="str">
        <v>なし</v>
      </c>
      <c r="G2021" s="15" t="s">
        <v>3087</v>
      </c>
      <c r="H2021" s="15" t="s">
        <v>3579</v>
      </c>
      <c r="I2021" s="19" t="s">
        <v>1450</v>
      </c>
      <c r="J2021" s="19" t="s">
        <v>1451</v>
      </c>
      <c r="K2021" s="997">
        <v>2</v>
      </c>
    </row>
    <row r="2022" spans="1:11" ht="15" customHeight="1" x14ac:dyDescent="0.15">
      <c r="A2022" s="19" t="str">
        <v>尿路感染症</v>
      </c>
      <c r="B2022" s="19" t="str">
        <v>継続的に日常生活又は社会生活に相当な制限を受ける場合に限って、シート８とシート10</v>
      </c>
      <c r="C2022" s="15" t="str">
        <v>その他の障害</v>
      </c>
      <c r="D2022" s="15" t="str">
        <v>なし</v>
      </c>
      <c r="G2022" s="15" t="s">
        <v>3088</v>
      </c>
      <c r="H2022" s="15" t="s">
        <v>3579</v>
      </c>
      <c r="I2022" s="19" t="s">
        <v>1450</v>
      </c>
      <c r="J2022" s="19" t="s">
        <v>1451</v>
      </c>
      <c r="K2022" s="997">
        <v>2</v>
      </c>
    </row>
    <row r="2023" spans="1:11" ht="15" customHeight="1" x14ac:dyDescent="0.15">
      <c r="A2023" s="19" t="str">
        <v>膿胞性ざ瘡</v>
      </c>
      <c r="B2023" s="19" t="str">
        <v>継続的に日常生活又は社会生活に相当な制限を受ける場合に限って、シート８とシート10</v>
      </c>
      <c r="C2023" s="15" t="str">
        <v>その他の障害</v>
      </c>
      <c r="D2023" s="15" t="str">
        <v>なし</v>
      </c>
      <c r="G2023" s="15" t="s">
        <v>3089</v>
      </c>
      <c r="H2023" s="15" t="s">
        <v>3579</v>
      </c>
      <c r="I2023" s="19" t="s">
        <v>1450</v>
      </c>
      <c r="J2023" s="19" t="s">
        <v>1451</v>
      </c>
      <c r="K2023" s="997">
        <v>2</v>
      </c>
    </row>
    <row r="2024" spans="1:11" ht="15" customHeight="1" x14ac:dyDescent="0.15">
      <c r="A2024" s="19" t="str">
        <v>肺気胸</v>
      </c>
      <c r="B2024" s="19" t="str">
        <v>継続的に日常生活又は社会生活に相当な制限を受ける場合に限って、シート８とシート10</v>
      </c>
      <c r="C2024" s="15" t="str">
        <v>その他の障害</v>
      </c>
      <c r="D2024" s="15" t="str">
        <v>なし</v>
      </c>
      <c r="G2024" s="15" t="s">
        <v>3090</v>
      </c>
      <c r="H2024" s="15" t="s">
        <v>3579</v>
      </c>
      <c r="I2024" s="19" t="s">
        <v>1450</v>
      </c>
      <c r="J2024" s="19" t="s">
        <v>1451</v>
      </c>
      <c r="K2024" s="997">
        <v>2</v>
      </c>
    </row>
    <row r="2025" spans="1:11" ht="15" customHeight="1" x14ac:dyDescent="0.15">
      <c r="A2025" s="19" t="str">
        <v>肺挫傷</v>
      </c>
      <c r="B2025" s="19" t="str">
        <v>継続的に日常生活又は社会生活に相当な制限を受ける場合に限って、シート８とシート10</v>
      </c>
      <c r="C2025" s="15" t="str">
        <v>その他の障害</v>
      </c>
      <c r="D2025" s="15" t="str">
        <v>なし</v>
      </c>
      <c r="G2025" s="15" t="s">
        <v>3091</v>
      </c>
      <c r="H2025" s="15" t="s">
        <v>3579</v>
      </c>
      <c r="I2025" s="19" t="s">
        <v>1450</v>
      </c>
      <c r="J2025" s="19" t="s">
        <v>1451</v>
      </c>
      <c r="K2025" s="997">
        <v>2</v>
      </c>
    </row>
    <row r="2026" spans="1:11" ht="15" customHeight="1" x14ac:dyDescent="0.15">
      <c r="A2026" s="19" t="str">
        <v>白内障</v>
      </c>
      <c r="B2026" s="19" t="str">
        <v>継続的に日常生活又は社会生活に相当な制限を受ける場合に限って、シート８とシート10</v>
      </c>
      <c r="C2026" s="15" t="str">
        <v>その他の障害</v>
      </c>
      <c r="D2026" s="15" t="str">
        <v>なし</v>
      </c>
      <c r="G2026" s="15" t="s">
        <v>3092</v>
      </c>
      <c r="H2026" s="15" t="s">
        <v>3579</v>
      </c>
      <c r="I2026" s="19" t="s">
        <v>1450</v>
      </c>
      <c r="J2026" s="19" t="s">
        <v>1451</v>
      </c>
      <c r="K2026" s="997">
        <v>2</v>
      </c>
    </row>
    <row r="2027" spans="1:11" ht="15" customHeight="1" x14ac:dyDescent="0.15">
      <c r="A2027" s="19" t="str">
        <v>発汗症</v>
      </c>
      <c r="B2027" s="19" t="str">
        <v>継続的に日常生活又は社会生活に相当な制限を受ける場合に限って、シート８とシート10</v>
      </c>
      <c r="C2027" s="15" t="str">
        <v>その他の障害</v>
      </c>
      <c r="D2027" s="15" t="str">
        <v>なし</v>
      </c>
      <c r="G2027" s="15" t="s">
        <v>3093</v>
      </c>
      <c r="H2027" s="15" t="s">
        <v>3579</v>
      </c>
      <c r="I2027" s="19" t="s">
        <v>1450</v>
      </c>
      <c r="J2027" s="19" t="s">
        <v>1451</v>
      </c>
      <c r="K2027" s="997">
        <v>2</v>
      </c>
    </row>
    <row r="2028" spans="1:11" ht="15" customHeight="1" x14ac:dyDescent="0.15">
      <c r="A2028" s="19" t="str">
        <v>半月板損傷</v>
      </c>
      <c r="B2028" s="19" t="str">
        <v>継続的に日常生活又は社会生活に相当な制限を受ける場合に限って、シート８とシート10</v>
      </c>
      <c r="C2028" s="15" t="str">
        <v>その他の障害</v>
      </c>
      <c r="D2028" s="15" t="str">
        <v>なし</v>
      </c>
      <c r="G2028" s="15" t="s">
        <v>3094</v>
      </c>
      <c r="H2028" s="15" t="s">
        <v>3579</v>
      </c>
      <c r="I2028" s="19" t="s">
        <v>1450</v>
      </c>
      <c r="J2028" s="19" t="s">
        <v>1451</v>
      </c>
      <c r="K2028" s="997">
        <v>2</v>
      </c>
    </row>
    <row r="2029" spans="1:11" ht="15" customHeight="1" x14ac:dyDescent="0.15">
      <c r="A2029" s="19" t="str">
        <v>反回神経麻痺</v>
      </c>
      <c r="B2029" s="19" t="str">
        <v>継続的に日常生活又は社会生活に相当な制限を受ける場合に限って、シート８とシート10</v>
      </c>
      <c r="C2029" s="15" t="str">
        <v>その他の障害</v>
      </c>
      <c r="D2029" s="15" t="str">
        <v>なし</v>
      </c>
      <c r="G2029" s="15" t="s">
        <v>3095</v>
      </c>
      <c r="H2029" s="15" t="s">
        <v>3579</v>
      </c>
      <c r="I2029" s="19" t="s">
        <v>1450</v>
      </c>
      <c r="J2029" s="19" t="s">
        <v>1451</v>
      </c>
      <c r="K2029" s="997">
        <v>2</v>
      </c>
    </row>
    <row r="2030" spans="1:11" ht="15" customHeight="1" x14ac:dyDescent="0.15">
      <c r="A2030" s="19" t="str">
        <v>反射性失神</v>
      </c>
      <c r="B2030" s="19" t="str">
        <v>継続的に日常生活又は社会生活に相当な制限を受ける場合に限って、シート８とシート10</v>
      </c>
      <c r="C2030" s="15" t="str">
        <v>その他の障害</v>
      </c>
      <c r="D2030" s="15" t="str">
        <v>なし</v>
      </c>
      <c r="G2030" s="15" t="s">
        <v>3096</v>
      </c>
      <c r="H2030" s="15" t="s">
        <v>3579</v>
      </c>
      <c r="I2030" s="19" t="s">
        <v>1450</v>
      </c>
      <c r="J2030" s="19" t="s">
        <v>1451</v>
      </c>
      <c r="K2030" s="997">
        <v>2</v>
      </c>
    </row>
    <row r="2031" spans="1:11" ht="15" customHeight="1" x14ac:dyDescent="0.15">
      <c r="A2031" s="19" t="str">
        <v>反射性神経調節性失神</v>
      </c>
      <c r="B2031" s="19" t="str">
        <v>継続的に日常生活又は社会生活に相当な制限を受ける場合に限って、シート８とシート10</v>
      </c>
      <c r="C2031" s="15" t="str">
        <v>その他の障害</v>
      </c>
      <c r="D2031" s="15" t="str">
        <v>なし</v>
      </c>
      <c r="G2031" s="15" t="s">
        <v>3097</v>
      </c>
      <c r="H2031" s="15" t="s">
        <v>3579</v>
      </c>
      <c r="I2031" s="19" t="s">
        <v>1450</v>
      </c>
      <c r="J2031" s="19" t="s">
        <v>1451</v>
      </c>
      <c r="K2031" s="997">
        <v>2</v>
      </c>
    </row>
    <row r="2032" spans="1:11" ht="15" customHeight="1" x14ac:dyDescent="0.15">
      <c r="A2032" s="19" t="str">
        <v>汎発型円形脱毛症</v>
      </c>
      <c r="B2032" s="19" t="str">
        <v>継続的に日常生活又は社会生活に相当な制限を受ける場合に限って、シート８とシート10</v>
      </c>
      <c r="C2032" s="15" t="str">
        <v>その他の障害</v>
      </c>
      <c r="D2032" s="15" t="str">
        <v>なし</v>
      </c>
      <c r="G2032" s="15" t="s">
        <v>3098</v>
      </c>
      <c r="H2032" s="15" t="s">
        <v>3579</v>
      </c>
      <c r="I2032" s="19" t="s">
        <v>1450</v>
      </c>
      <c r="J2032" s="19" t="s">
        <v>1451</v>
      </c>
      <c r="K2032" s="997">
        <v>2</v>
      </c>
    </row>
    <row r="2033" spans="1:11" ht="15" customHeight="1" x14ac:dyDescent="0.15">
      <c r="A2033" s="19" t="str">
        <v>皮膚炎</v>
      </c>
      <c r="B2033" s="19" t="str">
        <v>継続的に日常生活又は社会生活に相当な制限を受ける場合に限って、シート８とシート10</v>
      </c>
      <c r="C2033" s="15" t="str">
        <v>その他の障害</v>
      </c>
      <c r="D2033" s="15" t="str">
        <v>なし</v>
      </c>
      <c r="G2033" s="15" t="s">
        <v>3099</v>
      </c>
      <c r="H2033" s="15" t="s">
        <v>3579</v>
      </c>
      <c r="I2033" s="19" t="s">
        <v>1450</v>
      </c>
      <c r="J2033" s="19" t="s">
        <v>1451</v>
      </c>
      <c r="K2033" s="997">
        <v>2</v>
      </c>
    </row>
    <row r="2034" spans="1:11" ht="15" customHeight="1" x14ac:dyDescent="0.15">
      <c r="A2034" s="19" t="str">
        <v>鼻中隔穿孔</v>
      </c>
      <c r="B2034" s="19" t="str">
        <v>継続的に日常生活又は社会生活に相当な制限を受ける場合に限って、シート８とシート10</v>
      </c>
      <c r="C2034" s="15" t="str">
        <v>その他の障害</v>
      </c>
      <c r="D2034" s="15" t="str">
        <v>なし</v>
      </c>
      <c r="G2034" s="15" t="s">
        <v>3100</v>
      </c>
      <c r="H2034" s="15" t="s">
        <v>3579</v>
      </c>
      <c r="I2034" s="19" t="s">
        <v>1450</v>
      </c>
      <c r="J2034" s="19" t="s">
        <v>1451</v>
      </c>
      <c r="K2034" s="997">
        <v>2</v>
      </c>
    </row>
    <row r="2035" spans="1:11" ht="15" customHeight="1" x14ac:dyDescent="0.15">
      <c r="A2035" s="19" t="str">
        <v>鼻中隔湾曲症</v>
      </c>
      <c r="B2035" s="19" t="str">
        <v>継続的に日常生活又は社会生活に相当な制限を受ける場合に限って、シート８とシート10</v>
      </c>
      <c r="C2035" s="15" t="str">
        <v>その他の障害</v>
      </c>
      <c r="D2035" s="15" t="str">
        <v>なし</v>
      </c>
      <c r="G2035" s="15" t="s">
        <v>3101</v>
      </c>
      <c r="H2035" s="15" t="s">
        <v>3579</v>
      </c>
      <c r="I2035" s="19" t="s">
        <v>1450</v>
      </c>
      <c r="J2035" s="19" t="s">
        <v>1451</v>
      </c>
      <c r="K2035" s="997">
        <v>2</v>
      </c>
    </row>
    <row r="2036" spans="1:11" ht="15" customHeight="1" x14ac:dyDescent="0.15">
      <c r="A2036" s="19" t="str">
        <v>膝蓋大腿関節症</v>
      </c>
      <c r="B2036" s="19" t="str">
        <v>継続的に日常生活又は社会生活に相当な制限を受ける場合に限って、シート８とシート10</v>
      </c>
      <c r="C2036" s="15" t="str">
        <v>その他の障害</v>
      </c>
      <c r="D2036" s="15" t="str">
        <v>なし</v>
      </c>
      <c r="G2036" s="15" t="s">
        <v>3102</v>
      </c>
      <c r="H2036" s="15" t="s">
        <v>3579</v>
      </c>
      <c r="I2036" s="19" t="s">
        <v>1450</v>
      </c>
      <c r="J2036" s="19" t="s">
        <v>1451</v>
      </c>
      <c r="K2036" s="997">
        <v>2</v>
      </c>
    </row>
    <row r="2037" spans="1:11" ht="15" customHeight="1" x14ac:dyDescent="0.15">
      <c r="A2037" s="19" t="str">
        <v>膝窩動脈捕捉症候群</v>
      </c>
      <c r="B2037" s="19" t="str">
        <v>継続的に日常生活又は社会生活に相当な制限を受ける場合に限って、シート８とシート10</v>
      </c>
      <c r="C2037" s="15" t="str">
        <v>その他の障害</v>
      </c>
      <c r="D2037" s="15" t="str">
        <v>なし</v>
      </c>
      <c r="G2037" s="15" t="s">
        <v>3103</v>
      </c>
      <c r="H2037" s="15" t="s">
        <v>3579</v>
      </c>
      <c r="I2037" s="19" t="s">
        <v>1450</v>
      </c>
      <c r="J2037" s="19" t="s">
        <v>1451</v>
      </c>
      <c r="K2037" s="997">
        <v>2</v>
      </c>
    </row>
    <row r="2038" spans="1:11" ht="15" customHeight="1" x14ac:dyDescent="0.15">
      <c r="A2038" s="19" t="str">
        <v>複視</v>
      </c>
      <c r="B2038" s="19" t="str">
        <v>継続的に日常生活又は社会生活に相当な制限を受ける場合に限って、シート８とシート10</v>
      </c>
      <c r="C2038" s="15" t="str">
        <v>その他の障害</v>
      </c>
      <c r="D2038" s="15" t="str">
        <v>なし</v>
      </c>
      <c r="G2038" s="15" t="s">
        <v>3104</v>
      </c>
      <c r="H2038" s="15" t="s">
        <v>3579</v>
      </c>
      <c r="I2038" s="19" t="s">
        <v>1450</v>
      </c>
      <c r="J2038" s="19" t="s">
        <v>1451</v>
      </c>
      <c r="K2038" s="997">
        <v>2</v>
      </c>
    </row>
    <row r="2039" spans="1:11" ht="15" customHeight="1" x14ac:dyDescent="0.15">
      <c r="A2039" s="19" t="str">
        <v>平衡感覚障害</v>
      </c>
      <c r="B2039" s="19" t="str">
        <v>継続的に日常生活又は社会生活に相当な制限を受ける場合に限って、シート８とシート10</v>
      </c>
      <c r="C2039" s="15" t="str">
        <v>その他の障害</v>
      </c>
      <c r="D2039" s="15" t="str">
        <v>なし</v>
      </c>
      <c r="G2039" s="15" t="s">
        <v>3105</v>
      </c>
      <c r="H2039" s="15" t="s">
        <v>3579</v>
      </c>
      <c r="I2039" s="19" t="s">
        <v>1450</v>
      </c>
      <c r="J2039" s="19" t="s">
        <v>1451</v>
      </c>
      <c r="K2039" s="997">
        <v>2</v>
      </c>
    </row>
    <row r="2040" spans="1:11" ht="15" customHeight="1" x14ac:dyDescent="0.15">
      <c r="A2040" s="19" t="str">
        <v>偏頭痛</v>
      </c>
      <c r="B2040" s="19" t="str">
        <v>継続的に日常生活又は社会生活に相当な制限を受ける場合に限って、シート８とシート10</v>
      </c>
      <c r="C2040" s="15" t="str">
        <v>その他の障害</v>
      </c>
      <c r="D2040" s="15" t="str">
        <v>なし</v>
      </c>
      <c r="G2040" s="15" t="s">
        <v>3106</v>
      </c>
      <c r="H2040" s="15" t="s">
        <v>3579</v>
      </c>
      <c r="I2040" s="19" t="s">
        <v>1450</v>
      </c>
      <c r="J2040" s="19" t="s">
        <v>1451</v>
      </c>
      <c r="K2040" s="997">
        <v>2</v>
      </c>
    </row>
    <row r="2041" spans="1:11" ht="15" customHeight="1" x14ac:dyDescent="0.15">
      <c r="A2041" s="19" t="str">
        <v>変形性股関節症</v>
      </c>
      <c r="B2041" s="19" t="str">
        <v>継続的に日常生活又は社会生活に相当な制限を受ける場合に限って、シート８とシート10</v>
      </c>
      <c r="C2041" s="15" t="str">
        <v>その他の障害</v>
      </c>
      <c r="D2041" s="15" t="str">
        <v>なし</v>
      </c>
      <c r="G2041" s="15" t="s">
        <v>3107</v>
      </c>
      <c r="H2041" s="15" t="s">
        <v>3579</v>
      </c>
      <c r="I2041" s="19" t="s">
        <v>1450</v>
      </c>
      <c r="J2041" s="19" t="s">
        <v>1451</v>
      </c>
      <c r="K2041" s="997">
        <v>2</v>
      </c>
    </row>
    <row r="2042" spans="1:11" ht="15" customHeight="1" x14ac:dyDescent="0.15">
      <c r="A2042" s="19" t="str">
        <v>片頭痛</v>
      </c>
      <c r="B2042" s="19" t="str">
        <v>継続的に日常生活又は社会生活に相当な制限を受ける場合に限って、シート８とシート10</v>
      </c>
      <c r="C2042" s="15" t="str">
        <v>その他の障害</v>
      </c>
      <c r="D2042" s="15" t="str">
        <v>なし</v>
      </c>
      <c r="G2042" s="15" t="s">
        <v>3108</v>
      </c>
      <c r="H2042" s="15" t="s">
        <v>3579</v>
      </c>
      <c r="I2042" s="19" t="s">
        <v>1450</v>
      </c>
      <c r="J2042" s="19" t="s">
        <v>1451</v>
      </c>
      <c r="K2042" s="997">
        <v>2</v>
      </c>
    </row>
    <row r="2043" spans="1:11" ht="15" customHeight="1" x14ac:dyDescent="0.15">
      <c r="A2043" s="19" t="str">
        <v>片麻痺性片頭痛</v>
      </c>
      <c r="B2043" s="19" t="str">
        <v>継続的に日常生活又は社会生活に相当な制限を受ける場合に限って、シート８とシート10</v>
      </c>
      <c r="C2043" s="15" t="str">
        <v>その他の障害</v>
      </c>
      <c r="D2043" s="15" t="str">
        <v>なし</v>
      </c>
      <c r="G2043" s="15" t="s">
        <v>3109</v>
      </c>
      <c r="H2043" s="15" t="s">
        <v>3579</v>
      </c>
      <c r="I2043" s="19" t="s">
        <v>1450</v>
      </c>
      <c r="J2043" s="19" t="s">
        <v>1451</v>
      </c>
      <c r="K2043" s="997">
        <v>2</v>
      </c>
    </row>
    <row r="2044" spans="1:11" ht="15" customHeight="1" x14ac:dyDescent="0.15">
      <c r="A2044" s="19" t="str">
        <v>本態性低血圧</v>
      </c>
      <c r="B2044" s="19" t="str">
        <v>継続的に日常生活又は社会生活に相当な制限を受ける場合に限って、シート８とシート10</v>
      </c>
      <c r="C2044" s="15" t="str">
        <v>その他の障害</v>
      </c>
      <c r="D2044" s="15" t="str">
        <v>なし</v>
      </c>
      <c r="G2044" s="15" t="s">
        <v>3110</v>
      </c>
      <c r="H2044" s="15" t="s">
        <v>3579</v>
      </c>
      <c r="I2044" s="19" t="s">
        <v>1450</v>
      </c>
      <c r="J2044" s="19" t="s">
        <v>1451</v>
      </c>
      <c r="K2044" s="997">
        <v>2</v>
      </c>
    </row>
    <row r="2045" spans="1:11" ht="15" customHeight="1" x14ac:dyDescent="0.15">
      <c r="A2045" s="19" t="str">
        <v>慢性胃腸炎</v>
      </c>
      <c r="B2045" s="19" t="str">
        <v>継続的に日常生活又は社会生活に相当な制限を受ける場合に限って、シート８とシート10</v>
      </c>
      <c r="C2045" s="15" t="str">
        <v>その他の障害</v>
      </c>
      <c r="D2045" s="15" t="str">
        <v>なし</v>
      </c>
      <c r="G2045" s="15" t="s">
        <v>3111</v>
      </c>
      <c r="H2045" s="15" t="s">
        <v>3579</v>
      </c>
      <c r="I2045" s="19" t="s">
        <v>1450</v>
      </c>
      <c r="J2045" s="19" t="s">
        <v>1451</v>
      </c>
      <c r="K2045" s="997">
        <v>2</v>
      </c>
    </row>
    <row r="2046" spans="1:11" ht="15" customHeight="1" x14ac:dyDescent="0.15">
      <c r="A2046" s="19" t="str">
        <v>慢性下痢症</v>
      </c>
      <c r="B2046" s="19" t="str">
        <v>継続的に日常生活又は社会生活に相当な制限を受ける場合に限って、シート８とシート10</v>
      </c>
      <c r="C2046" s="15" t="str">
        <v>その他の障害</v>
      </c>
      <c r="D2046" s="15" t="str">
        <v>なし</v>
      </c>
      <c r="G2046" s="15" t="s">
        <v>3112</v>
      </c>
      <c r="H2046" s="15" t="s">
        <v>3579</v>
      </c>
      <c r="I2046" s="19" t="s">
        <v>1450</v>
      </c>
      <c r="J2046" s="19" t="s">
        <v>1451</v>
      </c>
      <c r="K2046" s="997">
        <v>2</v>
      </c>
    </row>
    <row r="2047" spans="1:11" ht="15" customHeight="1" x14ac:dyDescent="0.15">
      <c r="A2047" s="19" t="str">
        <v>慢性頭痛</v>
      </c>
      <c r="B2047" s="19" t="str">
        <v>継続的に日常生活又は社会生活に相当な制限を受ける場合に限って、シート８とシート10</v>
      </c>
      <c r="C2047" s="15" t="str">
        <v>その他の障害</v>
      </c>
      <c r="D2047" s="15" t="str">
        <v>なし</v>
      </c>
      <c r="G2047" s="15" t="s">
        <v>3113</v>
      </c>
      <c r="H2047" s="15" t="s">
        <v>3579</v>
      </c>
      <c r="I2047" s="19" t="s">
        <v>1450</v>
      </c>
      <c r="J2047" s="19" t="s">
        <v>1451</v>
      </c>
      <c r="K2047" s="997">
        <v>2</v>
      </c>
    </row>
    <row r="2048" spans="1:11" ht="15" customHeight="1" x14ac:dyDescent="0.15">
      <c r="A2048" s="19" t="str">
        <v>慢性皮膚炎</v>
      </c>
      <c r="B2048" s="19" t="str">
        <v>継続的に日常生活又は社会生活に相当な制限を受ける場合に限って、シート８とシート10</v>
      </c>
      <c r="C2048" s="15" t="str">
        <v>その他の障害</v>
      </c>
      <c r="D2048" s="15" t="str">
        <v>なし</v>
      </c>
      <c r="G2048" s="15" t="s">
        <v>3114</v>
      </c>
      <c r="H2048" s="15" t="s">
        <v>3579</v>
      </c>
      <c r="I2048" s="19" t="s">
        <v>1450</v>
      </c>
      <c r="J2048" s="19" t="s">
        <v>1451</v>
      </c>
      <c r="K2048" s="997">
        <v>2</v>
      </c>
    </row>
    <row r="2049" spans="1:11" ht="15" customHeight="1" x14ac:dyDescent="0.15">
      <c r="A2049" s="19" t="str">
        <v>慢性鼻炎</v>
      </c>
      <c r="B2049" s="19" t="str">
        <v>継続的に日常生活又は社会生活に相当な制限を受ける場合に限って、シート８とシート10</v>
      </c>
      <c r="C2049" s="15" t="str">
        <v>その他の障害</v>
      </c>
      <c r="D2049" s="15" t="str">
        <v>なし</v>
      </c>
      <c r="G2049" s="15" t="s">
        <v>3115</v>
      </c>
      <c r="H2049" s="15" t="s">
        <v>3579</v>
      </c>
      <c r="I2049" s="19" t="s">
        <v>1450</v>
      </c>
      <c r="J2049" s="19" t="s">
        <v>1451</v>
      </c>
      <c r="K2049" s="997">
        <v>2</v>
      </c>
    </row>
    <row r="2050" spans="1:11" ht="15" customHeight="1" x14ac:dyDescent="0.15">
      <c r="A2050" s="19" t="str">
        <v>慢性副鼻腔炎</v>
      </c>
      <c r="B2050" s="19" t="str">
        <v>継続的に日常生活又は社会生活に相当な制限を受ける場合に限って、シート８とシート10</v>
      </c>
      <c r="C2050" s="15" t="str">
        <v>その他の障害</v>
      </c>
      <c r="D2050" s="15" t="str">
        <v>なし</v>
      </c>
      <c r="G2050" s="15" t="s">
        <v>3116</v>
      </c>
      <c r="H2050" s="15" t="s">
        <v>3579</v>
      </c>
      <c r="I2050" s="19" t="s">
        <v>1450</v>
      </c>
      <c r="J2050" s="19" t="s">
        <v>1451</v>
      </c>
      <c r="K2050" s="997">
        <v>2</v>
      </c>
    </row>
    <row r="2051" spans="1:11" ht="15" customHeight="1" x14ac:dyDescent="0.15">
      <c r="A2051" s="19" t="str">
        <v>慢性偏頭痛</v>
      </c>
      <c r="B2051" s="19" t="str">
        <v>継続的に日常生活又は社会生活に相当な制限を受ける場合に限って、シート８とシート10</v>
      </c>
      <c r="C2051" s="15" t="str">
        <v>その他の障害</v>
      </c>
      <c r="D2051" s="15" t="str">
        <v>なし</v>
      </c>
      <c r="G2051" s="15" t="s">
        <v>3117</v>
      </c>
      <c r="H2051" s="15" t="s">
        <v>3579</v>
      </c>
      <c r="I2051" s="19" t="s">
        <v>1450</v>
      </c>
      <c r="J2051" s="19" t="s">
        <v>1451</v>
      </c>
      <c r="K2051" s="997">
        <v>2</v>
      </c>
    </row>
    <row r="2052" spans="1:11" ht="15" customHeight="1" x14ac:dyDescent="0.15">
      <c r="A2052" s="19" t="str">
        <v>味覚障害</v>
      </c>
      <c r="B2052" s="19" t="str">
        <v>継続的に日常生活又は社会生活に相当な制限を受ける場合に限って、シート８とシート10</v>
      </c>
      <c r="C2052" s="15" t="str">
        <v>その他の障害</v>
      </c>
      <c r="D2052" s="15" t="str">
        <v>なし</v>
      </c>
      <c r="G2052" s="15" t="s">
        <v>3118</v>
      </c>
      <c r="H2052" s="15" t="s">
        <v>3579</v>
      </c>
      <c r="I2052" s="19" t="s">
        <v>1450</v>
      </c>
      <c r="J2052" s="19" t="s">
        <v>1451</v>
      </c>
      <c r="K2052" s="997">
        <v>2</v>
      </c>
    </row>
    <row r="2053" spans="1:11" ht="15" customHeight="1" x14ac:dyDescent="0.15">
      <c r="A2053" s="19" t="str">
        <v>未熟児網膜症</v>
      </c>
      <c r="B2053" s="19" t="str">
        <v>継続的に日常生活又は社会生活に相当な制限を受ける場合に限って、シート８とシート10</v>
      </c>
      <c r="C2053" s="15" t="str">
        <v>その他の障害</v>
      </c>
      <c r="D2053" s="15" t="str">
        <v>なし</v>
      </c>
      <c r="G2053" s="15" t="s">
        <v>3119</v>
      </c>
      <c r="H2053" s="15" t="s">
        <v>3579</v>
      </c>
      <c r="I2053" s="19" t="s">
        <v>1450</v>
      </c>
      <c r="J2053" s="19" t="s">
        <v>1451</v>
      </c>
      <c r="K2053" s="997">
        <v>2</v>
      </c>
    </row>
    <row r="2054" spans="1:11" ht="15" customHeight="1" x14ac:dyDescent="0.15">
      <c r="A2054" s="19" t="str">
        <v>無月経</v>
      </c>
      <c r="B2054" s="19" t="str">
        <v>継続的に日常生活又は社会生活に相当な制限を受ける場合に限って、シート８とシート10</v>
      </c>
      <c r="C2054" s="15" t="str">
        <v>その他の障害</v>
      </c>
      <c r="D2054" s="15" t="str">
        <v>なし</v>
      </c>
      <c r="G2054" s="15" t="s">
        <v>3120</v>
      </c>
      <c r="H2054" s="15" t="s">
        <v>3579</v>
      </c>
      <c r="I2054" s="19" t="s">
        <v>1450</v>
      </c>
      <c r="J2054" s="19" t="s">
        <v>1451</v>
      </c>
      <c r="K2054" s="997">
        <v>2</v>
      </c>
    </row>
    <row r="2055" spans="1:11" ht="15" customHeight="1" x14ac:dyDescent="0.15">
      <c r="A2055" s="19" t="str">
        <v>無呼吸症候群</v>
      </c>
      <c r="B2055" s="19" t="str">
        <v>継続的に日常生活又は社会生活に相当な制限を受ける場合に限って、シート８とシート10</v>
      </c>
      <c r="C2055" s="15" t="str">
        <v>その他の障害</v>
      </c>
      <c r="D2055" s="15" t="str">
        <v>なし</v>
      </c>
      <c r="G2055" s="15" t="s">
        <v>3121</v>
      </c>
      <c r="H2055" s="15" t="s">
        <v>3579</v>
      </c>
      <c r="I2055" s="19" t="s">
        <v>1450</v>
      </c>
      <c r="J2055" s="19" t="s">
        <v>1451</v>
      </c>
      <c r="K2055" s="997">
        <v>2</v>
      </c>
    </row>
    <row r="2056" spans="1:11" ht="15" customHeight="1" x14ac:dyDescent="0.15">
      <c r="A2056" s="19" t="str">
        <v>無排卵月経</v>
      </c>
      <c r="B2056" s="19" t="str">
        <v>継続的に日常生活又は社会生活に相当な制限を受ける場合に限って、シート８とシート10</v>
      </c>
      <c r="C2056" s="15" t="str">
        <v>その他の障害</v>
      </c>
      <c r="D2056" s="15" t="str">
        <v>なし</v>
      </c>
      <c r="G2056" s="15" t="s">
        <v>3122</v>
      </c>
      <c r="H2056" s="15" t="s">
        <v>3579</v>
      </c>
      <c r="I2056" s="19" t="s">
        <v>1450</v>
      </c>
      <c r="J2056" s="19" t="s">
        <v>1451</v>
      </c>
      <c r="K2056" s="997">
        <v>2</v>
      </c>
    </row>
    <row r="2057" spans="1:11" ht="15" customHeight="1" x14ac:dyDescent="0.15">
      <c r="A2057" s="19" t="str">
        <v>無排卵性月経症</v>
      </c>
      <c r="B2057" s="19" t="str">
        <v>継続的に日常生活又は社会生活に相当な制限を受ける場合に限って、シート８とシート10</v>
      </c>
      <c r="C2057" s="15" t="str">
        <v>その他の障害</v>
      </c>
      <c r="D2057" s="15" t="str">
        <v>なし</v>
      </c>
      <c r="G2057" s="15" t="s">
        <v>3123</v>
      </c>
      <c r="H2057" s="15" t="s">
        <v>3579</v>
      </c>
      <c r="I2057" s="19" t="s">
        <v>1450</v>
      </c>
      <c r="J2057" s="19" t="s">
        <v>1451</v>
      </c>
      <c r="K2057" s="997">
        <v>2</v>
      </c>
    </row>
    <row r="2058" spans="1:11" ht="15" customHeight="1" x14ac:dyDescent="0.15">
      <c r="A2058" s="19" t="str">
        <v>迷走神経反射</v>
      </c>
      <c r="B2058" s="19" t="str">
        <v>継続的に日常生活又は社会生活に相当な制限を受ける場合に限って、シート８とシート10</v>
      </c>
      <c r="C2058" s="15" t="str">
        <v>その他の障害</v>
      </c>
      <c r="D2058" s="15" t="str">
        <v>なし</v>
      </c>
      <c r="G2058" s="15" t="s">
        <v>3124</v>
      </c>
      <c r="H2058" s="15" t="s">
        <v>3579</v>
      </c>
      <c r="I2058" s="19" t="s">
        <v>1450</v>
      </c>
      <c r="J2058" s="19" t="s">
        <v>1451</v>
      </c>
      <c r="K2058" s="997">
        <v>2</v>
      </c>
    </row>
    <row r="2059" spans="1:11" ht="15" customHeight="1" x14ac:dyDescent="0.15">
      <c r="A2059" s="19" t="str">
        <v>網膜剝離</v>
      </c>
      <c r="B2059" s="19" t="str">
        <v>継続的に日常生活又は社会生活に相当な制限を受ける場合に限って、シート８とシート10</v>
      </c>
      <c r="C2059" s="15" t="str">
        <v>その他の障害</v>
      </c>
      <c r="D2059" s="15" t="str">
        <v>なし</v>
      </c>
      <c r="G2059" s="15" t="s">
        <v>3125</v>
      </c>
      <c r="H2059" s="15" t="s">
        <v>3579</v>
      </c>
      <c r="I2059" s="19" t="s">
        <v>1450</v>
      </c>
      <c r="J2059" s="19" t="s">
        <v>1451</v>
      </c>
      <c r="K2059" s="997">
        <v>2</v>
      </c>
    </row>
    <row r="2060" spans="1:11" ht="15" customHeight="1" x14ac:dyDescent="0.15">
      <c r="A2060" s="19" t="str">
        <v>夜尿症</v>
      </c>
      <c r="B2060" s="19" t="str">
        <v>継続的に日常生活又は社会生活に相当な制限を受ける場合に限って、シート８とシート10</v>
      </c>
      <c r="C2060" s="15" t="str">
        <v>その他の障害</v>
      </c>
      <c r="D2060" s="15" t="str">
        <v>なし</v>
      </c>
      <c r="G2060" s="15" t="s">
        <v>3126</v>
      </c>
      <c r="H2060" s="15" t="s">
        <v>3579</v>
      </c>
      <c r="I2060" s="19" t="s">
        <v>1450</v>
      </c>
      <c r="J2060" s="19" t="s">
        <v>1451</v>
      </c>
      <c r="K2060" s="997">
        <v>2</v>
      </c>
    </row>
    <row r="2061" spans="1:11" ht="15" customHeight="1" x14ac:dyDescent="0.15">
      <c r="A2061" s="19" t="str">
        <v>内耳炎</v>
      </c>
      <c r="B2061" s="19" t="str">
        <v>継続的に日常生活又は社会生活に相当な制限を受ける場合に限って、シート８とシート10</v>
      </c>
      <c r="C2061" s="15" t="str">
        <v>その他の障害</v>
      </c>
      <c r="D2061" s="15" t="str">
        <v>なし</v>
      </c>
      <c r="G2061" s="15" t="s">
        <v>3127</v>
      </c>
      <c r="H2061" s="15" t="s">
        <v>3579</v>
      </c>
      <c r="I2061" s="19" t="s">
        <v>1450</v>
      </c>
      <c r="J2061" s="19" t="s">
        <v>1451</v>
      </c>
      <c r="K2061" s="997">
        <v>2</v>
      </c>
    </row>
    <row r="2062" spans="1:11" ht="15" customHeight="1" x14ac:dyDescent="0.15">
      <c r="A2062" s="19" t="str">
        <v>葉状腫瘍</v>
      </c>
      <c r="B2062" s="19" t="str">
        <v>継続的に日常生活又は社会生活に相当な制限を受ける場合に限って、シート８とシート10</v>
      </c>
      <c r="C2062" s="15" t="str">
        <v>その他の障害</v>
      </c>
      <c r="D2062" s="15" t="str">
        <v>なし</v>
      </c>
      <c r="G2062" s="15" t="s">
        <v>3128</v>
      </c>
      <c r="H2062" s="15" t="s">
        <v>3579</v>
      </c>
      <c r="I2062" s="19" t="s">
        <v>1450</v>
      </c>
      <c r="J2062" s="19" t="s">
        <v>1451</v>
      </c>
      <c r="K2062" s="997">
        <v>2</v>
      </c>
    </row>
    <row r="2063" spans="1:11" ht="15" customHeight="1" x14ac:dyDescent="0.15">
      <c r="A2063" s="19" t="str">
        <v>乱視</v>
      </c>
      <c r="B2063" s="19" t="str">
        <v>継続的に日常生活又は社会生活に相当な制限を受ける場合に限って、シート８とシート10</v>
      </c>
      <c r="C2063" s="15" t="str">
        <v>その他の障害</v>
      </c>
      <c r="D2063" s="15" t="str">
        <v>なし</v>
      </c>
      <c r="G2063" s="15" t="s">
        <v>3129</v>
      </c>
      <c r="H2063" s="15" t="s">
        <v>3579</v>
      </c>
      <c r="I2063" s="19" t="s">
        <v>1450</v>
      </c>
      <c r="J2063" s="19" t="s">
        <v>1451</v>
      </c>
      <c r="K2063" s="997">
        <v>2</v>
      </c>
    </row>
    <row r="2064" spans="1:11" ht="15" customHeight="1" x14ac:dyDescent="0.15">
      <c r="A2064" s="19" t="str">
        <v>卵巣のう腫</v>
      </c>
      <c r="B2064" s="19" t="str">
        <v>継続的に日常生活又は社会生活に相当な制限を受ける場合に限って、シート８とシート10</v>
      </c>
      <c r="C2064" s="15" t="str">
        <v>その他の障害</v>
      </c>
      <c r="D2064" s="15" t="str">
        <v>なし</v>
      </c>
      <c r="G2064" s="15" t="s">
        <v>3130</v>
      </c>
      <c r="H2064" s="15" t="s">
        <v>3579</v>
      </c>
      <c r="I2064" s="19" t="s">
        <v>1450</v>
      </c>
      <c r="J2064" s="19" t="s">
        <v>1451</v>
      </c>
      <c r="K2064" s="997">
        <v>2</v>
      </c>
    </row>
    <row r="2065" spans="1:11" ht="15" customHeight="1" x14ac:dyDescent="0.15">
      <c r="A2065" s="19" t="str">
        <v>卵巣子宮内膜症性のう胞</v>
      </c>
      <c r="B2065" s="19" t="str">
        <v>継続的に日常生活又は社会生活に相当な制限を受ける場合に限って、シート８とシート10</v>
      </c>
      <c r="C2065" s="15" t="str">
        <v>その他の障害</v>
      </c>
      <c r="D2065" s="15" t="str">
        <v>なし</v>
      </c>
      <c r="G2065" s="15" t="s">
        <v>3131</v>
      </c>
      <c r="H2065" s="15" t="s">
        <v>3579</v>
      </c>
      <c r="I2065" s="19" t="s">
        <v>1450</v>
      </c>
      <c r="J2065" s="19" t="s">
        <v>1451</v>
      </c>
      <c r="K2065" s="997">
        <v>2</v>
      </c>
    </row>
    <row r="2066" spans="1:11" ht="15" customHeight="1" x14ac:dyDescent="0.15">
      <c r="A2066" s="19" t="str">
        <v>卵巣嚢腫</v>
      </c>
      <c r="B2066" s="19" t="str">
        <v>継続的に日常生活又は社会生活に相当な制限を受ける場合に限って、シート８とシート10</v>
      </c>
      <c r="C2066" s="15" t="str">
        <v>その他の障害</v>
      </c>
      <c r="D2066" s="15" t="str">
        <v>なし</v>
      </c>
      <c r="G2066" s="15" t="s">
        <v>3132</v>
      </c>
      <c r="H2066" s="15" t="s">
        <v>3579</v>
      </c>
      <c r="I2066" s="19" t="s">
        <v>1450</v>
      </c>
      <c r="J2066" s="19" t="s">
        <v>1451</v>
      </c>
      <c r="K2066" s="997">
        <v>2</v>
      </c>
    </row>
    <row r="2067" spans="1:11" ht="15" customHeight="1" x14ac:dyDescent="0.15">
      <c r="A2067" s="19" t="str">
        <v>卵巣肥大</v>
      </c>
      <c r="B2067" s="19" t="str">
        <v>継続的に日常生活又は社会生活に相当な制限を受ける場合に限って、シート８とシート10</v>
      </c>
      <c r="C2067" s="15" t="str">
        <v>その他の障害</v>
      </c>
      <c r="D2067" s="15" t="str">
        <v>なし</v>
      </c>
      <c r="G2067" s="15" t="s">
        <v>3133</v>
      </c>
      <c r="H2067" s="15" t="s">
        <v>3579</v>
      </c>
      <c r="I2067" s="19" t="s">
        <v>1450</v>
      </c>
      <c r="J2067" s="19" t="s">
        <v>1451</v>
      </c>
      <c r="K2067" s="997">
        <v>2</v>
      </c>
    </row>
    <row r="2068" spans="1:11" ht="15" customHeight="1" x14ac:dyDescent="0.15">
      <c r="A2068" s="19" t="str">
        <v>良性小児めまい症</v>
      </c>
      <c r="B2068" s="19" t="str">
        <v>継続的に日常生活又は社会生活に相当な制限を受ける場合に限って、シート８とシート10</v>
      </c>
      <c r="C2068" s="15" t="str">
        <v>その他の障害</v>
      </c>
      <c r="D2068" s="15" t="str">
        <v>なし</v>
      </c>
      <c r="G2068" s="15" t="s">
        <v>3134</v>
      </c>
      <c r="H2068" s="15" t="s">
        <v>3579</v>
      </c>
      <c r="I2068" s="19" t="s">
        <v>1450</v>
      </c>
      <c r="J2068" s="19" t="s">
        <v>1451</v>
      </c>
      <c r="K2068" s="997">
        <v>2</v>
      </c>
    </row>
    <row r="2069" spans="1:11" ht="15" customHeight="1" x14ac:dyDescent="0.15">
      <c r="A2069" s="19" t="str">
        <v>良性発作症頭位めまい症</v>
      </c>
      <c r="B2069" s="19" t="str">
        <v>継続的に日常生活又は社会生活に相当な制限を受ける場合に限って、シート８とシート10</v>
      </c>
      <c r="C2069" s="15" t="str">
        <v>その他の障害</v>
      </c>
      <c r="D2069" s="15" t="str">
        <v>なし</v>
      </c>
      <c r="G2069" s="15" t="s">
        <v>3135</v>
      </c>
      <c r="H2069" s="15" t="s">
        <v>3579</v>
      </c>
      <c r="I2069" s="19" t="s">
        <v>1450</v>
      </c>
      <c r="J2069" s="19" t="s">
        <v>1451</v>
      </c>
      <c r="K2069" s="997">
        <v>2</v>
      </c>
    </row>
    <row r="2070" spans="1:11" ht="15" customHeight="1" x14ac:dyDescent="0.15">
      <c r="A2070" s="19" t="str">
        <v>緑内障</v>
      </c>
      <c r="B2070" s="19" t="str">
        <v>継続的に日常生活又は社会生活に相当な制限を受ける場合に限って、シート８とシート10</v>
      </c>
      <c r="C2070" s="15" t="str">
        <v>その他の障害</v>
      </c>
      <c r="D2070" s="15" t="str">
        <v>なし</v>
      </c>
      <c r="G2070" s="15" t="s">
        <v>3136</v>
      </c>
      <c r="H2070" s="15" t="s">
        <v>3579</v>
      </c>
      <c r="I2070" s="19" t="s">
        <v>1450</v>
      </c>
      <c r="J2070" s="19" t="s">
        <v>1451</v>
      </c>
      <c r="K2070" s="997">
        <v>2</v>
      </c>
    </row>
    <row r="2071" spans="1:11" ht="15" customHeight="1" x14ac:dyDescent="0.15">
      <c r="A2071" s="19" t="str">
        <v>漏斗胸</v>
      </c>
      <c r="B2071" s="19" t="str">
        <v>継続的に日常生活又は社会生活に相当な制限を受ける場合に限って、シート８とシート10</v>
      </c>
      <c r="C2071" s="15" t="str">
        <v>その他の障害</v>
      </c>
      <c r="D2071" s="15" t="str">
        <v>なし</v>
      </c>
      <c r="G2071" s="15" t="s">
        <v>3137</v>
      </c>
      <c r="H2071" s="15" t="s">
        <v>3579</v>
      </c>
      <c r="I2071" s="19" t="s">
        <v>1450</v>
      </c>
      <c r="J2071" s="19" t="s">
        <v>1451</v>
      </c>
      <c r="K2071" s="997">
        <v>2</v>
      </c>
    </row>
    <row r="2072" spans="1:11" ht="15" customHeight="1" x14ac:dyDescent="0.15">
      <c r="A2072" s="19" t="str">
        <v>咀嚼機能障害</v>
      </c>
      <c r="B2072" s="19" t="str">
        <v>継続的に日常生活又は社会生活に相当な制限を受ける場合に限って、シート８とシート10</v>
      </c>
      <c r="C2072" s="15" t="str">
        <v>その他の障害</v>
      </c>
      <c r="D2072" s="15" t="str">
        <v>なし</v>
      </c>
      <c r="G2072" s="15" t="s">
        <v>3138</v>
      </c>
      <c r="H2072" s="15" t="s">
        <v>3579</v>
      </c>
      <c r="I2072" s="19" t="s">
        <v>1450</v>
      </c>
      <c r="J2072" s="19" t="s">
        <v>1451</v>
      </c>
      <c r="K2072" s="997">
        <v>2</v>
      </c>
    </row>
    <row r="2073" spans="1:11" ht="15" customHeight="1" x14ac:dyDescent="0.15">
      <c r="A2073" s="19" t="str">
        <v>嗅覚障害</v>
      </c>
      <c r="B2073" s="19" t="str">
        <v>継続的に日常生活又は社会生活に相当な制限を受ける場合に限って、シート８とシート10</v>
      </c>
      <c r="C2073" s="15" t="str">
        <v>その他の障害</v>
      </c>
      <c r="D2073" s="15" t="str">
        <v>なし</v>
      </c>
      <c r="G2073" s="15" t="s">
        <v>3139</v>
      </c>
      <c r="H2073" s="15" t="s">
        <v>3579</v>
      </c>
      <c r="I2073" s="19" t="s">
        <v>1450</v>
      </c>
      <c r="J2073" s="19" t="s">
        <v>1451</v>
      </c>
      <c r="K2073" s="997">
        <v>2</v>
      </c>
    </row>
    <row r="2074" spans="1:11" ht="15" customHeight="1" x14ac:dyDescent="0.15">
      <c r="A2074" s="19" t="str">
        <v>扁桃肥大</v>
      </c>
      <c r="B2074" s="19" t="str">
        <v>継続的に日常生活又は社会生活に相当な制限を受ける場合に限って、シート８とシート10</v>
      </c>
      <c r="C2074" s="15" t="str">
        <v>その他の障害</v>
      </c>
      <c r="D2074" s="15" t="str">
        <v>なし</v>
      </c>
      <c r="G2074" s="15" t="s">
        <v>3140</v>
      </c>
      <c r="H2074" s="15" t="s">
        <v>3579</v>
      </c>
      <c r="I2074" s="19" t="s">
        <v>1450</v>
      </c>
      <c r="J2074" s="19" t="s">
        <v>1451</v>
      </c>
      <c r="K2074" s="997">
        <v>2</v>
      </c>
    </row>
    <row r="2075" spans="1:11" ht="15" customHeight="1" x14ac:dyDescent="0.15">
      <c r="A2075" s="19" t="str">
        <v>癒着性中耳炎</v>
      </c>
      <c r="B2075" s="19" t="str">
        <v>継続的に日常生活又は社会生活に相当な制限を受ける場合に限って、シート８とシート10</v>
      </c>
      <c r="C2075" s="15" t="str">
        <v>その他の障害</v>
      </c>
      <c r="D2075" s="15" t="str">
        <v>なし</v>
      </c>
      <c r="G2075" s="15" t="s">
        <v>3141</v>
      </c>
      <c r="H2075" s="15" t="s">
        <v>3579</v>
      </c>
      <c r="I2075" s="19" t="s">
        <v>1450</v>
      </c>
      <c r="J2075" s="19" t="s">
        <v>1451</v>
      </c>
      <c r="K2075" s="997">
        <v>2</v>
      </c>
    </row>
    <row r="2076" spans="1:11" ht="15" customHeight="1" x14ac:dyDescent="0.15">
      <c r="A2076" s="19" t="str">
        <v>疼痛</v>
      </c>
      <c r="B2076" s="19" t="str">
        <v>継続的に日常生活又は社会生活に相当な制限を受ける場合に限って、シート８とシート10</v>
      </c>
      <c r="C2076" s="15" t="str">
        <v>その他の障害</v>
      </c>
      <c r="D2076" s="15" t="str">
        <v>なし</v>
      </c>
      <c r="G2076" s="15" t="s">
        <v>3142</v>
      </c>
      <c r="H2076" s="15" t="s">
        <v>3579</v>
      </c>
      <c r="I2076" s="19" t="s">
        <v>1450</v>
      </c>
      <c r="J2076" s="19" t="s">
        <v>1451</v>
      </c>
      <c r="K2076" s="997">
        <v>2</v>
      </c>
    </row>
    <row r="2077" spans="1:11" ht="15" customHeight="1" x14ac:dyDescent="0.15">
      <c r="A2077" s="19" t="str">
        <v>脛骨腕症候群</v>
      </c>
      <c r="B2077" s="19" t="str">
        <v>継続的に日常生活又は社会生活に相当な制限を受ける場合に限って、シート８とシート10</v>
      </c>
      <c r="C2077" s="15" t="str">
        <v>その他の障害</v>
      </c>
      <c r="D2077" s="15" t="str">
        <v>なし</v>
      </c>
      <c r="G2077" s="15" t="s">
        <v>3143</v>
      </c>
      <c r="H2077" s="15" t="s">
        <v>3579</v>
      </c>
      <c r="I2077" s="19" t="s">
        <v>1450</v>
      </c>
      <c r="J2077" s="19" t="s">
        <v>1451</v>
      </c>
      <c r="K2077" s="997">
        <v>2</v>
      </c>
    </row>
    <row r="2078" spans="1:11" ht="15" customHeight="1" x14ac:dyDescent="0.15">
      <c r="A2078" s="19" t="str">
        <v>腋臭症</v>
      </c>
      <c r="B2078" s="19" t="str">
        <v>継続的に日常生活又は社会生活に相当な制限を受ける場合に限って、シート８とシート10</v>
      </c>
      <c r="C2078" s="15" t="str">
        <v>その他の障害</v>
      </c>
      <c r="D2078" s="15" t="str">
        <v>なし</v>
      </c>
      <c r="G2078" s="15" t="s">
        <v>3144</v>
      </c>
      <c r="H2078" s="15" t="s">
        <v>3579</v>
      </c>
      <c r="I2078" s="19" t="s">
        <v>1450</v>
      </c>
      <c r="J2078" s="19" t="s">
        <v>1451</v>
      </c>
      <c r="K2078" s="997">
        <v>2</v>
      </c>
    </row>
    <row r="2079" spans="1:11" ht="15" customHeight="1" x14ac:dyDescent="0.15">
      <c r="A2079" s="19" t="str">
        <v>蕁麻疹</v>
      </c>
      <c r="B2079" s="19" t="str">
        <v>継続的に日常生活又は社会生活に相当な制限を受ける場合に限って、シート８とシート10</v>
      </c>
      <c r="C2079" s="15" t="str">
        <v>その他の障害</v>
      </c>
      <c r="D2079" s="15" t="str">
        <v>なし</v>
      </c>
      <c r="G2079" s="15" t="s">
        <v>3145</v>
      </c>
      <c r="H2079" s="15" t="s">
        <v>3579</v>
      </c>
      <c r="I2079" s="19" t="s">
        <v>1450</v>
      </c>
      <c r="J2079" s="19" t="s">
        <v>1451</v>
      </c>
      <c r="K2079" s="997">
        <v>2</v>
      </c>
    </row>
    <row r="2080" spans="1:11" ht="15" customHeight="1" x14ac:dyDescent="0.15">
      <c r="A2080" s="19" t="str">
        <v>頸椎ヘルニア</v>
      </c>
      <c r="B2080" s="19" t="str">
        <v>継続的に日常生活又は社会生活に相当な制限を受ける場合に限って、シート８とシート10</v>
      </c>
      <c r="C2080" s="15" t="str">
        <v>その他の障害</v>
      </c>
      <c r="D2080" s="15" t="str">
        <v>なし</v>
      </c>
      <c r="G2080" s="15" t="s">
        <v>3146</v>
      </c>
      <c r="H2080" s="15" t="s">
        <v>3579</v>
      </c>
      <c r="I2080" s="19" t="s">
        <v>1450</v>
      </c>
      <c r="J2080" s="19" t="s">
        <v>1451</v>
      </c>
      <c r="K2080" s="997">
        <v>2</v>
      </c>
    </row>
    <row r="2081" spans="1:11" ht="15" customHeight="1" x14ac:dyDescent="0.15">
      <c r="A2081" s="19" t="str">
        <v>頸椎座礁</v>
      </c>
      <c r="B2081" s="19" t="str">
        <v>継続的に日常生活又は社会生活に相当な制限を受ける場合に限って、シート８とシート10</v>
      </c>
      <c r="C2081" s="15" t="str">
        <v>その他の障害</v>
      </c>
      <c r="D2081" s="15" t="str">
        <v>なし</v>
      </c>
      <c r="G2081" s="15" t="s">
        <v>3147</v>
      </c>
      <c r="H2081" s="15" t="s">
        <v>5550</v>
      </c>
      <c r="I2081" s="19" t="s">
        <v>1450</v>
      </c>
      <c r="J2081" s="19" t="s">
        <v>1451</v>
      </c>
      <c r="K2081" s="997">
        <v>2</v>
      </c>
    </row>
    <row r="2082" spans="1:11" ht="15" customHeight="1" x14ac:dyDescent="0.15">
      <c r="A2082" s="19" t="str">
        <v>頸椎性脊髄症</v>
      </c>
      <c r="B2082" s="19" t="str">
        <v>継続的に日常生活又は社会生活に相当な制限を受ける場合に限って、シート８とシート10</v>
      </c>
      <c r="C2082" s="15" t="str">
        <v>その他の障害</v>
      </c>
      <c r="D2082" s="15" t="str">
        <v>なし</v>
      </c>
      <c r="G2082" s="15" t="s">
        <v>3148</v>
      </c>
      <c r="H2082" s="15" t="s">
        <v>3579</v>
      </c>
      <c r="I2082" s="19" t="s">
        <v>1450</v>
      </c>
      <c r="J2082" s="19" t="s">
        <v>1451</v>
      </c>
      <c r="K2082" s="997">
        <v>2</v>
      </c>
    </row>
    <row r="2083" spans="1:11" ht="15" customHeight="1" x14ac:dyDescent="0.15">
      <c r="A2083" s="19" t="str">
        <v>頸椎側弯症</v>
      </c>
      <c r="B2083" s="19" t="str">
        <v>継続的に日常生活又は社会生活に相当な制限を受ける場合に限って、シート８とシート10</v>
      </c>
      <c r="C2083" s="15" t="str">
        <v>その他の障害</v>
      </c>
      <c r="D2083" s="15" t="str">
        <v>なし</v>
      </c>
      <c r="G2083" s="15" t="s">
        <v>3149</v>
      </c>
      <c r="H2083" s="15" t="s">
        <v>3579</v>
      </c>
      <c r="I2083" s="19" t="s">
        <v>1450</v>
      </c>
      <c r="J2083" s="19" t="s">
        <v>1451</v>
      </c>
      <c r="K2083" s="997">
        <v>2</v>
      </c>
    </row>
    <row r="2084" spans="1:11" ht="15" customHeight="1" x14ac:dyDescent="0.15">
      <c r="A2084" s="19" t="str">
        <v>頸椎側彎症</v>
      </c>
      <c r="B2084" s="19" t="str">
        <v>継続的に日常生活又は社会生活に相当な制限を受ける場合に限って、シート８とシート10</v>
      </c>
      <c r="C2084" s="15" t="str">
        <v>その他の障害</v>
      </c>
      <c r="D2084" s="15" t="str">
        <v>なし</v>
      </c>
      <c r="G2084" s="15" t="s">
        <v>3150</v>
      </c>
      <c r="H2084" s="15" t="s">
        <v>3579</v>
      </c>
      <c r="I2084" s="19" t="s">
        <v>1450</v>
      </c>
      <c r="J2084" s="19" t="s">
        <v>1451</v>
      </c>
      <c r="K2084" s="997">
        <v>2</v>
      </c>
    </row>
    <row r="2085" spans="1:11" ht="15" customHeight="1" x14ac:dyDescent="0.15">
      <c r="A2085" s="19" t="str">
        <v>頸椎側湾症</v>
      </c>
      <c r="B2085" s="19" t="str">
        <v>継続的に日常生活又は社会生活に相当な制限を受ける場合に限って、シート８とシート10</v>
      </c>
      <c r="C2085" s="15" t="str">
        <v>その他の障害</v>
      </c>
      <c r="D2085" s="15" t="str">
        <v>なし</v>
      </c>
      <c r="G2085" s="15" t="s">
        <v>3151</v>
      </c>
      <c r="H2085" s="15" t="s">
        <v>3579</v>
      </c>
      <c r="I2085" s="19" t="s">
        <v>1450</v>
      </c>
      <c r="J2085" s="19" t="s">
        <v>1451</v>
      </c>
      <c r="K2085" s="997">
        <v>2</v>
      </c>
    </row>
    <row r="2086" spans="1:11" ht="15" customHeight="1" x14ac:dyDescent="0.15">
      <c r="A2086" s="19" t="str">
        <v>頸椎損傷</v>
      </c>
      <c r="B2086" s="19" t="str">
        <v>継続的に日常生活又は社会生活に相当な制限を受ける場合に限って、シート８とシート10</v>
      </c>
      <c r="C2086" s="15" t="str">
        <v>その他の障害</v>
      </c>
      <c r="D2086" s="15" t="str">
        <v>なし</v>
      </c>
      <c r="G2086" s="15" t="s">
        <v>3152</v>
      </c>
      <c r="H2086" s="15" t="s">
        <v>3579</v>
      </c>
      <c r="I2086" s="19" t="s">
        <v>1450</v>
      </c>
      <c r="J2086" s="19" t="s">
        <v>1451</v>
      </c>
      <c r="K2086" s="997">
        <v>2</v>
      </c>
    </row>
    <row r="2087" spans="1:11" ht="15" customHeight="1" x14ac:dyDescent="0.15">
      <c r="A2087" s="19" t="str">
        <v>頸椎椎間板症</v>
      </c>
      <c r="B2087" s="19" t="str">
        <v>継続的に日常生活又は社会生活に相当な制限を受ける場合に限って、シート８とシート10</v>
      </c>
      <c r="C2087" s="15" t="str">
        <v>その他の障害</v>
      </c>
      <c r="D2087" s="15" t="str">
        <v>なし</v>
      </c>
      <c r="G2087" s="15" t="s">
        <v>3153</v>
      </c>
      <c r="H2087" s="15" t="s">
        <v>3579</v>
      </c>
      <c r="I2087" s="19" t="s">
        <v>1450</v>
      </c>
      <c r="J2087" s="19" t="s">
        <v>1451</v>
      </c>
      <c r="K2087" s="997">
        <v>2</v>
      </c>
    </row>
    <row r="2088" spans="1:11" ht="15" customHeight="1" x14ac:dyDescent="0.15">
      <c r="A2088" s="19" t="str">
        <v>線維筋痛症</v>
      </c>
      <c r="B2088" s="19" t="str">
        <v>継続的に日常生活又は社会生活に相当な制限を受ける場合に限って、シート８とシート10</v>
      </c>
      <c r="C2088" s="15" t="str">
        <v>その他の障害</v>
      </c>
      <c r="D2088" s="15" t="str">
        <v>なし</v>
      </c>
      <c r="G2088" s="15" t="s">
        <v>3580</v>
      </c>
      <c r="H2088" s="15" t="s">
        <v>3579</v>
      </c>
      <c r="I2088" s="19" t="s">
        <v>1450</v>
      </c>
      <c r="J2088" s="19" t="s">
        <v>1451</v>
      </c>
      <c r="K2088" s="997">
        <v>2</v>
      </c>
    </row>
    <row r="2089" spans="1:11" ht="15" customHeight="1" x14ac:dyDescent="0.15">
      <c r="A2089" s="19" t="str">
        <v>滲出性中耳炎</v>
      </c>
      <c r="B2089" s="19" t="str">
        <v>継続的に日常生活又は社会生活に相当な制限を受ける場合に限って、シート８とシート10</v>
      </c>
      <c r="C2089" s="15" t="str">
        <v>その他の障害</v>
      </c>
      <c r="D2089" s="15" t="str">
        <v>なし</v>
      </c>
      <c r="G2089" s="15" t="s">
        <v>3155</v>
      </c>
      <c r="H2089" s="15" t="s">
        <v>3579</v>
      </c>
      <c r="I2089" s="19" t="s">
        <v>1450</v>
      </c>
      <c r="J2089" s="19" t="s">
        <v>1451</v>
      </c>
      <c r="K2089" s="997">
        <v>2</v>
      </c>
    </row>
    <row r="2090" spans="1:11" ht="15" customHeight="1" x14ac:dyDescent="0.15">
      <c r="A2090" s="19" t="str">
        <v>コンパートメント症候群</v>
      </c>
      <c r="B2090" s="19" t="str">
        <v>継続的に日常生活又は社会生活に相当な制限を受ける場合に限って、シート８とシート10</v>
      </c>
      <c r="C2090" s="15" t="str">
        <v>その他の障害</v>
      </c>
      <c r="D2090" s="15" t="str">
        <v>なし</v>
      </c>
      <c r="G2090" s="15" t="s">
        <v>3156</v>
      </c>
      <c r="H2090" s="15" t="s">
        <v>3579</v>
      </c>
      <c r="I2090" s="19" t="s">
        <v>1450</v>
      </c>
      <c r="J2090" s="19" t="s">
        <v>1451</v>
      </c>
      <c r="K2090" s="997">
        <v>2</v>
      </c>
    </row>
    <row r="2091" spans="1:11" ht="15" customHeight="1" x14ac:dyDescent="0.15">
      <c r="A2091" s="19" t="str">
        <v>機能性胃腸症</v>
      </c>
      <c r="B2091" s="19" t="str">
        <v>継続的に日常生活又は社会生活に相当な制限を受ける場合に限って、シート８とシート10</v>
      </c>
      <c r="C2091" s="15" t="str">
        <v>その他の障害</v>
      </c>
      <c r="D2091" s="15" t="str">
        <v>なし</v>
      </c>
      <c r="G2091" s="15" t="s">
        <v>3157</v>
      </c>
      <c r="H2091" s="15" t="s">
        <v>3579</v>
      </c>
      <c r="I2091" s="19" t="s">
        <v>1450</v>
      </c>
      <c r="J2091" s="19" t="s">
        <v>1451</v>
      </c>
      <c r="K2091" s="997">
        <v>2</v>
      </c>
    </row>
    <row r="2092" spans="1:11" ht="15" customHeight="1" x14ac:dyDescent="0.15">
      <c r="A2092" s="19" t="str">
        <v>機能性ディスペプシア</v>
      </c>
      <c r="B2092" s="19" t="str">
        <v>継続的に日常生活又は社会生活に相当な制限を受ける場合に限って、シート８とシート10</v>
      </c>
      <c r="C2092" s="15" t="str">
        <v>その他の障害</v>
      </c>
      <c r="D2092" s="15" t="str">
        <v>なし</v>
      </c>
      <c r="G2092" s="15" t="s">
        <v>3158</v>
      </c>
      <c r="H2092" s="15" t="s">
        <v>3579</v>
      </c>
      <c r="I2092" s="19" t="s">
        <v>1450</v>
      </c>
      <c r="J2092" s="19" t="s">
        <v>1451</v>
      </c>
      <c r="K2092" s="997">
        <v>2</v>
      </c>
    </row>
    <row r="2093" spans="1:11" ht="15" customHeight="1" x14ac:dyDescent="0.15">
      <c r="A2093" s="19" t="str">
        <v>動脈血栓塞栓症</v>
      </c>
      <c r="B2093" s="19" t="str">
        <v>継続的に日常生活又は社会生活に相当な制限を受ける場合に限って、シート８とシート10</v>
      </c>
      <c r="C2093" s="15" t="str">
        <v>その他の障害</v>
      </c>
      <c r="D2093" s="15" t="str">
        <v>なし</v>
      </c>
      <c r="G2093" s="15" t="s">
        <v>3159</v>
      </c>
      <c r="H2093" s="15" t="s">
        <v>3579</v>
      </c>
      <c r="I2093" s="19" t="s">
        <v>1450</v>
      </c>
      <c r="J2093" s="19" t="s">
        <v>1451</v>
      </c>
      <c r="K2093" s="997">
        <v>2</v>
      </c>
    </row>
    <row r="2094" spans="1:11" ht="15" customHeight="1" x14ac:dyDescent="0.15">
      <c r="A2094" s="19" t="str">
        <v>深部静脈血栓症</v>
      </c>
      <c r="B2094" s="19" t="str">
        <v>継続的に日常生活又は社会生活に相当な制限を受ける場合に限って、シート８とシート10</v>
      </c>
      <c r="C2094" s="15" t="str">
        <v>その他の障害</v>
      </c>
      <c r="D2094" s="15" t="str">
        <v>なし</v>
      </c>
      <c r="G2094" s="15" t="s">
        <v>3160</v>
      </c>
      <c r="H2094" s="15" t="s">
        <v>3579</v>
      </c>
      <c r="I2094" s="15" t="s">
        <v>1450</v>
      </c>
      <c r="J2094" s="15" t="s">
        <v>1451</v>
      </c>
      <c r="K2094" s="997">
        <v>2</v>
      </c>
    </row>
    <row r="2095" spans="1:11" ht="15" customHeight="1" x14ac:dyDescent="0.15">
      <c r="A2095" s="19" t="str">
        <v>FD</v>
      </c>
      <c r="B2095" s="19" t="str">
        <v>継続的に日常生活又は社会生活に相当な制限を受ける場合に限って、シート８とシート10</v>
      </c>
      <c r="C2095" s="15" t="str">
        <v>その他の障害</v>
      </c>
      <c r="D2095" s="15" t="str">
        <v>なし</v>
      </c>
      <c r="G2095" s="15" t="s">
        <v>3161</v>
      </c>
      <c r="H2095" s="15" t="s">
        <v>3579</v>
      </c>
      <c r="I2095" s="19" t="s">
        <v>1450</v>
      </c>
      <c r="J2095" s="19" t="s">
        <v>1451</v>
      </c>
      <c r="K2095" s="997">
        <v>2</v>
      </c>
    </row>
    <row r="2096" spans="1:11" ht="15" customHeight="1" x14ac:dyDescent="0.15">
      <c r="A2096" s="19" t="str">
        <v>口唇口蓋裂</v>
      </c>
      <c r="B2096" s="19" t="str">
        <v>継続的に日常生活又は社会生活に相当な制限を受ける場合に限って、シート８とシート10</v>
      </c>
      <c r="C2096" s="15" t="str">
        <v>その他の障害</v>
      </c>
      <c r="D2096" s="15" t="str">
        <v>なし</v>
      </c>
      <c r="G2096" s="15" t="s">
        <v>3162</v>
      </c>
      <c r="H2096" s="15" t="s">
        <v>3579</v>
      </c>
      <c r="I2096" s="19" t="s">
        <v>1450</v>
      </c>
      <c r="J2096" s="19" t="s">
        <v>1451</v>
      </c>
      <c r="K2096" s="997">
        <v>2</v>
      </c>
    </row>
    <row r="2097" spans="1:11" ht="15" customHeight="1" x14ac:dyDescent="0.15">
      <c r="A2097" s="19" t="str">
        <v>機能性身体症候群</v>
      </c>
      <c r="B2097" s="19" t="str">
        <v>継続的に日常生活又は社会生活に相当な制限を受ける場合に限って、シート８とシート10</v>
      </c>
      <c r="C2097" s="15" t="str">
        <v>その他の障害</v>
      </c>
      <c r="D2097" s="15" t="str">
        <v>なし</v>
      </c>
      <c r="G2097" s="15" t="s">
        <v>3163</v>
      </c>
      <c r="H2097" s="15" t="s">
        <v>3579</v>
      </c>
      <c r="I2097" s="19" t="s">
        <v>1450</v>
      </c>
      <c r="J2097" s="19" t="s">
        <v>1451</v>
      </c>
      <c r="K2097" s="997">
        <v>2</v>
      </c>
    </row>
    <row r="2098" spans="1:11" ht="15" customHeight="1" x14ac:dyDescent="0.15">
      <c r="A2098" s="19" t="str">
        <v>キアリ奇形</v>
      </c>
      <c r="B2098" s="19" t="str">
        <v>継続的に日常生活又は社会生活に相当な制限を受ける場合に限って、シート８とシート10</v>
      </c>
      <c r="C2098" s="15" t="str">
        <v>その他の障害</v>
      </c>
      <c r="D2098" s="15" t="str">
        <v>なし</v>
      </c>
      <c r="G2098" s="15" t="s">
        <v>3164</v>
      </c>
      <c r="H2098" s="15" t="s">
        <v>3579</v>
      </c>
      <c r="I2098" s="19" t="s">
        <v>1450</v>
      </c>
      <c r="J2098" s="19" t="s">
        <v>1451</v>
      </c>
      <c r="K2098" s="997">
        <v>2</v>
      </c>
    </row>
    <row r="2099" spans="1:11" ht="15" customHeight="1" x14ac:dyDescent="0.15">
      <c r="A2099" s="19" t="str">
        <v>IBS</v>
      </c>
      <c r="B2099" s="19" t="str">
        <v>継続的に日常生活又は社会生活に相当な制限を受ける場合に限って、シート８とシート10</v>
      </c>
      <c r="C2099" s="15" t="str">
        <v>その他の障害</v>
      </c>
      <c r="D2099" s="15" t="str">
        <v>なし</v>
      </c>
      <c r="G2099" s="15" t="s">
        <v>3165</v>
      </c>
      <c r="H2099" s="15" t="s">
        <v>3579</v>
      </c>
      <c r="I2099" s="19" t="s">
        <v>1450</v>
      </c>
      <c r="J2099" s="19" t="s">
        <v>1451</v>
      </c>
      <c r="K2099" s="997">
        <v>2</v>
      </c>
    </row>
    <row r="2100" spans="1:11" ht="15" customHeight="1" x14ac:dyDescent="0.15">
      <c r="A2100" s="19" t="str">
        <v>上腸間膜動脈症候群</v>
      </c>
      <c r="B2100" s="19" t="str">
        <v>継続的に日常生活又は社会生活に相当な制限を受ける場合に限って、シート８とシート10</v>
      </c>
      <c r="C2100" s="15" t="str">
        <v>その他の障害</v>
      </c>
      <c r="D2100" s="15" t="str">
        <v>なし</v>
      </c>
      <c r="G2100" s="15" t="s">
        <v>3166</v>
      </c>
      <c r="H2100" s="15" t="s">
        <v>3579</v>
      </c>
      <c r="I2100" s="19" t="s">
        <v>1450</v>
      </c>
      <c r="J2100" s="19" t="s">
        <v>1451</v>
      </c>
      <c r="K2100" s="997">
        <v>2</v>
      </c>
    </row>
    <row r="2101" spans="1:11" ht="15" customHeight="1" x14ac:dyDescent="0.15">
      <c r="A2101" s="19" t="str">
        <v>トロサ・ハント症候群</v>
      </c>
      <c r="B2101" s="19" t="str">
        <v>継続的に日常生活又は社会生活に相当な制限を受ける場合に限って、シート８とシート10</v>
      </c>
      <c r="C2101" s="15" t="str">
        <v>その他の障害</v>
      </c>
      <c r="D2101" s="15" t="str">
        <v>なし</v>
      </c>
      <c r="G2101" s="15" t="s">
        <v>3167</v>
      </c>
      <c r="H2101" s="15" t="s">
        <v>3579</v>
      </c>
      <c r="I2101" s="19" t="s">
        <v>1450</v>
      </c>
      <c r="J2101" s="19" t="s">
        <v>1451</v>
      </c>
      <c r="K2101" s="997">
        <v>2</v>
      </c>
    </row>
    <row r="2102" spans="1:11" ht="15" customHeight="1" x14ac:dyDescent="0.15">
      <c r="A2102" s="19" t="str">
        <v>ペルテス病</v>
      </c>
      <c r="B2102" s="19" t="str">
        <v>継続的に日常生活又は社会生活に相当な制限を受ける場合に限って、シート８とシート10</v>
      </c>
      <c r="C2102" s="15" t="str">
        <v>その他の障害</v>
      </c>
      <c r="D2102" s="15" t="str">
        <v>なし</v>
      </c>
      <c r="G2102" s="15" t="s">
        <v>3168</v>
      </c>
      <c r="H2102" s="15" t="s">
        <v>3579</v>
      </c>
      <c r="I2102" s="19" t="s">
        <v>1450</v>
      </c>
      <c r="J2102" s="19" t="s">
        <v>1451</v>
      </c>
      <c r="K2102" s="997">
        <v>2</v>
      </c>
    </row>
    <row r="2103" spans="1:11" ht="15" customHeight="1" x14ac:dyDescent="0.15">
      <c r="A2103" s="19" t="str">
        <v>口蓋ミオクローヌス</v>
      </c>
      <c r="B2103" s="19" t="str">
        <v>継続的に日常生活又は社会生活に相当な制限を受ける場合に限って、シート８とシート10</v>
      </c>
      <c r="C2103" s="15" t="str">
        <v>その他の障害</v>
      </c>
      <c r="D2103" s="15" t="str">
        <v>なし</v>
      </c>
      <c r="G2103" s="15" t="s">
        <v>3192</v>
      </c>
      <c r="H2103" s="15" t="s">
        <v>3579</v>
      </c>
      <c r="I2103" s="19" t="s">
        <v>1450</v>
      </c>
      <c r="J2103" s="19" t="s">
        <v>1451</v>
      </c>
      <c r="K2103" s="997">
        <v>2</v>
      </c>
    </row>
    <row r="2104" spans="1:11" ht="15" customHeight="1" x14ac:dyDescent="0.15">
      <c r="A2104" s="19" t="str">
        <v>膝内側半月断裂</v>
      </c>
      <c r="B2104" s="19" t="str">
        <v>継続的に日常生活又は社会生活に相当な制限を受ける場合に限って、シート８とシート10</v>
      </c>
      <c r="C2104" s="15" t="str">
        <v>その他の障害</v>
      </c>
      <c r="D2104" s="15" t="str">
        <v>なし</v>
      </c>
      <c r="G2104" s="15" t="s">
        <v>3205</v>
      </c>
      <c r="H2104" s="15" t="s">
        <v>3579</v>
      </c>
      <c r="I2104" s="19" t="s">
        <v>1450</v>
      </c>
      <c r="J2104" s="19" t="s">
        <v>1451</v>
      </c>
      <c r="K2104" s="997">
        <v>2</v>
      </c>
    </row>
    <row r="2105" spans="1:11" ht="15" customHeight="1" x14ac:dyDescent="0.15">
      <c r="A2105" s="19" t="str">
        <v>過呼吸</v>
      </c>
      <c r="B2105" s="19" t="str">
        <v>継続的に日常生活又は社会生活に相当な制限を受ける場合に限って、シート８とシート10</v>
      </c>
      <c r="C2105" s="15" t="str">
        <v>その他の障害</v>
      </c>
      <c r="D2105" s="15" t="str">
        <v>なし</v>
      </c>
      <c r="G2105" s="15" t="s">
        <v>3333</v>
      </c>
      <c r="H2105" s="15" t="s">
        <v>3579</v>
      </c>
      <c r="I2105" s="19" t="s">
        <v>1450</v>
      </c>
      <c r="J2105" s="19" t="s">
        <v>1451</v>
      </c>
      <c r="K2105" s="997">
        <v>2</v>
      </c>
    </row>
    <row r="2106" spans="1:11" ht="15" customHeight="1" x14ac:dyDescent="0.15">
      <c r="A2106" s="19" t="str">
        <v>更年期障害</v>
      </c>
      <c r="B2106" s="19" t="str">
        <v>継続的に日常生活又は社会生活に相当な制限を受ける場合に限って、シート８とシート10</v>
      </c>
      <c r="C2106" s="15" t="str">
        <v>その他の障害</v>
      </c>
      <c r="D2106" s="15" t="str">
        <v>なし</v>
      </c>
      <c r="G2106" s="15" t="s">
        <v>3373</v>
      </c>
      <c r="H2106" s="15" t="s">
        <v>3579</v>
      </c>
      <c r="I2106" s="19" t="s">
        <v>1450</v>
      </c>
      <c r="J2106" s="19" t="s">
        <v>1451</v>
      </c>
      <c r="K2106" s="997">
        <v>2</v>
      </c>
    </row>
    <row r="2107" spans="1:11" ht="15" customHeight="1" x14ac:dyDescent="0.15">
      <c r="A2107" s="19" t="str">
        <v>境界知能</v>
      </c>
      <c r="B2107" s="19" t="str">
        <v>継続的に日常生活又は社会生活に相当な制限を受ける場合に限って、シート８とシート10</v>
      </c>
      <c r="C2107" s="15" t="str">
        <v>その他の障害</v>
      </c>
      <c r="D2107" s="15" t="str">
        <v>なし</v>
      </c>
      <c r="G2107" s="15" t="s">
        <v>3581</v>
      </c>
      <c r="H2107" s="15" t="s">
        <v>3579</v>
      </c>
      <c r="I2107" s="19" t="s">
        <v>1450</v>
      </c>
      <c r="J2107" s="19" t="s">
        <v>1451</v>
      </c>
      <c r="K2107" s="997">
        <v>2</v>
      </c>
    </row>
    <row r="2108" spans="1:11" ht="15" customHeight="1" x14ac:dyDescent="0.15">
      <c r="A2108" s="19" t="str">
        <v>卵巣未熟奇形腫</v>
      </c>
      <c r="B2108" s="19" t="str">
        <v>継続的に日常生活又は社会生活に相当な制限を受ける場合に限って、シート８とシート10</v>
      </c>
      <c r="C2108" s="15" t="str">
        <v>その他の障害</v>
      </c>
      <c r="D2108" s="15" t="str">
        <v>なし</v>
      </c>
      <c r="G2108" s="15" t="s">
        <v>3999</v>
      </c>
      <c r="H2108" s="15" t="s">
        <v>3579</v>
      </c>
      <c r="I2108" s="19" t="s">
        <v>1450</v>
      </c>
      <c r="J2108" s="19" t="s">
        <v>1451</v>
      </c>
      <c r="K2108" s="997">
        <v>2</v>
      </c>
    </row>
    <row r="2109" spans="1:11" ht="15" customHeight="1" x14ac:dyDescent="0.15">
      <c r="A2109" s="19" t="str">
        <v>成熟嚢胞性奇形腫</v>
      </c>
      <c r="B2109" s="19" t="str">
        <v>継続的に日常生活又は社会生活に相当な制限を受ける場合に限って、シート８とシート10</v>
      </c>
      <c r="C2109" s="15" t="str">
        <v>その他の障害</v>
      </c>
      <c r="D2109" s="15" t="str">
        <v>なし</v>
      </c>
      <c r="G2109" s="15" t="s">
        <v>4000</v>
      </c>
      <c r="H2109" s="15" t="s">
        <v>3579</v>
      </c>
      <c r="I2109" s="19" t="s">
        <v>1450</v>
      </c>
      <c r="J2109" s="19" t="s">
        <v>1451</v>
      </c>
      <c r="K2109" s="997">
        <v>2</v>
      </c>
    </row>
    <row r="2110" spans="1:11" ht="15" customHeight="1" x14ac:dyDescent="0.15">
      <c r="A2110" s="19" t="str">
        <v>幽門狭窄症</v>
      </c>
      <c r="B2110" s="19" t="str">
        <v>継続的に日常生活又は社会生活に相当な制限を受ける場合に限って、シート８とシート10</v>
      </c>
      <c r="C2110" s="15" t="str">
        <v>その他の障害</v>
      </c>
      <c r="D2110" s="15" t="str">
        <v>なし</v>
      </c>
      <c r="G2110" s="15" t="s">
        <v>4001</v>
      </c>
      <c r="H2110" s="15" t="s">
        <v>3579</v>
      </c>
      <c r="I2110" s="19" t="s">
        <v>1450</v>
      </c>
      <c r="J2110" s="19" t="s">
        <v>1451</v>
      </c>
      <c r="K2110" s="997">
        <v>2</v>
      </c>
    </row>
    <row r="2111" spans="1:11" ht="15" customHeight="1" x14ac:dyDescent="0.15">
      <c r="A2111" s="19" t="str">
        <v>寒暖差アレルギー</v>
      </c>
      <c r="B2111" s="19" t="str">
        <v>継続的に日常生活又は社会生活に相当な制限を受ける場合に限って、シート８とシート10</v>
      </c>
      <c r="C2111" s="15" t="str">
        <v>その他の障害</v>
      </c>
      <c r="D2111" s="15" t="str">
        <v>なし</v>
      </c>
      <c r="G2111" s="514" t="s">
        <v>5551</v>
      </c>
      <c r="H2111" s="514" t="s">
        <v>3579</v>
      </c>
      <c r="I2111" s="594" t="s">
        <v>1450</v>
      </c>
      <c r="J2111" s="594" t="s">
        <v>1451</v>
      </c>
      <c r="K2111" s="998">
        <v>2</v>
      </c>
    </row>
    <row r="2112" spans="1:11" ht="15" customHeight="1" x14ac:dyDescent="0.15">
      <c r="A2112" s="19" t="str">
        <v>寒冷アレルギー</v>
      </c>
      <c r="B2112" s="19" t="str">
        <v>継続的に日常生活又は社会生活に相当な制限を受ける場合に限って、シート８とシート10</v>
      </c>
      <c r="C2112" s="15" t="str">
        <v>その他の障害</v>
      </c>
      <c r="D2112" s="15" t="str">
        <v>なし</v>
      </c>
      <c r="G2112" s="514" t="s">
        <v>5552</v>
      </c>
      <c r="H2112" s="514" t="s">
        <v>3579</v>
      </c>
      <c r="I2112" s="594" t="s">
        <v>1450</v>
      </c>
      <c r="J2112" s="594" t="s">
        <v>1451</v>
      </c>
      <c r="K2112" s="998">
        <v>2</v>
      </c>
    </row>
    <row r="2113" spans="1:13" ht="15" customHeight="1" x14ac:dyDescent="0.15">
      <c r="A2113" s="19" t="str">
        <v>頭部外傷後遺症</v>
      </c>
      <c r="B2113" s="19" t="str">
        <v>継続的に日常生活又は社会生活に相当な制限を受ける場合に限って、シート８とシート10</v>
      </c>
      <c r="C2113" s="15" t="str">
        <v>その他の障害</v>
      </c>
      <c r="D2113" s="15" t="str">
        <v>なし</v>
      </c>
      <c r="G2113" s="1397" t="s">
        <v>5553</v>
      </c>
      <c r="H2113" s="514" t="s">
        <v>3579</v>
      </c>
      <c r="I2113" s="594" t="s">
        <v>5554</v>
      </c>
      <c r="J2113" s="594" t="s">
        <v>1451</v>
      </c>
      <c r="K2113" s="998">
        <v>2</v>
      </c>
    </row>
    <row r="2114" spans="1:13" ht="15" customHeight="1" x14ac:dyDescent="0.15">
      <c r="A2114" s="19" t="str">
        <v>嚥下障害</v>
      </c>
      <c r="B2114" s="19" t="str">
        <v>継続的に日常生活又は社会生活に相当な制限を受ける場合に限って、シート８とシート10</v>
      </c>
      <c r="C2114" s="15" t="str">
        <v>その他の障害</v>
      </c>
      <c r="D2114" s="15" t="str">
        <v>なし</v>
      </c>
      <c r="G2114" s="1395" t="s">
        <v>5555</v>
      </c>
      <c r="H2114" s="1395" t="s">
        <v>3579</v>
      </c>
      <c r="I2114" s="1395" t="s">
        <v>3463</v>
      </c>
      <c r="J2114" s="1395" t="s">
        <v>1451</v>
      </c>
      <c r="K2114" s="1396">
        <v>2</v>
      </c>
    </row>
    <row r="2115" spans="1:13" ht="15" customHeight="1" x14ac:dyDescent="0.15">
      <c r="A2115" s="19" t="str">
        <v>筋力低下</v>
      </c>
      <c r="B2115" s="19" t="str">
        <v>継続的に日常生活又は社会生活に相当な制限を受ける場合に限って、シート８とシート10</v>
      </c>
      <c r="C2115" s="15" t="str">
        <v>その他の障害</v>
      </c>
      <c r="D2115" s="15" t="str">
        <v>なし</v>
      </c>
      <c r="G2115" s="1395" t="s">
        <v>5556</v>
      </c>
      <c r="H2115" s="1395" t="s">
        <v>3579</v>
      </c>
      <c r="I2115" s="1395" t="s">
        <v>169</v>
      </c>
      <c r="J2115" s="1395" t="s">
        <v>1451</v>
      </c>
      <c r="K2115" s="1396">
        <v>2</v>
      </c>
    </row>
    <row r="2116" spans="1:13" ht="15" customHeight="1" x14ac:dyDescent="0.15">
      <c r="A2116" s="19" t="str">
        <v>音声障害</v>
      </c>
      <c r="B2116" s="19" t="str">
        <v>単独で発症している場合、発達障害（シート8　（シート9～10には記入しない））又はその他の障害（シート８とシート10）</v>
      </c>
      <c r="C2116" s="15" t="str">
        <v>発達障害又はその他の障害</v>
      </c>
      <c r="D2116" s="15" t="str">
        <v>（発達障害の場合）その他の発達障害</v>
      </c>
      <c r="G2116" s="15" t="s">
        <v>3174</v>
      </c>
      <c r="H2116" s="15" t="s">
        <v>3582</v>
      </c>
      <c r="I2116" s="15" t="s">
        <v>3583</v>
      </c>
      <c r="J2116" s="15" t="s">
        <v>3584</v>
      </c>
      <c r="K2116" s="997">
        <v>4</v>
      </c>
      <c r="L2116" s="594"/>
      <c r="M2116" s="594"/>
    </row>
    <row r="2117" spans="1:13" ht="15" customHeight="1" x14ac:dyDescent="0.15">
      <c r="A2117" s="19" t="str">
        <v>構音障害</v>
      </c>
      <c r="B2117" s="19" t="str">
        <v>単独で発症している場合、発達障害（シート8　（シート9～10には記入しない））又はその他の障害（シート８とシート10）</v>
      </c>
      <c r="C2117" s="15" t="str">
        <v>発達障害又はその他の障害</v>
      </c>
      <c r="D2117" s="15" t="str">
        <v>（発達障害の場合）その他の発達障害</v>
      </c>
      <c r="G2117" s="15" t="s">
        <v>3193</v>
      </c>
      <c r="H2117" s="15" t="s">
        <v>3582</v>
      </c>
      <c r="I2117" s="15" t="s">
        <v>3583</v>
      </c>
      <c r="J2117" s="15" t="s">
        <v>3584</v>
      </c>
      <c r="K2117" s="997">
        <v>4</v>
      </c>
      <c r="L2117" s="594"/>
      <c r="M2117" s="594"/>
    </row>
    <row r="2118" spans="1:13" ht="15" customHeight="1" x14ac:dyDescent="0.15">
      <c r="A2118" s="19" t="str">
        <v>発声障害</v>
      </c>
      <c r="B2118" s="19" t="str">
        <v>単独で発症している場合、発達障害（シート8　（シート9～10には記入しない））又はその他の障害（シート８とシート10）</v>
      </c>
      <c r="C2118" s="15" t="str">
        <v>発達障害又はその他の障害</v>
      </c>
      <c r="D2118" s="15" t="str">
        <v>（発達障害の場合）その他の発達障害</v>
      </c>
      <c r="G2118" s="15" t="s">
        <v>3372</v>
      </c>
      <c r="H2118" s="15" t="s">
        <v>3582</v>
      </c>
      <c r="I2118" s="15" t="s">
        <v>3583</v>
      </c>
      <c r="J2118" s="15" t="s">
        <v>3584</v>
      </c>
      <c r="K2118" s="997">
        <v>4</v>
      </c>
      <c r="L2118" s="594"/>
      <c r="M2118" s="594"/>
    </row>
    <row r="2119" spans="1:13" ht="15" customHeight="1" x14ac:dyDescent="0.15">
      <c r="A2119" s="19" t="str">
        <v>感覚過敏</v>
      </c>
      <c r="B2119" s="19" t="str">
        <v>単独で発症している場合、発達障害（シート8　に記入（シート9～10には記入しない））又はその他の障害（シート８と10）</v>
      </c>
      <c r="C2119" s="15" t="str">
        <v>発達障害又はその他の障害</v>
      </c>
      <c r="D2119" s="15" t="str">
        <v>（発達障害の場合）その他の発達障害</v>
      </c>
      <c r="G2119" s="28" t="s">
        <v>3554</v>
      </c>
      <c r="H2119" s="514" t="s">
        <v>5557</v>
      </c>
      <c r="I2119" s="1394" t="s">
        <v>5558</v>
      </c>
      <c r="J2119" s="514" t="s">
        <v>5559</v>
      </c>
      <c r="K2119" s="998">
        <v>4</v>
      </c>
      <c r="L2119" s="594"/>
      <c r="M2119" s="594"/>
    </row>
    <row r="2120" spans="1:13" ht="15" customHeight="1" x14ac:dyDescent="0.15">
      <c r="A2120" s="19" t="str">
        <v>神経発達症</v>
      </c>
      <c r="B2120" s="19" t="str">
        <v>診断名によって、発達障害もしくは精神障害の該当する区分に計上。</v>
      </c>
      <c r="C2120" s="15" t="str">
        <v>（診断名によって区分）</v>
      </c>
      <c r="D2120" s="15" t="str">
        <v>（診断名によって区分）</v>
      </c>
      <c r="G2120" s="15" t="s">
        <v>2744</v>
      </c>
      <c r="H2120" s="15" t="s">
        <v>3585</v>
      </c>
      <c r="I2120" s="19" t="s">
        <v>3652</v>
      </c>
      <c r="J2120" s="19" t="s">
        <v>3652</v>
      </c>
      <c r="K2120" s="997">
        <v>4</v>
      </c>
      <c r="L2120" s="594"/>
      <c r="M2120" s="594"/>
    </row>
    <row r="2121" spans="1:13" ht="15" customHeight="1" x14ac:dyDescent="0.15">
      <c r="A2121" s="19" t="str">
        <v>性の発達と方向づけに関連した心理及び行動の障害</v>
      </c>
      <c r="B2121" s="19" t="str">
        <v>平成29年度より本調査の対象外。</v>
      </c>
      <c r="C2121" s="15" t="str">
        <v>対象外</v>
      </c>
      <c r="D2121" s="15" t="str">
        <v>対象外</v>
      </c>
      <c r="G2121" s="15" t="s">
        <v>2746</v>
      </c>
      <c r="H2121" s="15" t="s">
        <v>2747</v>
      </c>
      <c r="I2121" s="19" t="s">
        <v>3648</v>
      </c>
      <c r="J2121" s="19" t="s">
        <v>3648</v>
      </c>
      <c r="K2121" s="997">
        <v>1</v>
      </c>
      <c r="L2121" s="594"/>
      <c r="M2121" s="594"/>
    </row>
    <row r="2122" spans="1:13" ht="15" customHeight="1" x14ac:dyDescent="0.15">
      <c r="A2122" s="19" t="str">
        <v>性役割障害</v>
      </c>
      <c r="B2122" s="19" t="str">
        <v>平成29年度より本調査の対象外。</v>
      </c>
      <c r="C2122" s="15" t="str">
        <v>対象外</v>
      </c>
      <c r="D2122" s="15" t="str">
        <v>対象外</v>
      </c>
      <c r="G2122" s="15" t="s">
        <v>2748</v>
      </c>
      <c r="H2122" s="15" t="s">
        <v>2749</v>
      </c>
      <c r="I2122" s="19" t="s">
        <v>3648</v>
      </c>
      <c r="J2122" s="19" t="s">
        <v>3648</v>
      </c>
      <c r="K2122" s="997">
        <v>1</v>
      </c>
      <c r="L2122" s="594"/>
      <c r="M2122" s="594"/>
    </row>
    <row r="2123" spans="1:13" ht="15" customHeight="1" x14ac:dyDescent="0.15">
      <c r="A2123" s="19" t="str">
        <v>ウィルス性脳炎</v>
      </c>
      <c r="B2123" s="19" t="str">
        <v>一時的な疾病は調査対象外。後遺症がある場合はその症状により区分。</v>
      </c>
      <c r="C2123" s="15" t="str">
        <v>（症状により区分）</v>
      </c>
      <c r="D2123" s="15" t="str">
        <v>（症状により区分）</v>
      </c>
      <c r="G2123" s="15" t="s">
        <v>3169</v>
      </c>
      <c r="H2123" s="15" t="s">
        <v>3170</v>
      </c>
      <c r="I2123" s="19" t="s">
        <v>3650</v>
      </c>
      <c r="J2123" s="19" t="s">
        <v>3650</v>
      </c>
      <c r="K2123" s="997">
        <v>4</v>
      </c>
      <c r="L2123" s="594"/>
      <c r="M2123" s="594"/>
    </row>
    <row r="2124" spans="1:13" ht="15" customHeight="1" x14ac:dyDescent="0.15">
      <c r="A2124" s="19" t="str">
        <v>ウイルス性脳炎</v>
      </c>
      <c r="B2124" s="19" t="str">
        <v>一時的な疾病は調査対象外。後遺症がある場合はその症状により区分。</v>
      </c>
      <c r="C2124" s="15" t="str">
        <v>（症状により区分）</v>
      </c>
      <c r="D2124" s="15" t="str">
        <v>（症状により区分）</v>
      </c>
      <c r="G2124" s="15" t="s">
        <v>3171</v>
      </c>
      <c r="H2124" s="15" t="s">
        <v>3170</v>
      </c>
      <c r="I2124" s="19" t="s">
        <v>3650</v>
      </c>
      <c r="J2124" s="19" t="s">
        <v>3650</v>
      </c>
      <c r="K2124" s="997">
        <v>4</v>
      </c>
      <c r="L2124" s="594"/>
      <c r="M2124" s="594"/>
    </row>
    <row r="2125" spans="1:13" ht="15" customHeight="1" x14ac:dyDescent="0.15">
      <c r="A2125" s="19" t="str">
        <v>血管新生</v>
      </c>
      <c r="B2125" s="19" t="str">
        <v>癌等に伴う症状である場合はその診断名によって区分。それ以外は対象外。</v>
      </c>
      <c r="C2125" s="15" t="str">
        <v>（診断名によって区分）</v>
      </c>
      <c r="D2125" s="15" t="str">
        <v>（診断名によって区分）</v>
      </c>
      <c r="G2125" s="15" t="s">
        <v>3176</v>
      </c>
      <c r="H2125" s="15" t="s">
        <v>3177</v>
      </c>
      <c r="I2125" s="19" t="s">
        <v>3652</v>
      </c>
      <c r="J2125" s="19" t="s">
        <v>3652</v>
      </c>
      <c r="K2125" s="997">
        <v>4</v>
      </c>
      <c r="L2125" s="594"/>
      <c r="M2125" s="594"/>
    </row>
    <row r="2126" spans="1:13" ht="15" customHeight="1" x14ac:dyDescent="0.15">
      <c r="A2126" s="19" t="str">
        <v>骨折</v>
      </c>
      <c r="B2126" s="19" t="str">
        <v>半年以上配慮を必要とする状態の場合、骨折箇所によってシート８で肢体不自由のいずれかに計上。それ以外は対象外。</v>
      </c>
      <c r="C2126" s="15" t="str">
        <v>（骨折箇所によって計上）</v>
      </c>
      <c r="D2126" s="15" t="str">
        <v>（骨折箇所によって計上）</v>
      </c>
      <c r="G2126" s="15" t="s">
        <v>3194</v>
      </c>
      <c r="H2126" s="15" t="s">
        <v>3586</v>
      </c>
      <c r="I2126" s="19" t="s">
        <v>3653</v>
      </c>
      <c r="J2126" s="19" t="s">
        <v>3653</v>
      </c>
      <c r="K2126" s="997">
        <v>1</v>
      </c>
      <c r="L2126" s="594"/>
      <c r="M2126" s="594"/>
    </row>
    <row r="2127" spans="1:13" ht="15" customHeight="1" x14ac:dyDescent="0.15">
      <c r="A2127" s="19" t="str">
        <v>術後</v>
      </c>
      <c r="B2127" s="19" t="str">
        <v>医療機関による経過観察中の場合は手術対象の診断名で区分。それ以外は対象外。</v>
      </c>
      <c r="C2127" s="15" t="str">
        <v>（診断名により区分）</v>
      </c>
      <c r="D2127" s="15" t="str">
        <v>（診断名により区分）</v>
      </c>
      <c r="G2127" s="15" t="s">
        <v>3195</v>
      </c>
      <c r="H2127" s="15" t="s">
        <v>3196</v>
      </c>
      <c r="I2127" s="19" t="s">
        <v>3649</v>
      </c>
      <c r="J2127" s="19" t="s">
        <v>3649</v>
      </c>
      <c r="K2127" s="997">
        <v>4</v>
      </c>
      <c r="L2127" s="594"/>
      <c r="M2127" s="594"/>
    </row>
    <row r="2128" spans="1:13" ht="15" customHeight="1" x14ac:dyDescent="0.15">
      <c r="A2128" s="19" t="str">
        <v>術後障害</v>
      </c>
      <c r="B2128" s="19" t="str">
        <v>術後障害の内容によって区分。</v>
      </c>
      <c r="C2128" s="15" t="str">
        <v>（術後障害の内容によって区分。）</v>
      </c>
      <c r="D2128" s="15" t="str">
        <v>（術後障害の内容によって区分。）</v>
      </c>
      <c r="G2128" s="15" t="s">
        <v>3197</v>
      </c>
      <c r="H2128" s="15" t="s">
        <v>3198</v>
      </c>
      <c r="I2128" s="19" t="s">
        <v>3651</v>
      </c>
      <c r="J2128" s="19" t="s">
        <v>3651</v>
      </c>
      <c r="K2128" s="997">
        <v>4</v>
      </c>
      <c r="L2128" s="594"/>
      <c r="M2128" s="594"/>
    </row>
    <row r="2129" spans="1:13" ht="15" customHeight="1" x14ac:dyDescent="0.15">
      <c r="A2129" s="19" t="str">
        <v>神経叢損傷</v>
      </c>
      <c r="B2129" s="19" t="str">
        <v>症状の出現部位によってシート８で肢体不自由のいずれかに計上。</v>
      </c>
      <c r="C2129" s="15" t="str">
        <v>（症状の出現部位によって計上）</v>
      </c>
      <c r="D2129" s="15" t="str">
        <v>（症状の出現部位によって計上）</v>
      </c>
      <c r="G2129" s="15" t="s">
        <v>3199</v>
      </c>
      <c r="H2129" s="15" t="s">
        <v>3587</v>
      </c>
      <c r="I2129" s="19" t="s">
        <v>3654</v>
      </c>
      <c r="J2129" s="19" t="s">
        <v>3654</v>
      </c>
      <c r="K2129" s="997">
        <v>1</v>
      </c>
      <c r="L2129" s="594"/>
      <c r="M2129" s="594"/>
    </row>
    <row r="2130" spans="1:13" ht="15" customHeight="1" x14ac:dyDescent="0.15">
      <c r="A2130" s="19" t="str">
        <v>脳挫傷</v>
      </c>
      <c r="B2130" s="19" t="str">
        <v>後遺症（運動機能障害・失語・視力障害、精神的症状等）により区分。</v>
      </c>
      <c r="C2130" s="15" t="str">
        <v>（後遺症により区分）</v>
      </c>
      <c r="D2130" s="15" t="str">
        <v>（後遺症により区分）</v>
      </c>
      <c r="G2130" s="15" t="s">
        <v>3201</v>
      </c>
      <c r="H2130" s="15" t="s">
        <v>3202</v>
      </c>
      <c r="I2130" s="19" t="s">
        <v>3655</v>
      </c>
      <c r="J2130" s="19" t="s">
        <v>3655</v>
      </c>
      <c r="K2130" s="997">
        <v>4</v>
      </c>
      <c r="L2130" s="594"/>
      <c r="M2130" s="594"/>
    </row>
    <row r="2131" spans="1:13" ht="15" customHeight="1" x14ac:dyDescent="0.15">
      <c r="A2131" s="19" t="str">
        <v>脳内出血後遺症</v>
      </c>
      <c r="B2131" s="19" t="str">
        <v>後遺症（四肢麻痺、失語症、構音障害、失認、失行、排泄障害等）により区分。</v>
      </c>
      <c r="C2131" s="15" t="str">
        <v>（後遺症により区分）</v>
      </c>
      <c r="D2131" s="15" t="str">
        <v>（後遺症により区分）</v>
      </c>
      <c r="G2131" s="15" t="s">
        <v>3203</v>
      </c>
      <c r="H2131" s="15" t="s">
        <v>3204</v>
      </c>
      <c r="I2131" s="19" t="s">
        <v>3655</v>
      </c>
      <c r="J2131" s="19" t="s">
        <v>3655</v>
      </c>
      <c r="K2131" s="997">
        <v>4</v>
      </c>
    </row>
    <row r="2132" spans="1:13" ht="15" customHeight="1" x14ac:dyDescent="0.15">
      <c r="A2132" s="19" t="str">
        <v>性同一性障害</v>
      </c>
      <c r="B2132" s="19" t="str">
        <v>令和元年度より本調査の対象外。</v>
      </c>
      <c r="C2132" s="15" t="str">
        <v>対象外</v>
      </c>
      <c r="D2132" s="15" t="str">
        <v>対象外</v>
      </c>
      <c r="G2132" s="15" t="s">
        <v>3211</v>
      </c>
      <c r="H2132" s="15" t="s">
        <v>5560</v>
      </c>
      <c r="I2132" s="19" t="s">
        <v>3648</v>
      </c>
      <c r="J2132" s="19" t="s">
        <v>3648</v>
      </c>
      <c r="K2132" s="997">
        <v>1</v>
      </c>
    </row>
    <row r="2133" spans="1:13" ht="15" customHeight="1" x14ac:dyDescent="0.15">
      <c r="A2133" s="19" t="str">
        <v>性別違和</v>
      </c>
      <c r="B2133" s="19" t="str">
        <v>令和元年度より本調査の対象外。</v>
      </c>
      <c r="C2133" s="15" t="str">
        <v>対象外</v>
      </c>
      <c r="D2133" s="15" t="str">
        <v>対象外</v>
      </c>
      <c r="G2133" s="15" t="s">
        <v>3212</v>
      </c>
      <c r="H2133" s="15" t="s">
        <v>5560</v>
      </c>
      <c r="I2133" s="19" t="s">
        <v>3648</v>
      </c>
      <c r="J2133" s="19" t="s">
        <v>3648</v>
      </c>
      <c r="K2133" s="997">
        <v>1</v>
      </c>
    </row>
    <row r="2134" spans="1:13" ht="15" customHeight="1" x14ac:dyDescent="0.15">
      <c r="A2134" s="19" t="str">
        <v>LGBT</v>
      </c>
      <c r="B2134" s="19" t="str">
        <v>令和元年度より本調査の対象外。</v>
      </c>
      <c r="C2134" s="15" t="str">
        <v>対象外</v>
      </c>
      <c r="D2134" s="15" t="str">
        <v>対象外</v>
      </c>
      <c r="G2134" s="15" t="s">
        <v>3213</v>
      </c>
      <c r="H2134" s="15" t="s">
        <v>5560</v>
      </c>
      <c r="I2134" s="19" t="s">
        <v>3648</v>
      </c>
      <c r="J2134" s="19" t="s">
        <v>3648</v>
      </c>
      <c r="K2134" s="997">
        <v>1</v>
      </c>
    </row>
  </sheetData>
  <sheetProtection algorithmName="SHA-512" hashValue="nww4cRAPbHuuA4mq5fnl586KmogIDEhCCcKp76GlsKQmjrefyOiXG+xOfMF8gULBieiDtsI6Og1g4kOJj/ViFg==" saltValue="5bSy0drNcEPKbOgzIEvU7g==" spinCount="100000" sheet="1" formatRows="0" autoFilter="0"/>
  <autoFilter ref="A9:K2134" xr:uid="{00000000-0001-0000-0000-000000000000}"/>
  <mergeCells count="12">
    <mergeCell ref="A8:D8"/>
    <mergeCell ref="G8:J8"/>
    <mergeCell ref="A1:D1"/>
    <mergeCell ref="G1:J1"/>
    <mergeCell ref="M1:R8"/>
    <mergeCell ref="A2:D2"/>
    <mergeCell ref="A3:B6"/>
    <mergeCell ref="C3:D6"/>
    <mergeCell ref="G3:G7"/>
    <mergeCell ref="H3:H7"/>
    <mergeCell ref="I3:I7"/>
    <mergeCell ref="J3:J7"/>
  </mergeCells>
  <phoneticPr fontId="2"/>
  <pageMargins left="0.75" right="0.75" top="1" bottom="1" header="0.51200000000000001" footer="0.51200000000000001"/>
  <pageSetup paperSize="9" scale="41"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T282"/>
  <sheetViews>
    <sheetView zoomScaleNormal="100" workbookViewId="0">
      <selection activeCell="A2" sqref="A2:H2"/>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3.625" style="15" customWidth="1"/>
    <col min="10" max="10" width="17.625" style="15" customWidth="1"/>
    <col min="11" max="11" width="72.625" style="15" customWidth="1"/>
    <col min="12" max="12" width="7.125" style="15" hidden="1" customWidth="1"/>
    <col min="13" max="13" width="5.5" style="34" bestFit="1" customWidth="1"/>
    <col min="14" max="15" width="18.625" style="34" customWidth="1"/>
    <col min="16" max="16" width="33.625" style="34" customWidth="1"/>
    <col min="17" max="18" width="7.125" style="34" customWidth="1"/>
    <col min="19" max="19" width="7.625" style="34" customWidth="1"/>
    <col min="20" max="20" width="16.625" style="34" customWidth="1"/>
    <col min="21" max="16384" width="9" style="15"/>
  </cols>
  <sheetData>
    <row r="1" spans="1:20" s="23" customFormat="1" ht="15.75" customHeight="1" x14ac:dyDescent="0.15">
      <c r="A1" s="1853" t="str">
        <f>IF(ISBLANK('１．学校基本情報'!$A$7),"",'１．学校基本情報'!$A$7)</f>
        <v/>
      </c>
      <c r="B1" s="1853"/>
      <c r="C1" s="1853"/>
      <c r="D1" s="1853"/>
      <c r="E1" s="1853"/>
      <c r="F1" s="1853"/>
      <c r="G1" s="1853"/>
      <c r="H1" s="1853"/>
      <c r="M1" s="1867" t="s">
        <v>161</v>
      </c>
      <c r="N1" s="1867"/>
      <c r="O1" s="1867"/>
      <c r="P1" s="1867"/>
      <c r="Q1" s="1867"/>
      <c r="R1" s="1867"/>
      <c r="S1" s="1867"/>
      <c r="T1" s="1867"/>
    </row>
    <row r="2" spans="1:20" s="16" customFormat="1" ht="21" customHeight="1" x14ac:dyDescent="0.25">
      <c r="A2" s="2853" t="s">
        <v>3445</v>
      </c>
      <c r="B2" s="2853"/>
      <c r="C2" s="2853"/>
      <c r="D2" s="2853"/>
      <c r="E2" s="2853"/>
      <c r="F2" s="2853"/>
      <c r="G2" s="2853"/>
      <c r="H2" s="2853"/>
      <c r="M2" s="2839" t="s">
        <v>3445</v>
      </c>
      <c r="N2" s="2839"/>
      <c r="O2" s="2839"/>
      <c r="P2" s="2839"/>
      <c r="Q2" s="2839"/>
      <c r="R2" s="2839"/>
      <c r="S2" s="2839"/>
      <c r="T2" s="2839"/>
    </row>
    <row r="3" spans="1:20" ht="182.1" customHeight="1" thickBot="1" x14ac:dyDescent="0.2">
      <c r="A3" s="2854" t="s">
        <v>5514</v>
      </c>
      <c r="B3" s="2854"/>
      <c r="C3" s="2854"/>
      <c r="D3" s="2854"/>
      <c r="E3" s="2854"/>
      <c r="F3" s="2854"/>
      <c r="G3" s="2854"/>
      <c r="H3" s="2854"/>
      <c r="M3" s="2840"/>
      <c r="N3" s="2840"/>
      <c r="O3" s="2840"/>
      <c r="P3" s="2840"/>
      <c r="Q3" s="2840"/>
      <c r="R3" s="2840"/>
      <c r="S3" s="2840"/>
      <c r="T3" s="2840"/>
    </row>
    <row r="4" spans="1:20" ht="15" customHeight="1" x14ac:dyDescent="0.15">
      <c r="A4" s="2855"/>
      <c r="B4" s="2855" t="s">
        <v>1197</v>
      </c>
      <c r="C4" s="2857" t="s">
        <v>191</v>
      </c>
      <c r="D4" s="2857" t="s">
        <v>197</v>
      </c>
      <c r="E4" s="254" t="s">
        <v>139</v>
      </c>
      <c r="F4" s="448" t="s">
        <v>122</v>
      </c>
      <c r="G4" s="847" t="s">
        <v>123</v>
      </c>
      <c r="H4" s="2857" t="s">
        <v>194</v>
      </c>
      <c r="I4" s="2846" t="s">
        <v>990</v>
      </c>
      <c r="J4" s="2847"/>
      <c r="K4" s="2847"/>
      <c r="L4" s="994"/>
      <c r="M4" s="2841"/>
      <c r="N4" s="2841" t="s">
        <v>1197</v>
      </c>
      <c r="O4" s="2841" t="s">
        <v>191</v>
      </c>
      <c r="P4" s="2841" t="s">
        <v>197</v>
      </c>
      <c r="Q4" s="1277" t="s">
        <v>139</v>
      </c>
      <c r="R4" s="1278" t="s">
        <v>122</v>
      </c>
      <c r="S4" s="1279" t="s">
        <v>123</v>
      </c>
      <c r="T4" s="2841" t="s">
        <v>194</v>
      </c>
    </row>
    <row r="5" spans="1:20" ht="48.75" customHeight="1" thickBot="1" x14ac:dyDescent="0.2">
      <c r="A5" s="2856"/>
      <c r="B5" s="2856"/>
      <c r="C5" s="2858"/>
      <c r="D5" s="2858"/>
      <c r="E5" s="255" t="s">
        <v>1119</v>
      </c>
      <c r="F5" s="449" t="s">
        <v>189</v>
      </c>
      <c r="G5" s="848" t="s">
        <v>1120</v>
      </c>
      <c r="H5" s="2858"/>
      <c r="I5" s="23" t="s">
        <v>188</v>
      </c>
      <c r="J5" s="23" t="s">
        <v>185</v>
      </c>
      <c r="K5" s="23" t="s">
        <v>991</v>
      </c>
      <c r="L5" s="994" t="s">
        <v>4002</v>
      </c>
      <c r="M5" s="2842"/>
      <c r="N5" s="2842"/>
      <c r="O5" s="2842"/>
      <c r="P5" s="2842"/>
      <c r="Q5" s="1280" t="s">
        <v>1119</v>
      </c>
      <c r="R5" s="1281" t="s">
        <v>189</v>
      </c>
      <c r="S5" s="1282" t="s">
        <v>1120</v>
      </c>
      <c r="T5" s="2842"/>
    </row>
    <row r="6" spans="1:20" ht="15.75" customHeight="1" x14ac:dyDescent="0.15">
      <c r="A6" s="256">
        <v>1</v>
      </c>
      <c r="B6" s="257"/>
      <c r="C6" s="257"/>
      <c r="D6" s="993"/>
      <c r="E6" s="258"/>
      <c r="F6" s="450"/>
      <c r="G6" s="451"/>
      <c r="H6" s="257"/>
      <c r="I6" s="15" t="e">
        <f>VLOOKUP($D6,診断名検索!$G:$K,3,FALSE)</f>
        <v>#N/A</v>
      </c>
      <c r="J6" s="15" t="e">
        <f>VLOOKUP($D6,診断名検索!$G:$K,4,FALSE)</f>
        <v>#N/A</v>
      </c>
      <c r="K6" s="15" t="e">
        <f>VLOOKUP($D6,診断名検索!$G:$K,2,FALSE)</f>
        <v>#N/A</v>
      </c>
      <c r="L6" s="999" t="e">
        <f>VLOOKUP($D6,診断名検索!$G:$K,5,FALSE)</f>
        <v>#N/A</v>
      </c>
      <c r="M6" s="1283">
        <v>1</v>
      </c>
      <c r="N6" s="1283" t="s">
        <v>4003</v>
      </c>
      <c r="O6" s="1283" t="s">
        <v>4004</v>
      </c>
      <c r="P6" s="1284" t="s">
        <v>173</v>
      </c>
      <c r="Q6" s="1285">
        <v>1</v>
      </c>
      <c r="R6" s="1286">
        <v>1</v>
      </c>
      <c r="S6" s="1287"/>
      <c r="T6" s="1283" t="s">
        <v>4576</v>
      </c>
    </row>
    <row r="7" spans="1:20" ht="15.75" customHeight="1" x14ac:dyDescent="0.15">
      <c r="A7" s="259">
        <v>2</v>
      </c>
      <c r="B7" s="260"/>
      <c r="C7" s="260"/>
      <c r="D7" s="693"/>
      <c r="E7" s="138"/>
      <c r="F7" s="346"/>
      <c r="G7" s="140"/>
      <c r="H7" s="260"/>
      <c r="I7" s="15" t="e">
        <f>VLOOKUP($D7,診断名検索!$G:$K,3,FALSE)</f>
        <v>#N/A</v>
      </c>
      <c r="J7" s="15" t="e">
        <f>VLOOKUP($D7,診断名検索!$G:$K,4,FALSE)</f>
        <v>#N/A</v>
      </c>
      <c r="K7" s="15" t="e">
        <f>VLOOKUP($D7,診断名検索!$G:$K,2,FALSE)</f>
        <v>#N/A</v>
      </c>
      <c r="L7" s="15" t="e">
        <f>VLOOKUP($D7,診断名検索!$G:$K,5,FALSE)</f>
        <v>#N/A</v>
      </c>
      <c r="M7" s="1288">
        <v>2</v>
      </c>
      <c r="N7" s="1288" t="s">
        <v>4557</v>
      </c>
      <c r="O7" s="1288" t="s">
        <v>4560</v>
      </c>
      <c r="P7" s="1289" t="s">
        <v>3987</v>
      </c>
      <c r="Q7" s="1290"/>
      <c r="R7" s="1291"/>
      <c r="S7" s="1199"/>
      <c r="T7" s="1288" t="s">
        <v>4006</v>
      </c>
    </row>
    <row r="8" spans="1:20" ht="15.75" customHeight="1" x14ac:dyDescent="0.15">
      <c r="A8" s="259">
        <v>3</v>
      </c>
      <c r="B8" s="260"/>
      <c r="C8" s="260"/>
      <c r="D8" s="693"/>
      <c r="E8" s="138"/>
      <c r="F8" s="346"/>
      <c r="G8" s="140"/>
      <c r="H8" s="261"/>
      <c r="I8" s="15" t="e">
        <f>VLOOKUP($D8,診断名検索!$G:$K,3,FALSE)</f>
        <v>#N/A</v>
      </c>
      <c r="J8" s="15" t="e">
        <f>VLOOKUP($D8,診断名検索!$G:$K,4,FALSE)</f>
        <v>#N/A</v>
      </c>
      <c r="K8" s="15" t="e">
        <f>VLOOKUP($D8,診断名検索!$G:$K,2,FALSE)</f>
        <v>#N/A</v>
      </c>
      <c r="L8" s="15" t="e">
        <f>VLOOKUP($D8,診断名検索!$G:$K,5,FALSE)</f>
        <v>#N/A</v>
      </c>
      <c r="M8" s="1288">
        <v>3</v>
      </c>
      <c r="N8" s="1288" t="s">
        <v>4558</v>
      </c>
      <c r="O8" s="1288" t="s">
        <v>4561</v>
      </c>
      <c r="P8" s="1292" t="s">
        <v>4005</v>
      </c>
      <c r="Q8" s="1196">
        <v>1</v>
      </c>
      <c r="R8" s="1291">
        <v>1</v>
      </c>
      <c r="S8" s="1199">
        <v>1</v>
      </c>
      <c r="T8" s="1293" t="s">
        <v>4006</v>
      </c>
    </row>
    <row r="9" spans="1:20" ht="15.75" customHeight="1" x14ac:dyDescent="0.15">
      <c r="A9" s="259">
        <v>4</v>
      </c>
      <c r="B9" s="260"/>
      <c r="C9" s="260"/>
      <c r="D9" s="693"/>
      <c r="E9" s="138"/>
      <c r="F9" s="346"/>
      <c r="G9" s="140"/>
      <c r="H9" s="261"/>
      <c r="I9" s="15" t="e">
        <f>VLOOKUP($D9,診断名検索!$G:$K,3,FALSE)</f>
        <v>#N/A</v>
      </c>
      <c r="J9" s="15" t="e">
        <f>VLOOKUP($D9,診断名検索!$G:$K,4,FALSE)</f>
        <v>#N/A</v>
      </c>
      <c r="K9" s="15" t="e">
        <f>VLOOKUP($D9,診断名検索!$G:$K,2,FALSE)</f>
        <v>#N/A</v>
      </c>
      <c r="L9" s="15" t="e">
        <f>VLOOKUP($D9,診断名検索!$G:$K,5,FALSE)</f>
        <v>#N/A</v>
      </c>
      <c r="M9" s="1288">
        <v>4</v>
      </c>
      <c r="N9" s="1288" t="s">
        <v>4559</v>
      </c>
      <c r="O9" s="1288" t="s">
        <v>4562</v>
      </c>
      <c r="P9" s="1293" t="s">
        <v>4570</v>
      </c>
      <c r="Q9" s="1196">
        <v>1</v>
      </c>
      <c r="R9" s="1291">
        <v>1</v>
      </c>
      <c r="S9" s="1199">
        <v>1</v>
      </c>
      <c r="T9" s="1293" t="s">
        <v>4006</v>
      </c>
    </row>
    <row r="10" spans="1:20" ht="15.75" customHeight="1" x14ac:dyDescent="0.15">
      <c r="A10" s="259">
        <v>5</v>
      </c>
      <c r="B10" s="260"/>
      <c r="C10" s="260"/>
      <c r="D10" s="693"/>
      <c r="E10" s="138"/>
      <c r="F10" s="346"/>
      <c r="G10" s="140"/>
      <c r="H10" s="261"/>
      <c r="I10" s="15" t="e">
        <f>VLOOKUP($D10,診断名検索!$G:$K,3,FALSE)</f>
        <v>#N/A</v>
      </c>
      <c r="J10" s="15" t="e">
        <f>VLOOKUP($D10,診断名検索!$G:$K,4,FALSE)</f>
        <v>#N/A</v>
      </c>
      <c r="K10" s="15" t="e">
        <f>VLOOKUP($D10,診断名検索!$G:$K,2,FALSE)</f>
        <v>#N/A</v>
      </c>
      <c r="L10" s="15" t="e">
        <f>VLOOKUP($D10,診断名検索!$G:$K,5,FALSE)</f>
        <v>#N/A</v>
      </c>
      <c r="M10" s="1288">
        <v>5</v>
      </c>
      <c r="N10" s="1288" t="s">
        <v>4553</v>
      </c>
      <c r="O10" s="1288" t="s">
        <v>4563</v>
      </c>
      <c r="P10" s="1293" t="s">
        <v>4571</v>
      </c>
      <c r="Q10" s="1196">
        <v>1</v>
      </c>
      <c r="R10" s="1291"/>
      <c r="S10" s="1199"/>
      <c r="T10" s="1293" t="s">
        <v>4006</v>
      </c>
    </row>
    <row r="11" spans="1:20" ht="15.75" customHeight="1" x14ac:dyDescent="0.15">
      <c r="A11" s="259">
        <v>6</v>
      </c>
      <c r="B11" s="260"/>
      <c r="C11" s="260"/>
      <c r="D11" s="693"/>
      <c r="E11" s="138"/>
      <c r="F11" s="346"/>
      <c r="G11" s="140"/>
      <c r="H11" s="261"/>
      <c r="I11" s="15" t="e">
        <f>VLOOKUP($D11,診断名検索!$G:$K,3,FALSE)</f>
        <v>#N/A</v>
      </c>
      <c r="J11" s="15" t="e">
        <f>VLOOKUP($D11,診断名検索!$G:$K,4,FALSE)</f>
        <v>#N/A</v>
      </c>
      <c r="K11" s="15" t="e">
        <f>VLOOKUP($D11,診断名検索!$G:$K,2,FALSE)</f>
        <v>#N/A</v>
      </c>
      <c r="L11" s="15" t="e">
        <f>VLOOKUP($D11,診断名検索!$G:$K,5,FALSE)</f>
        <v>#N/A</v>
      </c>
      <c r="M11" s="1288">
        <v>6</v>
      </c>
      <c r="N11" s="1288" t="s">
        <v>4003</v>
      </c>
      <c r="O11" s="1288" t="s">
        <v>4564</v>
      </c>
      <c r="P11" s="1293" t="s">
        <v>4572</v>
      </c>
      <c r="Q11" s="1196">
        <v>1</v>
      </c>
      <c r="R11" s="1291">
        <v>1</v>
      </c>
      <c r="S11" s="1199"/>
      <c r="T11" s="1293" t="s">
        <v>4006</v>
      </c>
    </row>
    <row r="12" spans="1:20" ht="15.75" customHeight="1" x14ac:dyDescent="0.15">
      <c r="A12" s="259">
        <v>7</v>
      </c>
      <c r="B12" s="260"/>
      <c r="C12" s="260"/>
      <c r="D12" s="693"/>
      <c r="E12" s="138"/>
      <c r="F12" s="346"/>
      <c r="G12" s="140"/>
      <c r="H12" s="261"/>
      <c r="I12" s="15" t="e">
        <f>VLOOKUP($D12,診断名検索!$G:$K,3,FALSE)</f>
        <v>#N/A</v>
      </c>
      <c r="J12" s="15" t="e">
        <f>VLOOKUP($D12,診断名検索!$G:$K,4,FALSE)</f>
        <v>#N/A</v>
      </c>
      <c r="K12" s="15" t="e">
        <f>VLOOKUP($D12,診断名検索!$G:$K,2,FALSE)</f>
        <v>#N/A</v>
      </c>
      <c r="L12" s="15" t="e">
        <f>VLOOKUP($D12,診断名検索!$G:$K,5,FALSE)</f>
        <v>#N/A</v>
      </c>
      <c r="M12" s="1288">
        <v>7</v>
      </c>
      <c r="N12" s="1288" t="s">
        <v>4557</v>
      </c>
      <c r="O12" s="1288" t="s">
        <v>4565</v>
      </c>
      <c r="P12" s="1293" t="s">
        <v>4573</v>
      </c>
      <c r="Q12" s="1196">
        <v>1</v>
      </c>
      <c r="R12" s="1291">
        <v>1</v>
      </c>
      <c r="S12" s="1199"/>
      <c r="T12" s="1293" t="s">
        <v>4006</v>
      </c>
    </row>
    <row r="13" spans="1:20" ht="15.75" customHeight="1" x14ac:dyDescent="0.15">
      <c r="A13" s="259">
        <v>8</v>
      </c>
      <c r="B13" s="260"/>
      <c r="C13" s="260"/>
      <c r="D13" s="693"/>
      <c r="E13" s="138"/>
      <c r="F13" s="346"/>
      <c r="G13" s="140"/>
      <c r="H13" s="261"/>
      <c r="I13" s="15" t="e">
        <f>VLOOKUP($D13,診断名検索!$G:$K,3,FALSE)</f>
        <v>#N/A</v>
      </c>
      <c r="J13" s="15" t="e">
        <f>VLOOKUP($D13,診断名検索!$G:$K,4,FALSE)</f>
        <v>#N/A</v>
      </c>
      <c r="K13" s="15" t="e">
        <f>VLOOKUP($D13,診断名検索!$G:$K,2,FALSE)</f>
        <v>#N/A</v>
      </c>
      <c r="L13" s="15" t="e">
        <f>VLOOKUP($D13,診断名検索!$G:$K,5,FALSE)</f>
        <v>#N/A</v>
      </c>
      <c r="M13" s="1288">
        <v>8</v>
      </c>
      <c r="N13" s="1288" t="s">
        <v>4003</v>
      </c>
      <c r="O13" s="1288" t="s">
        <v>4566</v>
      </c>
      <c r="P13" s="1293" t="s">
        <v>4573</v>
      </c>
      <c r="Q13" s="1196">
        <v>1</v>
      </c>
      <c r="R13" s="1291"/>
      <c r="S13" s="1199"/>
      <c r="T13" s="1293" t="s">
        <v>4006</v>
      </c>
    </row>
    <row r="14" spans="1:20" ht="15.75" customHeight="1" x14ac:dyDescent="0.15">
      <c r="A14" s="259">
        <v>9</v>
      </c>
      <c r="B14" s="260"/>
      <c r="C14" s="260"/>
      <c r="D14" s="693"/>
      <c r="E14" s="138"/>
      <c r="F14" s="346"/>
      <c r="G14" s="140"/>
      <c r="H14" s="261"/>
      <c r="I14" s="15" t="e">
        <f>VLOOKUP($D14,診断名検索!$G:$K,3,FALSE)</f>
        <v>#N/A</v>
      </c>
      <c r="J14" s="15" t="e">
        <f>VLOOKUP($D14,診断名検索!$G:$K,4,FALSE)</f>
        <v>#N/A</v>
      </c>
      <c r="K14" s="15" t="e">
        <f>VLOOKUP($D14,診断名検索!$G:$K,2,FALSE)</f>
        <v>#N/A</v>
      </c>
      <c r="L14" s="15" t="e">
        <f>VLOOKUP($D14,診断名検索!$G:$K,5,FALSE)</f>
        <v>#N/A</v>
      </c>
      <c r="M14" s="1288">
        <v>9</v>
      </c>
      <c r="N14" s="1288" t="s">
        <v>4003</v>
      </c>
      <c r="O14" s="1288" t="s">
        <v>4567</v>
      </c>
      <c r="P14" s="1293" t="s">
        <v>4574</v>
      </c>
      <c r="Q14" s="1196">
        <v>1</v>
      </c>
      <c r="R14" s="1291"/>
      <c r="S14" s="1199"/>
      <c r="T14" s="1293" t="s">
        <v>4006</v>
      </c>
    </row>
    <row r="15" spans="1:20" ht="15.75" customHeight="1" x14ac:dyDescent="0.15">
      <c r="A15" s="259">
        <v>10</v>
      </c>
      <c r="B15" s="260"/>
      <c r="C15" s="260"/>
      <c r="D15" s="693"/>
      <c r="E15" s="138"/>
      <c r="F15" s="346"/>
      <c r="G15" s="140"/>
      <c r="H15" s="261"/>
      <c r="I15" s="15" t="e">
        <f>VLOOKUP($D15,診断名検索!$G:$K,3,FALSE)</f>
        <v>#N/A</v>
      </c>
      <c r="J15" s="15" t="e">
        <f>VLOOKUP($D15,診断名検索!$G:$K,4,FALSE)</f>
        <v>#N/A</v>
      </c>
      <c r="K15" s="15" t="e">
        <f>VLOOKUP($D15,診断名検索!$G:$K,2,FALSE)</f>
        <v>#N/A</v>
      </c>
      <c r="L15" s="15" t="e">
        <f>VLOOKUP($D15,診断名検索!$G:$K,5,FALSE)</f>
        <v>#N/A</v>
      </c>
      <c r="M15" s="1288">
        <v>10</v>
      </c>
      <c r="N15" s="1288" t="s">
        <v>4003</v>
      </c>
      <c r="O15" s="1288" t="s">
        <v>4568</v>
      </c>
      <c r="P15" s="1293" t="s">
        <v>3987</v>
      </c>
      <c r="Q15" s="1196">
        <v>1</v>
      </c>
      <c r="R15" s="1291"/>
      <c r="S15" s="1199"/>
      <c r="T15" s="1293" t="s">
        <v>4576</v>
      </c>
    </row>
    <row r="16" spans="1:20" ht="15.75" customHeight="1" x14ac:dyDescent="0.15">
      <c r="A16" s="259">
        <v>11</v>
      </c>
      <c r="B16" s="260"/>
      <c r="C16" s="260"/>
      <c r="D16" s="693"/>
      <c r="E16" s="138"/>
      <c r="F16" s="346"/>
      <c r="G16" s="140"/>
      <c r="H16" s="261"/>
      <c r="I16" s="15" t="e">
        <f>VLOOKUP($D16,診断名検索!$G:$K,3,FALSE)</f>
        <v>#N/A</v>
      </c>
      <c r="J16" s="15" t="e">
        <f>VLOOKUP($D16,診断名検索!$G:$K,4,FALSE)</f>
        <v>#N/A</v>
      </c>
      <c r="K16" s="15" t="e">
        <f>VLOOKUP($D16,診断名検索!$G:$K,2,FALSE)</f>
        <v>#N/A</v>
      </c>
      <c r="L16" s="15" t="e">
        <f>VLOOKUP($D16,診断名検索!$G:$K,5,FALSE)</f>
        <v>#N/A</v>
      </c>
      <c r="M16" s="1288">
        <v>11</v>
      </c>
      <c r="N16" s="1288" t="s">
        <v>4003</v>
      </c>
      <c r="O16" s="1288" t="s">
        <v>4569</v>
      </c>
      <c r="P16" s="1293" t="s">
        <v>3987</v>
      </c>
      <c r="Q16" s="1196">
        <v>1</v>
      </c>
      <c r="R16" s="1291"/>
      <c r="S16" s="1199"/>
      <c r="T16" s="1293" t="s">
        <v>4576</v>
      </c>
    </row>
    <row r="17" spans="1:20" ht="15.75" customHeight="1" x14ac:dyDescent="0.15">
      <c r="A17" s="259">
        <v>12</v>
      </c>
      <c r="B17" s="260"/>
      <c r="C17" s="260"/>
      <c r="D17" s="693"/>
      <c r="E17" s="138"/>
      <c r="F17" s="346"/>
      <c r="G17" s="140"/>
      <c r="H17" s="261"/>
      <c r="I17" s="15" t="e">
        <f>VLOOKUP($D17,診断名検索!$G:$K,3,FALSE)</f>
        <v>#N/A</v>
      </c>
      <c r="J17" s="15" t="e">
        <f>VLOOKUP($D17,診断名検索!$G:$K,4,FALSE)</f>
        <v>#N/A</v>
      </c>
      <c r="K17" s="15" t="e">
        <f>VLOOKUP($D17,診断名検索!$G:$K,2,FALSE)</f>
        <v>#N/A</v>
      </c>
      <c r="L17" s="15" t="e">
        <f>VLOOKUP($D17,診断名検索!$G:$K,5,FALSE)</f>
        <v>#N/A</v>
      </c>
      <c r="M17" s="1288">
        <v>12</v>
      </c>
      <c r="N17" s="1288" t="s">
        <v>4003</v>
      </c>
      <c r="O17" s="1288" t="s">
        <v>168</v>
      </c>
      <c r="P17" s="1293" t="s">
        <v>4575</v>
      </c>
      <c r="Q17" s="1196">
        <v>1</v>
      </c>
      <c r="R17" s="1291"/>
      <c r="S17" s="1199"/>
      <c r="T17" s="1293" t="s">
        <v>4006</v>
      </c>
    </row>
    <row r="18" spans="1:20" ht="15.75" customHeight="1" x14ac:dyDescent="0.15">
      <c r="A18" s="259">
        <v>13</v>
      </c>
      <c r="B18" s="260"/>
      <c r="C18" s="260"/>
      <c r="D18" s="693"/>
      <c r="E18" s="138"/>
      <c r="F18" s="346"/>
      <c r="G18" s="140"/>
      <c r="H18" s="261"/>
      <c r="I18" s="15" t="e">
        <f>VLOOKUP($D18,診断名検索!$G:$K,3,FALSE)</f>
        <v>#N/A</v>
      </c>
      <c r="J18" s="15" t="e">
        <f>VLOOKUP($D18,診断名検索!$G:$K,4,FALSE)</f>
        <v>#N/A</v>
      </c>
      <c r="K18" s="15" t="e">
        <f>VLOOKUP($D18,診断名検索!$G:$K,2,FALSE)</f>
        <v>#N/A</v>
      </c>
      <c r="L18" s="15" t="e">
        <f>VLOOKUP($D18,診断名検索!$G:$K,5,FALSE)</f>
        <v>#N/A</v>
      </c>
      <c r="M18" s="1288">
        <v>13</v>
      </c>
      <c r="N18" s="1288"/>
      <c r="O18" s="1288"/>
      <c r="P18" s="1293"/>
      <c r="Q18" s="1196"/>
      <c r="R18" s="1291"/>
      <c r="S18" s="1199"/>
      <c r="T18" s="1293"/>
    </row>
    <row r="19" spans="1:20" ht="15.75" customHeight="1" x14ac:dyDescent="0.15">
      <c r="A19" s="259">
        <v>14</v>
      </c>
      <c r="B19" s="260"/>
      <c r="C19" s="260"/>
      <c r="D19" s="693"/>
      <c r="E19" s="138"/>
      <c r="F19" s="346"/>
      <c r="G19" s="140"/>
      <c r="H19" s="261"/>
      <c r="I19" s="15" t="e">
        <f>VLOOKUP($D19,診断名検索!$G:$K,3,FALSE)</f>
        <v>#N/A</v>
      </c>
      <c r="J19" s="15" t="e">
        <f>VLOOKUP($D19,診断名検索!$G:$K,4,FALSE)</f>
        <v>#N/A</v>
      </c>
      <c r="K19" s="15" t="e">
        <f>VLOOKUP($D19,診断名検索!$G:$K,2,FALSE)</f>
        <v>#N/A</v>
      </c>
      <c r="L19" s="15" t="e">
        <f>VLOOKUP($D19,診断名検索!$G:$K,5,FALSE)</f>
        <v>#N/A</v>
      </c>
      <c r="M19" s="1288">
        <v>14</v>
      </c>
      <c r="N19" s="1288"/>
      <c r="O19" s="1288"/>
      <c r="P19" s="1293"/>
      <c r="Q19" s="1196"/>
      <c r="R19" s="1291"/>
      <c r="S19" s="1199"/>
      <c r="T19" s="1293"/>
    </row>
    <row r="20" spans="1:20" ht="15.75" customHeight="1" x14ac:dyDescent="0.15">
      <c r="A20" s="259">
        <v>15</v>
      </c>
      <c r="B20" s="260"/>
      <c r="C20" s="260"/>
      <c r="D20" s="693"/>
      <c r="E20" s="138"/>
      <c r="F20" s="346"/>
      <c r="G20" s="140"/>
      <c r="H20" s="261"/>
      <c r="I20" s="15" t="e">
        <f>VLOOKUP($D20,診断名検索!$G:$K,3,FALSE)</f>
        <v>#N/A</v>
      </c>
      <c r="J20" s="15" t="e">
        <f>VLOOKUP($D20,診断名検索!$G:$K,4,FALSE)</f>
        <v>#N/A</v>
      </c>
      <c r="K20" s="15" t="e">
        <f>VLOOKUP($D20,診断名検索!$G:$K,2,FALSE)</f>
        <v>#N/A</v>
      </c>
      <c r="L20" s="15" t="e">
        <f>VLOOKUP($D20,診断名検索!$G:$K,5,FALSE)</f>
        <v>#N/A</v>
      </c>
      <c r="M20" s="1288">
        <v>15</v>
      </c>
      <c r="N20" s="1288"/>
      <c r="O20" s="1288"/>
      <c r="P20" s="1293"/>
      <c r="Q20" s="1196"/>
      <c r="R20" s="1291"/>
      <c r="S20" s="1199"/>
      <c r="T20" s="1293"/>
    </row>
    <row r="21" spans="1:20" ht="15.75" customHeight="1" x14ac:dyDescent="0.15">
      <c r="A21" s="259">
        <v>16</v>
      </c>
      <c r="B21" s="260"/>
      <c r="C21" s="260"/>
      <c r="D21" s="693"/>
      <c r="E21" s="138"/>
      <c r="F21" s="346"/>
      <c r="G21" s="140"/>
      <c r="H21" s="261"/>
      <c r="I21" s="15" t="e">
        <f>VLOOKUP($D21,診断名検索!$G:$K,3,FALSE)</f>
        <v>#N/A</v>
      </c>
      <c r="J21" s="15" t="e">
        <f>VLOOKUP($D21,診断名検索!$G:$K,4,FALSE)</f>
        <v>#N/A</v>
      </c>
      <c r="K21" s="15" t="e">
        <f>VLOOKUP($D21,診断名検索!$G:$K,2,FALSE)</f>
        <v>#N/A</v>
      </c>
      <c r="L21" s="15" t="e">
        <f>VLOOKUP($D21,診断名検索!$G:$K,5,FALSE)</f>
        <v>#N/A</v>
      </c>
      <c r="M21" s="1288">
        <v>16</v>
      </c>
      <c r="N21" s="1288"/>
      <c r="O21" s="1288"/>
      <c r="P21" s="1293"/>
      <c r="Q21" s="1196"/>
      <c r="R21" s="1291"/>
      <c r="S21" s="1199"/>
      <c r="T21" s="1293"/>
    </row>
    <row r="22" spans="1:20" ht="15.75" customHeight="1" x14ac:dyDescent="0.15">
      <c r="A22" s="259">
        <v>17</v>
      </c>
      <c r="B22" s="260"/>
      <c r="C22" s="260"/>
      <c r="D22" s="693"/>
      <c r="E22" s="138"/>
      <c r="F22" s="346"/>
      <c r="G22" s="140"/>
      <c r="H22" s="261"/>
      <c r="I22" s="15" t="e">
        <f>VLOOKUP($D22,診断名検索!$G:$K,3,FALSE)</f>
        <v>#N/A</v>
      </c>
      <c r="J22" s="15" t="e">
        <f>VLOOKUP($D22,診断名検索!$G:$K,4,FALSE)</f>
        <v>#N/A</v>
      </c>
      <c r="K22" s="15" t="e">
        <f>VLOOKUP($D22,診断名検索!$G:$K,2,FALSE)</f>
        <v>#N/A</v>
      </c>
      <c r="L22" s="15" t="e">
        <f>VLOOKUP($D22,診断名検索!$G:$K,5,FALSE)</f>
        <v>#N/A</v>
      </c>
      <c r="M22" s="1288">
        <v>17</v>
      </c>
      <c r="N22" s="1288"/>
      <c r="O22" s="1288"/>
      <c r="P22" s="1293"/>
      <c r="Q22" s="1196"/>
      <c r="R22" s="1291"/>
      <c r="S22" s="1199"/>
      <c r="T22" s="1293"/>
    </row>
    <row r="23" spans="1:20" ht="15.75" customHeight="1" x14ac:dyDescent="0.15">
      <c r="A23" s="259">
        <v>18</v>
      </c>
      <c r="B23" s="260"/>
      <c r="C23" s="260"/>
      <c r="D23" s="693"/>
      <c r="E23" s="138"/>
      <c r="F23" s="346"/>
      <c r="G23" s="140"/>
      <c r="H23" s="261"/>
      <c r="I23" s="15" t="e">
        <f>VLOOKUP($D23,診断名検索!$G:$K,3,FALSE)</f>
        <v>#N/A</v>
      </c>
      <c r="J23" s="15" t="e">
        <f>VLOOKUP($D23,診断名検索!$G:$K,4,FALSE)</f>
        <v>#N/A</v>
      </c>
      <c r="K23" s="15" t="e">
        <f>VLOOKUP($D23,診断名検索!$G:$K,2,FALSE)</f>
        <v>#N/A</v>
      </c>
      <c r="L23" s="15" t="e">
        <f>VLOOKUP($D23,診断名検索!$G:$K,5,FALSE)</f>
        <v>#N/A</v>
      </c>
      <c r="M23" s="1288">
        <v>18</v>
      </c>
      <c r="N23" s="1288"/>
      <c r="O23" s="1288"/>
      <c r="P23" s="1293"/>
      <c r="Q23" s="1196"/>
      <c r="R23" s="1291"/>
      <c r="S23" s="1199"/>
      <c r="T23" s="1293"/>
    </row>
    <row r="24" spans="1:20" ht="15.75" customHeight="1" x14ac:dyDescent="0.15">
      <c r="A24" s="259">
        <v>19</v>
      </c>
      <c r="B24" s="260"/>
      <c r="C24" s="260"/>
      <c r="D24" s="693"/>
      <c r="E24" s="138"/>
      <c r="F24" s="346"/>
      <c r="G24" s="140"/>
      <c r="H24" s="261"/>
      <c r="I24" s="15" t="e">
        <f>VLOOKUP($D24,診断名検索!$G:$K,3,FALSE)</f>
        <v>#N/A</v>
      </c>
      <c r="J24" s="15" t="e">
        <f>VLOOKUP($D24,診断名検索!$G:$K,4,FALSE)</f>
        <v>#N/A</v>
      </c>
      <c r="K24" s="15" t="e">
        <f>VLOOKUP($D24,診断名検索!$G:$K,2,FALSE)</f>
        <v>#N/A</v>
      </c>
      <c r="L24" s="15" t="e">
        <f>VLOOKUP($D24,診断名検索!$G:$K,5,FALSE)</f>
        <v>#N/A</v>
      </c>
      <c r="M24" s="1288">
        <v>19</v>
      </c>
      <c r="N24" s="1288"/>
      <c r="O24" s="1288"/>
      <c r="P24" s="1293"/>
      <c r="Q24" s="1196"/>
      <c r="R24" s="1291"/>
      <c r="S24" s="1199"/>
      <c r="T24" s="1293"/>
    </row>
    <row r="25" spans="1:20" ht="15.75" customHeight="1" x14ac:dyDescent="0.15">
      <c r="A25" s="259">
        <v>20</v>
      </c>
      <c r="B25" s="260"/>
      <c r="C25" s="260"/>
      <c r="D25" s="693"/>
      <c r="E25" s="138"/>
      <c r="F25" s="346"/>
      <c r="G25" s="140"/>
      <c r="H25" s="261"/>
      <c r="I25" s="15" t="e">
        <f>VLOOKUP($D25,診断名検索!$G:$K,3,FALSE)</f>
        <v>#N/A</v>
      </c>
      <c r="J25" s="15" t="e">
        <f>VLOOKUP($D25,診断名検索!$G:$K,4,FALSE)</f>
        <v>#N/A</v>
      </c>
      <c r="K25" s="15" t="e">
        <f>VLOOKUP($D25,診断名検索!$G:$K,2,FALSE)</f>
        <v>#N/A</v>
      </c>
      <c r="L25" s="15" t="e">
        <f>VLOOKUP($D25,診断名検索!$G:$K,5,FALSE)</f>
        <v>#N/A</v>
      </c>
      <c r="M25" s="1288">
        <v>20</v>
      </c>
      <c r="N25" s="1288"/>
      <c r="O25" s="1288"/>
      <c r="P25" s="1293"/>
      <c r="Q25" s="1196"/>
      <c r="R25" s="1291"/>
      <c r="S25" s="1199"/>
      <c r="T25" s="1293"/>
    </row>
    <row r="26" spans="1:20" ht="15.75" customHeight="1" x14ac:dyDescent="0.15">
      <c r="A26" s="259">
        <v>21</v>
      </c>
      <c r="B26" s="260"/>
      <c r="C26" s="260"/>
      <c r="D26" s="693"/>
      <c r="E26" s="138"/>
      <c r="F26" s="346"/>
      <c r="G26" s="140"/>
      <c r="H26" s="261"/>
      <c r="I26" s="15" t="e">
        <f>VLOOKUP($D26,診断名検索!$G:$K,3,FALSE)</f>
        <v>#N/A</v>
      </c>
      <c r="J26" s="15" t="e">
        <f>VLOOKUP($D26,診断名検索!$G:$K,4,FALSE)</f>
        <v>#N/A</v>
      </c>
      <c r="K26" s="15" t="e">
        <f>VLOOKUP($D26,診断名検索!$G:$K,2,FALSE)</f>
        <v>#N/A</v>
      </c>
      <c r="L26" s="15" t="e">
        <f>VLOOKUP($D26,診断名検索!$G:$K,5,FALSE)</f>
        <v>#N/A</v>
      </c>
      <c r="M26" s="1288">
        <v>21</v>
      </c>
      <c r="N26" s="1288"/>
      <c r="O26" s="1288"/>
      <c r="P26" s="1293"/>
      <c r="Q26" s="1196"/>
      <c r="R26" s="1291"/>
      <c r="S26" s="1199"/>
      <c r="T26" s="1293"/>
    </row>
    <row r="27" spans="1:20" ht="15.75" customHeight="1" x14ac:dyDescent="0.15">
      <c r="A27" s="259">
        <v>22</v>
      </c>
      <c r="B27" s="260"/>
      <c r="C27" s="260"/>
      <c r="D27" s="693"/>
      <c r="E27" s="138"/>
      <c r="F27" s="346"/>
      <c r="G27" s="140"/>
      <c r="H27" s="261"/>
      <c r="I27" s="15" t="e">
        <f>VLOOKUP($D27,診断名検索!$G:$K,3,FALSE)</f>
        <v>#N/A</v>
      </c>
      <c r="J27" s="15" t="e">
        <f>VLOOKUP($D27,診断名検索!$G:$K,4,FALSE)</f>
        <v>#N/A</v>
      </c>
      <c r="K27" s="15" t="e">
        <f>VLOOKUP($D27,診断名検索!$G:$K,2,FALSE)</f>
        <v>#N/A</v>
      </c>
      <c r="L27" s="15" t="e">
        <f>VLOOKUP($D27,診断名検索!$G:$K,5,FALSE)</f>
        <v>#N/A</v>
      </c>
      <c r="M27" s="1288">
        <v>22</v>
      </c>
      <c r="N27" s="1288"/>
      <c r="O27" s="1288"/>
      <c r="P27" s="1293"/>
      <c r="Q27" s="1196"/>
      <c r="R27" s="1291"/>
      <c r="S27" s="1199"/>
      <c r="T27" s="1293"/>
    </row>
    <row r="28" spans="1:20" ht="15.75" customHeight="1" x14ac:dyDescent="0.15">
      <c r="A28" s="259">
        <v>23</v>
      </c>
      <c r="B28" s="260"/>
      <c r="C28" s="260"/>
      <c r="D28" s="693"/>
      <c r="E28" s="138"/>
      <c r="F28" s="346"/>
      <c r="G28" s="140"/>
      <c r="H28" s="261"/>
      <c r="I28" s="15" t="e">
        <f>VLOOKUP($D28,診断名検索!$G:$K,3,FALSE)</f>
        <v>#N/A</v>
      </c>
      <c r="J28" s="15" t="e">
        <f>VLOOKUP($D28,診断名検索!$G:$K,4,FALSE)</f>
        <v>#N/A</v>
      </c>
      <c r="K28" s="15" t="e">
        <f>VLOOKUP($D28,診断名検索!$G:$K,2,FALSE)</f>
        <v>#N/A</v>
      </c>
      <c r="L28" s="15" t="e">
        <f>VLOOKUP($D28,診断名検索!$G:$K,5,FALSE)</f>
        <v>#N/A</v>
      </c>
      <c r="M28" s="1288">
        <v>23</v>
      </c>
      <c r="N28" s="1288"/>
      <c r="O28" s="1288"/>
      <c r="P28" s="1293"/>
      <c r="Q28" s="1196"/>
      <c r="R28" s="1291"/>
      <c r="S28" s="1199"/>
      <c r="T28" s="1293"/>
    </row>
    <row r="29" spans="1:20" ht="15.75" customHeight="1" x14ac:dyDescent="0.15">
      <c r="A29" s="259">
        <v>24</v>
      </c>
      <c r="B29" s="260"/>
      <c r="C29" s="260"/>
      <c r="D29" s="693"/>
      <c r="E29" s="138"/>
      <c r="F29" s="346"/>
      <c r="G29" s="140"/>
      <c r="H29" s="261"/>
      <c r="I29" s="15" t="e">
        <f>VLOOKUP($D29,診断名検索!$G:$K,3,FALSE)</f>
        <v>#N/A</v>
      </c>
      <c r="J29" s="15" t="e">
        <f>VLOOKUP($D29,診断名検索!$G:$K,4,FALSE)</f>
        <v>#N/A</v>
      </c>
      <c r="K29" s="15" t="e">
        <f>VLOOKUP($D29,診断名検索!$G:$K,2,FALSE)</f>
        <v>#N/A</v>
      </c>
      <c r="L29" s="15" t="e">
        <f>VLOOKUP($D29,診断名検索!$G:$K,5,FALSE)</f>
        <v>#N/A</v>
      </c>
      <c r="M29" s="1288">
        <v>24</v>
      </c>
      <c r="N29" s="1288"/>
      <c r="O29" s="1288"/>
      <c r="P29" s="1293"/>
      <c r="Q29" s="1196"/>
      <c r="R29" s="1291"/>
      <c r="S29" s="1199"/>
      <c r="T29" s="1293"/>
    </row>
    <row r="30" spans="1:20" ht="15.75" customHeight="1" x14ac:dyDescent="0.15">
      <c r="A30" s="259">
        <v>25</v>
      </c>
      <c r="B30" s="260"/>
      <c r="C30" s="260"/>
      <c r="D30" s="693"/>
      <c r="E30" s="138"/>
      <c r="F30" s="346"/>
      <c r="G30" s="140"/>
      <c r="H30" s="261"/>
      <c r="I30" s="15" t="e">
        <f>VLOOKUP($D30,診断名検索!$G:$K,3,FALSE)</f>
        <v>#N/A</v>
      </c>
      <c r="J30" s="15" t="e">
        <f>VLOOKUP($D30,診断名検索!$G:$K,4,FALSE)</f>
        <v>#N/A</v>
      </c>
      <c r="K30" s="15" t="e">
        <f>VLOOKUP($D30,診断名検索!$G:$K,2,FALSE)</f>
        <v>#N/A</v>
      </c>
      <c r="L30" s="15" t="e">
        <f>VLOOKUP($D30,診断名検索!$G:$K,5,FALSE)</f>
        <v>#N/A</v>
      </c>
      <c r="M30" s="1288">
        <v>25</v>
      </c>
      <c r="N30" s="1288"/>
      <c r="O30" s="1288"/>
      <c r="P30" s="1293"/>
      <c r="Q30" s="1196"/>
      <c r="R30" s="1291"/>
      <c r="S30" s="1199"/>
      <c r="T30" s="1293"/>
    </row>
    <row r="31" spans="1:20" ht="15.75" customHeight="1" x14ac:dyDescent="0.15">
      <c r="A31" s="259">
        <v>26</v>
      </c>
      <c r="B31" s="260"/>
      <c r="C31" s="260"/>
      <c r="D31" s="693"/>
      <c r="E31" s="138"/>
      <c r="F31" s="346"/>
      <c r="G31" s="140"/>
      <c r="H31" s="261"/>
      <c r="I31" s="15" t="e">
        <f>VLOOKUP($D31,診断名検索!$G:$K,3,FALSE)</f>
        <v>#N/A</v>
      </c>
      <c r="J31" s="15" t="e">
        <f>VLOOKUP($D31,診断名検索!$G:$K,4,FALSE)</f>
        <v>#N/A</v>
      </c>
      <c r="K31" s="15" t="e">
        <f>VLOOKUP($D31,診断名検索!$G:$K,2,FALSE)</f>
        <v>#N/A</v>
      </c>
      <c r="L31" s="15" t="e">
        <f>VLOOKUP($D31,診断名検索!$G:$K,5,FALSE)</f>
        <v>#N/A</v>
      </c>
      <c r="M31" s="1288">
        <v>26</v>
      </c>
      <c r="N31" s="1288"/>
      <c r="O31" s="1288"/>
      <c r="P31" s="1293"/>
      <c r="Q31" s="1196"/>
      <c r="R31" s="1291"/>
      <c r="S31" s="1199"/>
      <c r="T31" s="1293"/>
    </row>
    <row r="32" spans="1:20" ht="15.75" customHeight="1" x14ac:dyDescent="0.15">
      <c r="A32" s="259">
        <v>27</v>
      </c>
      <c r="B32" s="260"/>
      <c r="C32" s="260"/>
      <c r="D32" s="693"/>
      <c r="E32" s="138"/>
      <c r="F32" s="346"/>
      <c r="G32" s="140"/>
      <c r="H32" s="261"/>
      <c r="I32" s="15" t="e">
        <f>VLOOKUP($D32,診断名検索!$G:$K,3,FALSE)</f>
        <v>#N/A</v>
      </c>
      <c r="J32" s="15" t="e">
        <f>VLOOKUP($D32,診断名検索!$G:$K,4,FALSE)</f>
        <v>#N/A</v>
      </c>
      <c r="K32" s="15" t="e">
        <f>VLOOKUP($D32,診断名検索!$G:$K,2,FALSE)</f>
        <v>#N/A</v>
      </c>
      <c r="L32" s="15" t="e">
        <f>VLOOKUP($D32,診断名検索!$G:$K,5,FALSE)</f>
        <v>#N/A</v>
      </c>
      <c r="M32" s="1288">
        <v>27</v>
      </c>
      <c r="N32" s="1288"/>
      <c r="O32" s="1288"/>
      <c r="P32" s="1293"/>
      <c r="Q32" s="1196"/>
      <c r="R32" s="1291"/>
      <c r="S32" s="1199"/>
      <c r="T32" s="1293"/>
    </row>
    <row r="33" spans="1:20" ht="15.75" customHeight="1" x14ac:dyDescent="0.15">
      <c r="A33" s="259">
        <v>28</v>
      </c>
      <c r="B33" s="260"/>
      <c r="C33" s="260"/>
      <c r="D33" s="693"/>
      <c r="E33" s="138"/>
      <c r="F33" s="346"/>
      <c r="G33" s="140"/>
      <c r="H33" s="261"/>
      <c r="I33" s="15" t="e">
        <f>VLOOKUP($D33,診断名検索!$G:$K,3,FALSE)</f>
        <v>#N/A</v>
      </c>
      <c r="J33" s="15" t="e">
        <f>VLOOKUP($D33,診断名検索!$G:$K,4,FALSE)</f>
        <v>#N/A</v>
      </c>
      <c r="K33" s="15" t="e">
        <f>VLOOKUP($D33,診断名検索!$G:$K,2,FALSE)</f>
        <v>#N/A</v>
      </c>
      <c r="L33" s="15" t="e">
        <f>VLOOKUP($D33,診断名検索!$G:$K,5,FALSE)</f>
        <v>#N/A</v>
      </c>
      <c r="M33" s="1288">
        <v>28</v>
      </c>
      <c r="N33" s="1288"/>
      <c r="O33" s="1288"/>
      <c r="P33" s="1293"/>
      <c r="Q33" s="1196"/>
      <c r="R33" s="1291"/>
      <c r="S33" s="1199"/>
      <c r="T33" s="1293"/>
    </row>
    <row r="34" spans="1:20" ht="15.75" customHeight="1" x14ac:dyDescent="0.15">
      <c r="A34" s="259">
        <v>29</v>
      </c>
      <c r="B34" s="260"/>
      <c r="C34" s="260"/>
      <c r="D34" s="693"/>
      <c r="E34" s="138"/>
      <c r="F34" s="346"/>
      <c r="G34" s="140"/>
      <c r="H34" s="261"/>
      <c r="I34" s="15" t="e">
        <f>VLOOKUP($D34,診断名検索!$G:$K,3,FALSE)</f>
        <v>#N/A</v>
      </c>
      <c r="J34" s="15" t="e">
        <f>VLOOKUP($D34,診断名検索!$G:$K,4,FALSE)</f>
        <v>#N/A</v>
      </c>
      <c r="K34" s="15" t="e">
        <f>VLOOKUP($D34,診断名検索!$G:$K,2,FALSE)</f>
        <v>#N/A</v>
      </c>
      <c r="L34" s="15" t="e">
        <f>VLOOKUP($D34,診断名検索!$G:$K,5,FALSE)</f>
        <v>#N/A</v>
      </c>
      <c r="M34" s="1288">
        <v>29</v>
      </c>
      <c r="N34" s="1288"/>
      <c r="O34" s="1288"/>
      <c r="P34" s="1293"/>
      <c r="Q34" s="1196"/>
      <c r="R34" s="1291"/>
      <c r="S34" s="1199"/>
      <c r="T34" s="1293"/>
    </row>
    <row r="35" spans="1:20" ht="15.75" customHeight="1" x14ac:dyDescent="0.15">
      <c r="A35" s="259">
        <v>30</v>
      </c>
      <c r="B35" s="262"/>
      <c r="C35" s="262"/>
      <c r="D35" s="694"/>
      <c r="E35" s="146"/>
      <c r="F35" s="352"/>
      <c r="G35" s="212"/>
      <c r="H35" s="261"/>
      <c r="I35" s="15" t="e">
        <f>VLOOKUP($D35,診断名検索!$G:$K,3,FALSE)</f>
        <v>#N/A</v>
      </c>
      <c r="J35" s="15" t="e">
        <f>VLOOKUP($D35,診断名検索!$G:$K,4,FALSE)</f>
        <v>#N/A</v>
      </c>
      <c r="K35" s="15" t="e">
        <f>VLOOKUP($D35,診断名検索!$G:$K,2,FALSE)</f>
        <v>#N/A</v>
      </c>
      <c r="L35" s="15" t="e">
        <f>VLOOKUP($D35,診断名検索!$G:$K,5,FALSE)</f>
        <v>#N/A</v>
      </c>
      <c r="M35" s="1288">
        <v>30</v>
      </c>
      <c r="N35" s="1294"/>
      <c r="O35" s="1294"/>
      <c r="P35" s="1295"/>
      <c r="Q35" s="1203"/>
      <c r="R35" s="1296"/>
      <c r="S35" s="1217"/>
      <c r="T35" s="1293"/>
    </row>
    <row r="36" spans="1:20" ht="15.75" customHeight="1" x14ac:dyDescent="0.15">
      <c r="A36" s="259">
        <v>31</v>
      </c>
      <c r="B36" s="262"/>
      <c r="C36" s="262"/>
      <c r="D36" s="694"/>
      <c r="E36" s="146"/>
      <c r="F36" s="352"/>
      <c r="G36" s="212"/>
      <c r="H36" s="261"/>
      <c r="I36" s="15" t="e">
        <f>VLOOKUP($D36,診断名検索!$G:$K,3,FALSE)</f>
        <v>#N/A</v>
      </c>
      <c r="J36" s="15" t="e">
        <f>VLOOKUP($D36,診断名検索!$G:$K,4,FALSE)</f>
        <v>#N/A</v>
      </c>
      <c r="K36" s="15" t="e">
        <f>VLOOKUP($D36,診断名検索!$G:$K,2,FALSE)</f>
        <v>#N/A</v>
      </c>
      <c r="L36" s="15" t="e">
        <f>VLOOKUP($D36,診断名検索!$G:$K,5,FALSE)</f>
        <v>#N/A</v>
      </c>
      <c r="M36" s="1288">
        <v>31</v>
      </c>
      <c r="N36" s="1294"/>
      <c r="O36" s="1294"/>
      <c r="P36" s="1295"/>
      <c r="Q36" s="1203"/>
      <c r="R36" s="1296"/>
      <c r="S36" s="1217"/>
      <c r="T36" s="1293"/>
    </row>
    <row r="37" spans="1:20" ht="15.75" customHeight="1" x14ac:dyDescent="0.15">
      <c r="A37" s="259">
        <v>32</v>
      </c>
      <c r="B37" s="262"/>
      <c r="C37" s="262"/>
      <c r="D37" s="694"/>
      <c r="E37" s="146"/>
      <c r="F37" s="352"/>
      <c r="G37" s="212"/>
      <c r="H37" s="261"/>
      <c r="I37" s="15" t="e">
        <f>VLOOKUP($D37,診断名検索!$G:$K,3,FALSE)</f>
        <v>#N/A</v>
      </c>
      <c r="J37" s="15" t="e">
        <f>VLOOKUP($D37,診断名検索!$G:$K,4,FALSE)</f>
        <v>#N/A</v>
      </c>
      <c r="K37" s="15" t="e">
        <f>VLOOKUP($D37,診断名検索!$G:$K,2,FALSE)</f>
        <v>#N/A</v>
      </c>
      <c r="L37" s="15" t="e">
        <f>VLOOKUP($D37,診断名検索!$G:$K,5,FALSE)</f>
        <v>#N/A</v>
      </c>
      <c r="M37" s="1288">
        <v>32</v>
      </c>
      <c r="N37" s="1294"/>
      <c r="O37" s="1294"/>
      <c r="P37" s="1295"/>
      <c r="Q37" s="1203"/>
      <c r="R37" s="1296"/>
      <c r="S37" s="1217"/>
      <c r="T37" s="1293"/>
    </row>
    <row r="38" spans="1:20" ht="15.75" customHeight="1" x14ac:dyDescent="0.15">
      <c r="A38" s="259">
        <v>33</v>
      </c>
      <c r="B38" s="262"/>
      <c r="C38" s="262"/>
      <c r="D38" s="694"/>
      <c r="E38" s="146"/>
      <c r="F38" s="352"/>
      <c r="G38" s="212"/>
      <c r="H38" s="261"/>
      <c r="I38" s="15" t="e">
        <f>VLOOKUP($D38,診断名検索!$G:$K,3,FALSE)</f>
        <v>#N/A</v>
      </c>
      <c r="J38" s="15" t="e">
        <f>VLOOKUP($D38,診断名検索!$G:$K,4,FALSE)</f>
        <v>#N/A</v>
      </c>
      <c r="K38" s="15" t="e">
        <f>VLOOKUP($D38,診断名検索!$G:$K,2,FALSE)</f>
        <v>#N/A</v>
      </c>
      <c r="L38" s="15" t="e">
        <f>VLOOKUP($D38,診断名検索!$G:$K,5,FALSE)</f>
        <v>#N/A</v>
      </c>
      <c r="M38" s="1288">
        <v>33</v>
      </c>
      <c r="N38" s="1294"/>
      <c r="O38" s="1294"/>
      <c r="P38" s="1295"/>
      <c r="Q38" s="1203"/>
      <c r="R38" s="1296"/>
      <c r="S38" s="1217"/>
      <c r="T38" s="1293"/>
    </row>
    <row r="39" spans="1:20" ht="15.75" customHeight="1" x14ac:dyDescent="0.15">
      <c r="A39" s="259">
        <v>34</v>
      </c>
      <c r="B39" s="262"/>
      <c r="C39" s="262"/>
      <c r="D39" s="694"/>
      <c r="E39" s="146"/>
      <c r="F39" s="352"/>
      <c r="G39" s="212"/>
      <c r="H39" s="261"/>
      <c r="I39" s="15" t="e">
        <f>VLOOKUP($D39,診断名検索!$G:$K,3,FALSE)</f>
        <v>#N/A</v>
      </c>
      <c r="J39" s="15" t="e">
        <f>VLOOKUP($D39,診断名検索!$G:$K,4,FALSE)</f>
        <v>#N/A</v>
      </c>
      <c r="K39" s="15" t="e">
        <f>VLOOKUP($D39,診断名検索!$G:$K,2,FALSE)</f>
        <v>#N/A</v>
      </c>
      <c r="L39" s="15" t="e">
        <f>VLOOKUP($D39,診断名検索!$G:$K,5,FALSE)</f>
        <v>#N/A</v>
      </c>
      <c r="M39" s="1288">
        <v>34</v>
      </c>
      <c r="N39" s="1294"/>
      <c r="O39" s="1294"/>
      <c r="P39" s="1295"/>
      <c r="Q39" s="1203"/>
      <c r="R39" s="1296"/>
      <c r="S39" s="1217"/>
      <c r="T39" s="1293"/>
    </row>
    <row r="40" spans="1:20" ht="15.75" customHeight="1" x14ac:dyDescent="0.15">
      <c r="A40" s="259">
        <v>35</v>
      </c>
      <c r="B40" s="262"/>
      <c r="C40" s="262"/>
      <c r="D40" s="694"/>
      <c r="E40" s="146"/>
      <c r="F40" s="352"/>
      <c r="G40" s="212"/>
      <c r="H40" s="261"/>
      <c r="I40" s="15" t="e">
        <f>VLOOKUP($D40,診断名検索!$G:$K,3,FALSE)</f>
        <v>#N/A</v>
      </c>
      <c r="J40" s="15" t="e">
        <f>VLOOKUP($D40,診断名検索!$G:$K,4,FALSE)</f>
        <v>#N/A</v>
      </c>
      <c r="K40" s="15" t="e">
        <f>VLOOKUP($D40,診断名検索!$G:$K,2,FALSE)</f>
        <v>#N/A</v>
      </c>
      <c r="L40" s="15" t="e">
        <f>VLOOKUP($D40,診断名検索!$G:$K,5,FALSE)</f>
        <v>#N/A</v>
      </c>
      <c r="M40" s="1288">
        <v>35</v>
      </c>
      <c r="N40" s="1294"/>
      <c r="O40" s="1294"/>
      <c r="P40" s="1295"/>
      <c r="Q40" s="1203"/>
      <c r="R40" s="1296"/>
      <c r="S40" s="1217"/>
      <c r="T40" s="1293"/>
    </row>
    <row r="41" spans="1:20" ht="15.75" customHeight="1" x14ac:dyDescent="0.15">
      <c r="A41" s="259">
        <v>36</v>
      </c>
      <c r="B41" s="262"/>
      <c r="C41" s="262"/>
      <c r="D41" s="694"/>
      <c r="E41" s="146"/>
      <c r="F41" s="352"/>
      <c r="G41" s="212"/>
      <c r="H41" s="261"/>
      <c r="I41" s="15" t="e">
        <f>VLOOKUP($D41,診断名検索!$G:$K,3,FALSE)</f>
        <v>#N/A</v>
      </c>
      <c r="J41" s="15" t="e">
        <f>VLOOKUP($D41,診断名検索!$G:$K,4,FALSE)</f>
        <v>#N/A</v>
      </c>
      <c r="K41" s="15" t="e">
        <f>VLOOKUP($D41,診断名検索!$G:$K,2,FALSE)</f>
        <v>#N/A</v>
      </c>
      <c r="L41" s="15" t="e">
        <f>VLOOKUP($D41,診断名検索!$G:$K,5,FALSE)</f>
        <v>#N/A</v>
      </c>
      <c r="M41" s="1288">
        <v>36</v>
      </c>
      <c r="N41" s="1294"/>
      <c r="O41" s="1294"/>
      <c r="P41" s="1295"/>
      <c r="Q41" s="1203"/>
      <c r="R41" s="1296"/>
      <c r="S41" s="1217"/>
      <c r="T41" s="1293"/>
    </row>
    <row r="42" spans="1:20" ht="15.75" customHeight="1" x14ac:dyDescent="0.15">
      <c r="A42" s="259">
        <v>37</v>
      </c>
      <c r="B42" s="262"/>
      <c r="C42" s="262"/>
      <c r="D42" s="694"/>
      <c r="E42" s="146"/>
      <c r="F42" s="352"/>
      <c r="G42" s="212"/>
      <c r="H42" s="261"/>
      <c r="I42" s="15" t="e">
        <f>VLOOKUP($D42,診断名検索!$G:$K,3,FALSE)</f>
        <v>#N/A</v>
      </c>
      <c r="J42" s="15" t="e">
        <f>VLOOKUP($D42,診断名検索!$G:$K,4,FALSE)</f>
        <v>#N/A</v>
      </c>
      <c r="K42" s="15" t="e">
        <f>VLOOKUP($D42,診断名検索!$G:$K,2,FALSE)</f>
        <v>#N/A</v>
      </c>
      <c r="L42" s="15" t="e">
        <f>VLOOKUP($D42,診断名検索!$G:$K,5,FALSE)</f>
        <v>#N/A</v>
      </c>
      <c r="M42" s="1288">
        <v>37</v>
      </c>
      <c r="N42" s="1294"/>
      <c r="O42" s="1294"/>
      <c r="P42" s="1295"/>
      <c r="Q42" s="1203"/>
      <c r="R42" s="1296"/>
      <c r="S42" s="1217"/>
      <c r="T42" s="1293"/>
    </row>
    <row r="43" spans="1:20" ht="15.75" customHeight="1" x14ac:dyDescent="0.15">
      <c r="A43" s="259">
        <v>38</v>
      </c>
      <c r="B43" s="262"/>
      <c r="C43" s="262"/>
      <c r="D43" s="694"/>
      <c r="E43" s="146"/>
      <c r="F43" s="352"/>
      <c r="G43" s="212"/>
      <c r="H43" s="261"/>
      <c r="I43" s="15" t="e">
        <f>VLOOKUP($D43,診断名検索!$G:$K,3,FALSE)</f>
        <v>#N/A</v>
      </c>
      <c r="J43" s="15" t="e">
        <f>VLOOKUP($D43,診断名検索!$G:$K,4,FALSE)</f>
        <v>#N/A</v>
      </c>
      <c r="K43" s="15" t="e">
        <f>VLOOKUP($D43,診断名検索!$G:$K,2,FALSE)</f>
        <v>#N/A</v>
      </c>
      <c r="L43" s="15" t="e">
        <f>VLOOKUP($D43,診断名検索!$G:$K,5,FALSE)</f>
        <v>#N/A</v>
      </c>
      <c r="M43" s="1288">
        <v>38</v>
      </c>
      <c r="N43" s="1294"/>
      <c r="O43" s="1294"/>
      <c r="P43" s="1295"/>
      <c r="Q43" s="1203"/>
      <c r="R43" s="1296"/>
      <c r="S43" s="1217"/>
      <c r="T43" s="1293"/>
    </row>
    <row r="44" spans="1:20" ht="15.75" customHeight="1" x14ac:dyDescent="0.15">
      <c r="A44" s="259">
        <v>39</v>
      </c>
      <c r="B44" s="262"/>
      <c r="C44" s="262"/>
      <c r="D44" s="694"/>
      <c r="E44" s="146"/>
      <c r="F44" s="352"/>
      <c r="G44" s="212"/>
      <c r="H44" s="261"/>
      <c r="I44" s="15" t="e">
        <f>VLOOKUP($D44,診断名検索!$G:$K,3,FALSE)</f>
        <v>#N/A</v>
      </c>
      <c r="J44" s="15" t="e">
        <f>VLOOKUP($D44,診断名検索!$G:$K,4,FALSE)</f>
        <v>#N/A</v>
      </c>
      <c r="K44" s="15" t="e">
        <f>VLOOKUP($D44,診断名検索!$G:$K,2,FALSE)</f>
        <v>#N/A</v>
      </c>
      <c r="L44" s="15" t="e">
        <f>VLOOKUP($D44,診断名検索!$G:$K,5,FALSE)</f>
        <v>#N/A</v>
      </c>
      <c r="M44" s="1288">
        <v>39</v>
      </c>
      <c r="N44" s="1294"/>
      <c r="O44" s="1294"/>
      <c r="P44" s="1295"/>
      <c r="Q44" s="1203"/>
      <c r="R44" s="1296"/>
      <c r="S44" s="1217"/>
      <c r="T44" s="1293"/>
    </row>
    <row r="45" spans="1:20" ht="15.75" customHeight="1" x14ac:dyDescent="0.15">
      <c r="A45" s="259">
        <v>40</v>
      </c>
      <c r="B45" s="262"/>
      <c r="C45" s="262"/>
      <c r="D45" s="694"/>
      <c r="E45" s="146"/>
      <c r="F45" s="352"/>
      <c r="G45" s="212"/>
      <c r="H45" s="261"/>
      <c r="I45" s="15" t="e">
        <f>VLOOKUP($D45,診断名検索!$G:$K,3,FALSE)</f>
        <v>#N/A</v>
      </c>
      <c r="J45" s="15" t="e">
        <f>VLOOKUP($D45,診断名検索!$G:$K,4,FALSE)</f>
        <v>#N/A</v>
      </c>
      <c r="K45" s="15" t="e">
        <f>VLOOKUP($D45,診断名検索!$G:$K,2,FALSE)</f>
        <v>#N/A</v>
      </c>
      <c r="L45" s="15" t="e">
        <f>VLOOKUP($D45,診断名検索!$G:$K,5,FALSE)</f>
        <v>#N/A</v>
      </c>
      <c r="M45" s="1288">
        <v>40</v>
      </c>
      <c r="N45" s="1294"/>
      <c r="O45" s="1294"/>
      <c r="P45" s="1295"/>
      <c r="Q45" s="1203"/>
      <c r="R45" s="1296"/>
      <c r="S45" s="1217"/>
      <c r="T45" s="1293"/>
    </row>
    <row r="46" spans="1:20" ht="15.75" customHeight="1" x14ac:dyDescent="0.15">
      <c r="A46" s="259">
        <v>41</v>
      </c>
      <c r="B46" s="262"/>
      <c r="C46" s="262"/>
      <c r="D46" s="694"/>
      <c r="E46" s="146"/>
      <c r="F46" s="352"/>
      <c r="G46" s="212"/>
      <c r="H46" s="261"/>
      <c r="I46" s="15" t="e">
        <f>VLOOKUP($D46,診断名検索!$G:$K,3,FALSE)</f>
        <v>#N/A</v>
      </c>
      <c r="J46" s="15" t="e">
        <f>VLOOKUP($D46,診断名検索!$G:$K,4,FALSE)</f>
        <v>#N/A</v>
      </c>
      <c r="K46" s="15" t="e">
        <f>VLOOKUP($D46,診断名検索!$G:$K,2,FALSE)</f>
        <v>#N/A</v>
      </c>
      <c r="L46" s="15" t="e">
        <f>VLOOKUP($D46,診断名検索!$G:$K,5,FALSE)</f>
        <v>#N/A</v>
      </c>
      <c r="M46" s="1288">
        <v>41</v>
      </c>
      <c r="N46" s="1294"/>
      <c r="O46" s="1294"/>
      <c r="P46" s="1295"/>
      <c r="Q46" s="1203"/>
      <c r="R46" s="1296"/>
      <c r="S46" s="1217"/>
      <c r="T46" s="1293"/>
    </row>
    <row r="47" spans="1:20" ht="15.75" customHeight="1" x14ac:dyDescent="0.15">
      <c r="A47" s="259">
        <v>42</v>
      </c>
      <c r="B47" s="262"/>
      <c r="C47" s="262"/>
      <c r="D47" s="694"/>
      <c r="E47" s="146"/>
      <c r="F47" s="352"/>
      <c r="G47" s="212"/>
      <c r="H47" s="261"/>
      <c r="I47" s="15" t="e">
        <f>VLOOKUP($D47,診断名検索!$G:$K,3,FALSE)</f>
        <v>#N/A</v>
      </c>
      <c r="J47" s="15" t="e">
        <f>VLOOKUP($D47,診断名検索!$G:$K,4,FALSE)</f>
        <v>#N/A</v>
      </c>
      <c r="K47" s="15" t="e">
        <f>VLOOKUP($D47,診断名検索!$G:$K,2,FALSE)</f>
        <v>#N/A</v>
      </c>
      <c r="L47" s="15" t="e">
        <f>VLOOKUP($D47,診断名検索!$G:$K,5,FALSE)</f>
        <v>#N/A</v>
      </c>
      <c r="M47" s="1288">
        <v>42</v>
      </c>
      <c r="N47" s="1294"/>
      <c r="O47" s="1294"/>
      <c r="P47" s="1295"/>
      <c r="Q47" s="1203"/>
      <c r="R47" s="1296"/>
      <c r="S47" s="1217"/>
      <c r="T47" s="1293"/>
    </row>
    <row r="48" spans="1:20" ht="15.75" customHeight="1" x14ac:dyDescent="0.15">
      <c r="A48" s="259">
        <v>43</v>
      </c>
      <c r="B48" s="262"/>
      <c r="C48" s="262"/>
      <c r="D48" s="694"/>
      <c r="E48" s="146"/>
      <c r="F48" s="352"/>
      <c r="G48" s="212"/>
      <c r="H48" s="261"/>
      <c r="I48" s="15" t="e">
        <f>VLOOKUP($D48,診断名検索!$G:$K,3,FALSE)</f>
        <v>#N/A</v>
      </c>
      <c r="J48" s="15" t="e">
        <f>VLOOKUP($D48,診断名検索!$G:$K,4,FALSE)</f>
        <v>#N/A</v>
      </c>
      <c r="K48" s="15" t="e">
        <f>VLOOKUP($D48,診断名検索!$G:$K,2,FALSE)</f>
        <v>#N/A</v>
      </c>
      <c r="L48" s="15" t="e">
        <f>VLOOKUP($D48,診断名検索!$G:$K,5,FALSE)</f>
        <v>#N/A</v>
      </c>
      <c r="M48" s="1288">
        <v>43</v>
      </c>
      <c r="N48" s="1294"/>
      <c r="O48" s="1294"/>
      <c r="P48" s="1295"/>
      <c r="Q48" s="1203"/>
      <c r="R48" s="1296"/>
      <c r="S48" s="1217"/>
      <c r="T48" s="1293"/>
    </row>
    <row r="49" spans="1:20" ht="15.75" customHeight="1" x14ac:dyDescent="0.15">
      <c r="A49" s="259">
        <v>44</v>
      </c>
      <c r="B49" s="262"/>
      <c r="C49" s="262"/>
      <c r="D49" s="694"/>
      <c r="E49" s="146"/>
      <c r="F49" s="352"/>
      <c r="G49" s="212"/>
      <c r="H49" s="261"/>
      <c r="I49" s="15" t="e">
        <f>VLOOKUP($D49,診断名検索!$G:$K,3,FALSE)</f>
        <v>#N/A</v>
      </c>
      <c r="J49" s="15" t="e">
        <f>VLOOKUP($D49,診断名検索!$G:$K,4,FALSE)</f>
        <v>#N/A</v>
      </c>
      <c r="K49" s="15" t="e">
        <f>VLOOKUP($D49,診断名検索!$G:$K,2,FALSE)</f>
        <v>#N/A</v>
      </c>
      <c r="L49" s="15" t="e">
        <f>VLOOKUP($D49,診断名検索!$G:$K,5,FALSE)</f>
        <v>#N/A</v>
      </c>
      <c r="M49" s="1288">
        <v>44</v>
      </c>
      <c r="N49" s="1294"/>
      <c r="O49" s="1294"/>
      <c r="P49" s="1295"/>
      <c r="Q49" s="1203"/>
      <c r="R49" s="1296"/>
      <c r="S49" s="1217"/>
      <c r="T49" s="1293"/>
    </row>
    <row r="50" spans="1:20" ht="15.75" customHeight="1" x14ac:dyDescent="0.15">
      <c r="A50" s="259">
        <v>45</v>
      </c>
      <c r="B50" s="262"/>
      <c r="C50" s="262"/>
      <c r="D50" s="694"/>
      <c r="E50" s="146"/>
      <c r="F50" s="352"/>
      <c r="G50" s="212"/>
      <c r="H50" s="261"/>
      <c r="I50" s="15" t="e">
        <f>VLOOKUP($D50,診断名検索!$G:$K,3,FALSE)</f>
        <v>#N/A</v>
      </c>
      <c r="J50" s="15" t="e">
        <f>VLOOKUP($D50,診断名検索!$G:$K,4,FALSE)</f>
        <v>#N/A</v>
      </c>
      <c r="K50" s="15" t="e">
        <f>VLOOKUP($D50,診断名検索!$G:$K,2,FALSE)</f>
        <v>#N/A</v>
      </c>
      <c r="L50" s="15" t="e">
        <f>VLOOKUP($D50,診断名検索!$G:$K,5,FALSE)</f>
        <v>#N/A</v>
      </c>
      <c r="M50" s="1288">
        <v>45</v>
      </c>
      <c r="N50" s="1294"/>
      <c r="O50" s="1294"/>
      <c r="P50" s="1295"/>
      <c r="Q50" s="1203"/>
      <c r="R50" s="1296"/>
      <c r="S50" s="1217"/>
      <c r="T50" s="1293"/>
    </row>
    <row r="51" spans="1:20" ht="15.75" customHeight="1" x14ac:dyDescent="0.15">
      <c r="A51" s="259">
        <v>46</v>
      </c>
      <c r="B51" s="262"/>
      <c r="C51" s="262"/>
      <c r="D51" s="694"/>
      <c r="E51" s="146"/>
      <c r="F51" s="352"/>
      <c r="G51" s="212"/>
      <c r="H51" s="261"/>
      <c r="I51" s="15" t="e">
        <f>VLOOKUP($D51,診断名検索!$G:$K,3,FALSE)</f>
        <v>#N/A</v>
      </c>
      <c r="J51" s="15" t="e">
        <f>VLOOKUP($D51,診断名検索!$G:$K,4,FALSE)</f>
        <v>#N/A</v>
      </c>
      <c r="K51" s="15" t="e">
        <f>VLOOKUP($D51,診断名検索!$G:$K,2,FALSE)</f>
        <v>#N/A</v>
      </c>
      <c r="L51" s="15" t="e">
        <f>VLOOKUP($D51,診断名検索!$G:$K,5,FALSE)</f>
        <v>#N/A</v>
      </c>
      <c r="M51" s="1288">
        <v>46</v>
      </c>
      <c r="N51" s="1294"/>
      <c r="O51" s="1294"/>
      <c r="P51" s="1295"/>
      <c r="Q51" s="1203"/>
      <c r="R51" s="1296"/>
      <c r="S51" s="1217"/>
      <c r="T51" s="1293"/>
    </row>
    <row r="52" spans="1:20" ht="15.75" customHeight="1" x14ac:dyDescent="0.15">
      <c r="A52" s="259">
        <v>47</v>
      </c>
      <c r="B52" s="262"/>
      <c r="C52" s="262"/>
      <c r="D52" s="694"/>
      <c r="E52" s="146"/>
      <c r="F52" s="352"/>
      <c r="G52" s="212"/>
      <c r="H52" s="261"/>
      <c r="I52" s="15" t="e">
        <f>VLOOKUP($D52,診断名検索!$G:$K,3,FALSE)</f>
        <v>#N/A</v>
      </c>
      <c r="J52" s="15" t="e">
        <f>VLOOKUP($D52,診断名検索!$G:$K,4,FALSE)</f>
        <v>#N/A</v>
      </c>
      <c r="K52" s="15" t="e">
        <f>VLOOKUP($D52,診断名検索!$G:$K,2,FALSE)</f>
        <v>#N/A</v>
      </c>
      <c r="L52" s="15" t="e">
        <f>VLOOKUP($D52,診断名検索!$G:$K,5,FALSE)</f>
        <v>#N/A</v>
      </c>
      <c r="M52" s="1288">
        <v>47</v>
      </c>
      <c r="N52" s="1294"/>
      <c r="O52" s="1294"/>
      <c r="P52" s="1295"/>
      <c r="Q52" s="1203"/>
      <c r="R52" s="1296"/>
      <c r="S52" s="1217"/>
      <c r="T52" s="1293"/>
    </row>
    <row r="53" spans="1:20" ht="15.75" customHeight="1" x14ac:dyDescent="0.15">
      <c r="A53" s="259">
        <v>48</v>
      </c>
      <c r="B53" s="262"/>
      <c r="C53" s="262"/>
      <c r="D53" s="694"/>
      <c r="E53" s="146"/>
      <c r="F53" s="352"/>
      <c r="G53" s="212"/>
      <c r="H53" s="261"/>
      <c r="I53" s="15" t="e">
        <f>VLOOKUP($D53,診断名検索!$G:$K,3,FALSE)</f>
        <v>#N/A</v>
      </c>
      <c r="J53" s="15" t="e">
        <f>VLOOKUP($D53,診断名検索!$G:$K,4,FALSE)</f>
        <v>#N/A</v>
      </c>
      <c r="K53" s="15" t="e">
        <f>VLOOKUP($D53,診断名検索!$G:$K,2,FALSE)</f>
        <v>#N/A</v>
      </c>
      <c r="L53" s="15" t="e">
        <f>VLOOKUP($D53,診断名検索!$G:$K,5,FALSE)</f>
        <v>#N/A</v>
      </c>
      <c r="M53" s="1288">
        <v>48</v>
      </c>
      <c r="N53" s="1294"/>
      <c r="O53" s="1294"/>
      <c r="P53" s="1295"/>
      <c r="Q53" s="1203"/>
      <c r="R53" s="1296"/>
      <c r="S53" s="1217"/>
      <c r="T53" s="1293"/>
    </row>
    <row r="54" spans="1:20" ht="15.75" customHeight="1" x14ac:dyDescent="0.15">
      <c r="A54" s="259">
        <v>49</v>
      </c>
      <c r="B54" s="262"/>
      <c r="C54" s="262"/>
      <c r="D54" s="694"/>
      <c r="E54" s="146"/>
      <c r="F54" s="352"/>
      <c r="G54" s="212"/>
      <c r="H54" s="261"/>
      <c r="I54" s="15" t="e">
        <f>VLOOKUP($D54,診断名検索!$G:$K,3,FALSE)</f>
        <v>#N/A</v>
      </c>
      <c r="J54" s="15" t="e">
        <f>VLOOKUP($D54,診断名検索!$G:$K,4,FALSE)</f>
        <v>#N/A</v>
      </c>
      <c r="K54" s="15" t="e">
        <f>VLOOKUP($D54,診断名検索!$G:$K,2,FALSE)</f>
        <v>#N/A</v>
      </c>
      <c r="L54" s="15" t="e">
        <f>VLOOKUP($D54,診断名検索!$G:$K,5,FALSE)</f>
        <v>#N/A</v>
      </c>
      <c r="M54" s="1288">
        <v>49</v>
      </c>
      <c r="N54" s="1294"/>
      <c r="O54" s="1294"/>
      <c r="P54" s="1295"/>
      <c r="Q54" s="1203"/>
      <c r="R54" s="1296"/>
      <c r="S54" s="1217"/>
      <c r="T54" s="1293"/>
    </row>
    <row r="55" spans="1:20" ht="15.75" customHeight="1" x14ac:dyDescent="0.15">
      <c r="A55" s="259">
        <v>50</v>
      </c>
      <c r="B55" s="262"/>
      <c r="C55" s="262"/>
      <c r="D55" s="694"/>
      <c r="E55" s="146"/>
      <c r="F55" s="352"/>
      <c r="G55" s="212"/>
      <c r="H55" s="261"/>
      <c r="I55" s="15" t="e">
        <f>VLOOKUP($D55,診断名検索!$G:$K,3,FALSE)</f>
        <v>#N/A</v>
      </c>
      <c r="J55" s="15" t="e">
        <f>VLOOKUP($D55,診断名検索!$G:$K,4,FALSE)</f>
        <v>#N/A</v>
      </c>
      <c r="K55" s="15" t="e">
        <f>VLOOKUP($D55,診断名検索!$G:$K,2,FALSE)</f>
        <v>#N/A</v>
      </c>
      <c r="L55" s="15" t="e">
        <f>VLOOKUP($D55,診断名検索!$G:$K,5,FALSE)</f>
        <v>#N/A</v>
      </c>
      <c r="M55" s="1288">
        <v>50</v>
      </c>
      <c r="N55" s="1294"/>
      <c r="O55" s="1294"/>
      <c r="P55" s="1295"/>
      <c r="Q55" s="1203"/>
      <c r="R55" s="1296"/>
      <c r="S55" s="1217"/>
      <c r="T55" s="1293"/>
    </row>
    <row r="56" spans="1:20" ht="15.75" customHeight="1" x14ac:dyDescent="0.15">
      <c r="A56" s="259">
        <v>51</v>
      </c>
      <c r="B56" s="262"/>
      <c r="C56" s="262"/>
      <c r="D56" s="694"/>
      <c r="E56" s="146"/>
      <c r="F56" s="352"/>
      <c r="G56" s="212"/>
      <c r="H56" s="261"/>
      <c r="I56" s="15" t="e">
        <f>VLOOKUP($D56,診断名検索!$G:$K,3,FALSE)</f>
        <v>#N/A</v>
      </c>
      <c r="J56" s="15" t="e">
        <f>VLOOKUP($D56,診断名検索!$G:$K,4,FALSE)</f>
        <v>#N/A</v>
      </c>
      <c r="K56" s="15" t="e">
        <f>VLOOKUP($D56,診断名検索!$G:$K,2,FALSE)</f>
        <v>#N/A</v>
      </c>
      <c r="L56" s="15" t="e">
        <f>VLOOKUP($D56,診断名検索!$G:$K,5,FALSE)</f>
        <v>#N/A</v>
      </c>
      <c r="M56" s="1288">
        <v>51</v>
      </c>
      <c r="N56" s="1294"/>
      <c r="O56" s="1294"/>
      <c r="P56" s="1295"/>
      <c r="Q56" s="1203"/>
      <c r="R56" s="1296"/>
      <c r="S56" s="1217"/>
      <c r="T56" s="1293"/>
    </row>
    <row r="57" spans="1:20" ht="15.75" customHeight="1" x14ac:dyDescent="0.15">
      <c r="A57" s="259">
        <v>52</v>
      </c>
      <c r="B57" s="262"/>
      <c r="C57" s="262"/>
      <c r="D57" s="694"/>
      <c r="E57" s="146"/>
      <c r="F57" s="352"/>
      <c r="G57" s="212"/>
      <c r="H57" s="261"/>
      <c r="I57" s="15" t="e">
        <f>VLOOKUP($D57,診断名検索!$G:$K,3,FALSE)</f>
        <v>#N/A</v>
      </c>
      <c r="J57" s="15" t="e">
        <f>VLOOKUP($D57,診断名検索!$G:$K,4,FALSE)</f>
        <v>#N/A</v>
      </c>
      <c r="K57" s="15" t="e">
        <f>VLOOKUP($D57,診断名検索!$G:$K,2,FALSE)</f>
        <v>#N/A</v>
      </c>
      <c r="L57" s="15" t="e">
        <f>VLOOKUP($D57,診断名検索!$G:$K,5,FALSE)</f>
        <v>#N/A</v>
      </c>
      <c r="M57" s="1288">
        <v>52</v>
      </c>
      <c r="N57" s="1294"/>
      <c r="O57" s="1294"/>
      <c r="P57" s="1295"/>
      <c r="Q57" s="1203"/>
      <c r="R57" s="1296"/>
      <c r="S57" s="1217"/>
      <c r="T57" s="1293"/>
    </row>
    <row r="58" spans="1:20" ht="15.75" customHeight="1" x14ac:dyDescent="0.15">
      <c r="A58" s="259">
        <v>53</v>
      </c>
      <c r="B58" s="262"/>
      <c r="C58" s="262"/>
      <c r="D58" s="694"/>
      <c r="E58" s="146"/>
      <c r="F58" s="352"/>
      <c r="G58" s="212"/>
      <c r="H58" s="261"/>
      <c r="I58" s="15" t="e">
        <f>VLOOKUP($D58,診断名検索!$G:$K,3,FALSE)</f>
        <v>#N/A</v>
      </c>
      <c r="J58" s="15" t="e">
        <f>VLOOKUP($D58,診断名検索!$G:$K,4,FALSE)</f>
        <v>#N/A</v>
      </c>
      <c r="K58" s="15" t="e">
        <f>VLOOKUP($D58,診断名検索!$G:$K,2,FALSE)</f>
        <v>#N/A</v>
      </c>
      <c r="L58" s="15" t="e">
        <f>VLOOKUP($D58,診断名検索!$G:$K,5,FALSE)</f>
        <v>#N/A</v>
      </c>
      <c r="M58" s="1288">
        <v>53</v>
      </c>
      <c r="N58" s="1294"/>
      <c r="O58" s="1294"/>
      <c r="P58" s="1295"/>
      <c r="Q58" s="1203"/>
      <c r="R58" s="1296"/>
      <c r="S58" s="1217"/>
      <c r="T58" s="1293"/>
    </row>
    <row r="59" spans="1:20" ht="15.75" customHeight="1" x14ac:dyDescent="0.15">
      <c r="A59" s="259">
        <v>54</v>
      </c>
      <c r="B59" s="262"/>
      <c r="C59" s="262"/>
      <c r="D59" s="694"/>
      <c r="E59" s="146"/>
      <c r="F59" s="352"/>
      <c r="G59" s="212"/>
      <c r="H59" s="261"/>
      <c r="I59" s="15" t="e">
        <f>VLOOKUP($D59,診断名検索!$G:$K,3,FALSE)</f>
        <v>#N/A</v>
      </c>
      <c r="J59" s="15" t="e">
        <f>VLOOKUP($D59,診断名検索!$G:$K,4,FALSE)</f>
        <v>#N/A</v>
      </c>
      <c r="K59" s="15" t="e">
        <f>VLOOKUP($D59,診断名検索!$G:$K,2,FALSE)</f>
        <v>#N/A</v>
      </c>
      <c r="L59" s="15" t="e">
        <f>VLOOKUP($D59,診断名検索!$G:$K,5,FALSE)</f>
        <v>#N/A</v>
      </c>
      <c r="M59" s="1288">
        <v>54</v>
      </c>
      <c r="N59" s="1294"/>
      <c r="O59" s="1294"/>
      <c r="P59" s="1295"/>
      <c r="Q59" s="1203"/>
      <c r="R59" s="1296"/>
      <c r="S59" s="1217"/>
      <c r="T59" s="1293"/>
    </row>
    <row r="60" spans="1:20" ht="15.75" customHeight="1" x14ac:dyDescent="0.15">
      <c r="A60" s="259">
        <v>55</v>
      </c>
      <c r="B60" s="262"/>
      <c r="C60" s="262"/>
      <c r="D60" s="694"/>
      <c r="E60" s="146"/>
      <c r="F60" s="352"/>
      <c r="G60" s="212"/>
      <c r="H60" s="261"/>
      <c r="I60" s="15" t="e">
        <f>VLOOKUP($D60,診断名検索!$G:$K,3,FALSE)</f>
        <v>#N/A</v>
      </c>
      <c r="J60" s="15" t="e">
        <f>VLOOKUP($D60,診断名検索!$G:$K,4,FALSE)</f>
        <v>#N/A</v>
      </c>
      <c r="K60" s="15" t="e">
        <f>VLOOKUP($D60,診断名検索!$G:$K,2,FALSE)</f>
        <v>#N/A</v>
      </c>
      <c r="L60" s="15" t="e">
        <f>VLOOKUP($D60,診断名検索!$G:$K,5,FALSE)</f>
        <v>#N/A</v>
      </c>
      <c r="M60" s="1288">
        <v>55</v>
      </c>
      <c r="N60" s="1294"/>
      <c r="O60" s="1294"/>
      <c r="P60" s="1295"/>
      <c r="Q60" s="1203"/>
      <c r="R60" s="1296"/>
      <c r="S60" s="1217"/>
      <c r="T60" s="1293"/>
    </row>
    <row r="61" spans="1:20" ht="15.75" customHeight="1" x14ac:dyDescent="0.15">
      <c r="A61" s="259">
        <v>56</v>
      </c>
      <c r="B61" s="262"/>
      <c r="C61" s="262"/>
      <c r="D61" s="694"/>
      <c r="E61" s="146"/>
      <c r="F61" s="352"/>
      <c r="G61" s="212"/>
      <c r="H61" s="261"/>
      <c r="I61" s="15" t="e">
        <f>VLOOKUP($D61,診断名検索!$G:$K,3,FALSE)</f>
        <v>#N/A</v>
      </c>
      <c r="J61" s="15" t="e">
        <f>VLOOKUP($D61,診断名検索!$G:$K,4,FALSE)</f>
        <v>#N/A</v>
      </c>
      <c r="K61" s="15" t="e">
        <f>VLOOKUP($D61,診断名検索!$G:$K,2,FALSE)</f>
        <v>#N/A</v>
      </c>
      <c r="L61" s="15" t="e">
        <f>VLOOKUP($D61,診断名検索!$G:$K,5,FALSE)</f>
        <v>#N/A</v>
      </c>
      <c r="M61" s="1288">
        <v>56</v>
      </c>
      <c r="N61" s="1294"/>
      <c r="O61" s="1294"/>
      <c r="P61" s="1295"/>
      <c r="Q61" s="1203"/>
      <c r="R61" s="1296"/>
      <c r="S61" s="1217"/>
      <c r="T61" s="1293"/>
    </row>
    <row r="62" spans="1:20" ht="15.75" customHeight="1" x14ac:dyDescent="0.15">
      <c r="A62" s="259">
        <v>57</v>
      </c>
      <c r="B62" s="262"/>
      <c r="C62" s="262"/>
      <c r="D62" s="694"/>
      <c r="E62" s="146"/>
      <c r="F62" s="352"/>
      <c r="G62" s="212"/>
      <c r="H62" s="261"/>
      <c r="I62" s="15" t="e">
        <f>VLOOKUP($D62,診断名検索!$G:$K,3,FALSE)</f>
        <v>#N/A</v>
      </c>
      <c r="J62" s="15" t="e">
        <f>VLOOKUP($D62,診断名検索!$G:$K,4,FALSE)</f>
        <v>#N/A</v>
      </c>
      <c r="K62" s="15" t="e">
        <f>VLOOKUP($D62,診断名検索!$G:$K,2,FALSE)</f>
        <v>#N/A</v>
      </c>
      <c r="L62" s="15" t="e">
        <f>VLOOKUP($D62,診断名検索!$G:$K,5,FALSE)</f>
        <v>#N/A</v>
      </c>
      <c r="M62" s="1288">
        <v>57</v>
      </c>
      <c r="N62" s="1294"/>
      <c r="O62" s="1294"/>
      <c r="P62" s="1295"/>
      <c r="Q62" s="1203"/>
      <c r="R62" s="1296"/>
      <c r="S62" s="1217"/>
      <c r="T62" s="1293"/>
    </row>
    <row r="63" spans="1:20" ht="15.75" customHeight="1" x14ac:dyDescent="0.15">
      <c r="A63" s="259">
        <v>58</v>
      </c>
      <c r="B63" s="262"/>
      <c r="C63" s="262"/>
      <c r="D63" s="694"/>
      <c r="E63" s="146"/>
      <c r="F63" s="352"/>
      <c r="G63" s="212"/>
      <c r="H63" s="261"/>
      <c r="I63" s="15" t="e">
        <f>VLOOKUP($D63,診断名検索!$G:$K,3,FALSE)</f>
        <v>#N/A</v>
      </c>
      <c r="J63" s="15" t="e">
        <f>VLOOKUP($D63,診断名検索!$G:$K,4,FALSE)</f>
        <v>#N/A</v>
      </c>
      <c r="K63" s="15" t="e">
        <f>VLOOKUP($D63,診断名検索!$G:$K,2,FALSE)</f>
        <v>#N/A</v>
      </c>
      <c r="L63" s="15" t="e">
        <f>VLOOKUP($D63,診断名検索!$G:$K,5,FALSE)</f>
        <v>#N/A</v>
      </c>
      <c r="M63" s="1288">
        <v>58</v>
      </c>
      <c r="N63" s="1294"/>
      <c r="O63" s="1294"/>
      <c r="P63" s="1295"/>
      <c r="Q63" s="1203"/>
      <c r="R63" s="1296"/>
      <c r="S63" s="1217"/>
      <c r="T63" s="1293"/>
    </row>
    <row r="64" spans="1:20" ht="15.75" customHeight="1" x14ac:dyDescent="0.15">
      <c r="A64" s="259">
        <v>59</v>
      </c>
      <c r="B64" s="262"/>
      <c r="C64" s="262"/>
      <c r="D64" s="694"/>
      <c r="E64" s="146"/>
      <c r="F64" s="352"/>
      <c r="G64" s="212"/>
      <c r="H64" s="261"/>
      <c r="I64" s="15" t="e">
        <f>VLOOKUP($D64,診断名検索!$G:$K,3,FALSE)</f>
        <v>#N/A</v>
      </c>
      <c r="J64" s="15" t="e">
        <f>VLOOKUP($D64,診断名検索!$G:$K,4,FALSE)</f>
        <v>#N/A</v>
      </c>
      <c r="K64" s="15" t="e">
        <f>VLOOKUP($D64,診断名検索!$G:$K,2,FALSE)</f>
        <v>#N/A</v>
      </c>
      <c r="L64" s="15" t="e">
        <f>VLOOKUP($D64,診断名検索!$G:$K,5,FALSE)</f>
        <v>#N/A</v>
      </c>
      <c r="M64" s="1288">
        <v>59</v>
      </c>
      <c r="N64" s="1294"/>
      <c r="O64" s="1294"/>
      <c r="P64" s="1295"/>
      <c r="Q64" s="1203"/>
      <c r="R64" s="1296"/>
      <c r="S64" s="1217"/>
      <c r="T64" s="1293"/>
    </row>
    <row r="65" spans="1:20" ht="15.75" customHeight="1" x14ac:dyDescent="0.15">
      <c r="A65" s="259">
        <v>60</v>
      </c>
      <c r="B65" s="262"/>
      <c r="C65" s="262"/>
      <c r="D65" s="694"/>
      <c r="E65" s="146"/>
      <c r="F65" s="352"/>
      <c r="G65" s="212"/>
      <c r="H65" s="261"/>
      <c r="I65" s="15" t="e">
        <f>VLOOKUP($D65,診断名検索!$G:$K,3,FALSE)</f>
        <v>#N/A</v>
      </c>
      <c r="J65" s="15" t="e">
        <f>VLOOKUP($D65,診断名検索!$G:$K,4,FALSE)</f>
        <v>#N/A</v>
      </c>
      <c r="K65" s="15" t="e">
        <f>VLOOKUP($D65,診断名検索!$G:$K,2,FALSE)</f>
        <v>#N/A</v>
      </c>
      <c r="L65" s="15" t="e">
        <f>VLOOKUP($D65,診断名検索!$G:$K,5,FALSE)</f>
        <v>#N/A</v>
      </c>
      <c r="M65" s="1288">
        <v>60</v>
      </c>
      <c r="N65" s="1294"/>
      <c r="O65" s="1294"/>
      <c r="P65" s="1295"/>
      <c r="Q65" s="1203"/>
      <c r="R65" s="1296"/>
      <c r="S65" s="1217"/>
      <c r="T65" s="1293"/>
    </row>
    <row r="66" spans="1:20" ht="15.75" customHeight="1" x14ac:dyDescent="0.15">
      <c r="A66" s="259">
        <v>61</v>
      </c>
      <c r="B66" s="262"/>
      <c r="C66" s="262"/>
      <c r="D66" s="694"/>
      <c r="E66" s="146"/>
      <c r="F66" s="352"/>
      <c r="G66" s="212"/>
      <c r="H66" s="261"/>
      <c r="I66" s="15" t="e">
        <f>VLOOKUP($D66,診断名検索!$G:$K,3,FALSE)</f>
        <v>#N/A</v>
      </c>
      <c r="J66" s="15" t="e">
        <f>VLOOKUP($D66,診断名検索!$G:$K,4,FALSE)</f>
        <v>#N/A</v>
      </c>
      <c r="K66" s="15" t="e">
        <f>VLOOKUP($D66,診断名検索!$G:$K,2,FALSE)</f>
        <v>#N/A</v>
      </c>
      <c r="L66" s="15" t="e">
        <f>VLOOKUP($D66,診断名検索!$G:$K,5,FALSE)</f>
        <v>#N/A</v>
      </c>
      <c r="M66" s="1288">
        <v>61</v>
      </c>
      <c r="N66" s="1294"/>
      <c r="O66" s="1294"/>
      <c r="P66" s="1295"/>
      <c r="Q66" s="1203"/>
      <c r="R66" s="1296"/>
      <c r="S66" s="1217"/>
      <c r="T66" s="1293"/>
    </row>
    <row r="67" spans="1:20" ht="15.75" customHeight="1" x14ac:dyDescent="0.15">
      <c r="A67" s="259">
        <v>62</v>
      </c>
      <c r="B67" s="262"/>
      <c r="C67" s="262"/>
      <c r="D67" s="694"/>
      <c r="E67" s="146"/>
      <c r="F67" s="352"/>
      <c r="G67" s="212"/>
      <c r="H67" s="261"/>
      <c r="I67" s="15" t="e">
        <f>VLOOKUP($D67,診断名検索!$G:$K,3,FALSE)</f>
        <v>#N/A</v>
      </c>
      <c r="J67" s="15" t="e">
        <f>VLOOKUP($D67,診断名検索!$G:$K,4,FALSE)</f>
        <v>#N/A</v>
      </c>
      <c r="K67" s="15" t="e">
        <f>VLOOKUP($D67,診断名検索!$G:$K,2,FALSE)</f>
        <v>#N/A</v>
      </c>
      <c r="L67" s="15" t="e">
        <f>VLOOKUP($D67,診断名検索!$G:$K,5,FALSE)</f>
        <v>#N/A</v>
      </c>
      <c r="M67" s="1288">
        <v>62</v>
      </c>
      <c r="N67" s="1294"/>
      <c r="O67" s="1294"/>
      <c r="P67" s="1295"/>
      <c r="Q67" s="1203"/>
      <c r="R67" s="1296"/>
      <c r="S67" s="1217"/>
      <c r="T67" s="1293"/>
    </row>
    <row r="68" spans="1:20" ht="15.75" customHeight="1" x14ac:dyDescent="0.15">
      <c r="A68" s="259">
        <v>63</v>
      </c>
      <c r="B68" s="262"/>
      <c r="C68" s="262"/>
      <c r="D68" s="694"/>
      <c r="E68" s="146"/>
      <c r="F68" s="352"/>
      <c r="G68" s="212"/>
      <c r="H68" s="261"/>
      <c r="I68" s="15" t="e">
        <f>VLOOKUP($D68,診断名検索!$G:$K,3,FALSE)</f>
        <v>#N/A</v>
      </c>
      <c r="J68" s="15" t="e">
        <f>VLOOKUP($D68,診断名検索!$G:$K,4,FALSE)</f>
        <v>#N/A</v>
      </c>
      <c r="K68" s="15" t="e">
        <f>VLOOKUP($D68,診断名検索!$G:$K,2,FALSE)</f>
        <v>#N/A</v>
      </c>
      <c r="L68" s="15" t="e">
        <f>VLOOKUP($D68,診断名検索!$G:$K,5,FALSE)</f>
        <v>#N/A</v>
      </c>
      <c r="M68" s="1288">
        <v>63</v>
      </c>
      <c r="N68" s="1294"/>
      <c r="O68" s="1294"/>
      <c r="P68" s="1295"/>
      <c r="Q68" s="1203"/>
      <c r="R68" s="1296"/>
      <c r="S68" s="1217"/>
      <c r="T68" s="1293"/>
    </row>
    <row r="69" spans="1:20" ht="15.75" customHeight="1" x14ac:dyDescent="0.15">
      <c r="A69" s="259">
        <v>64</v>
      </c>
      <c r="B69" s="262"/>
      <c r="C69" s="262"/>
      <c r="D69" s="694"/>
      <c r="E69" s="146"/>
      <c r="F69" s="352"/>
      <c r="G69" s="212"/>
      <c r="H69" s="261"/>
      <c r="I69" s="15" t="e">
        <f>VLOOKUP($D69,診断名検索!$G:$K,3,FALSE)</f>
        <v>#N/A</v>
      </c>
      <c r="J69" s="15" t="e">
        <f>VLOOKUP($D69,診断名検索!$G:$K,4,FALSE)</f>
        <v>#N/A</v>
      </c>
      <c r="K69" s="15" t="e">
        <f>VLOOKUP($D69,診断名検索!$G:$K,2,FALSE)</f>
        <v>#N/A</v>
      </c>
      <c r="L69" s="15" t="e">
        <f>VLOOKUP($D69,診断名検索!$G:$K,5,FALSE)</f>
        <v>#N/A</v>
      </c>
      <c r="M69" s="1288">
        <v>64</v>
      </c>
      <c r="N69" s="1294"/>
      <c r="O69" s="1294"/>
      <c r="P69" s="1295"/>
      <c r="Q69" s="1203"/>
      <c r="R69" s="1296"/>
      <c r="S69" s="1217"/>
      <c r="T69" s="1293"/>
    </row>
    <row r="70" spans="1:20" ht="15.75" customHeight="1" x14ac:dyDescent="0.15">
      <c r="A70" s="259">
        <v>65</v>
      </c>
      <c r="B70" s="262"/>
      <c r="C70" s="262"/>
      <c r="D70" s="694"/>
      <c r="E70" s="146"/>
      <c r="F70" s="352"/>
      <c r="G70" s="212"/>
      <c r="H70" s="261"/>
      <c r="I70" s="15" t="e">
        <f>VLOOKUP($D70,診断名検索!$G:$K,3,FALSE)</f>
        <v>#N/A</v>
      </c>
      <c r="J70" s="15" t="e">
        <f>VLOOKUP($D70,診断名検索!$G:$K,4,FALSE)</f>
        <v>#N/A</v>
      </c>
      <c r="K70" s="15" t="e">
        <f>VLOOKUP($D70,診断名検索!$G:$K,2,FALSE)</f>
        <v>#N/A</v>
      </c>
      <c r="L70" s="15" t="e">
        <f>VLOOKUP($D70,診断名検索!$G:$K,5,FALSE)</f>
        <v>#N/A</v>
      </c>
      <c r="M70" s="1288">
        <v>65</v>
      </c>
      <c r="N70" s="1294"/>
      <c r="O70" s="1294"/>
      <c r="P70" s="1295"/>
      <c r="Q70" s="1203"/>
      <c r="R70" s="1296"/>
      <c r="S70" s="1217"/>
      <c r="T70" s="1293"/>
    </row>
    <row r="71" spans="1:20" ht="15.75" customHeight="1" x14ac:dyDescent="0.15">
      <c r="A71" s="259">
        <v>66</v>
      </c>
      <c r="B71" s="262"/>
      <c r="C71" s="262"/>
      <c r="D71" s="694"/>
      <c r="E71" s="146"/>
      <c r="F71" s="352"/>
      <c r="G71" s="212"/>
      <c r="H71" s="261"/>
      <c r="I71" s="15" t="e">
        <f>VLOOKUP($D71,診断名検索!$G:$K,3,FALSE)</f>
        <v>#N/A</v>
      </c>
      <c r="J71" s="15" t="e">
        <f>VLOOKUP($D71,診断名検索!$G:$K,4,FALSE)</f>
        <v>#N/A</v>
      </c>
      <c r="K71" s="15" t="e">
        <f>VLOOKUP($D71,診断名検索!$G:$K,2,FALSE)</f>
        <v>#N/A</v>
      </c>
      <c r="L71" s="15" t="e">
        <f>VLOOKUP($D71,診断名検索!$G:$K,5,FALSE)</f>
        <v>#N/A</v>
      </c>
      <c r="M71" s="1288">
        <v>66</v>
      </c>
      <c r="N71" s="1294"/>
      <c r="O71" s="1294"/>
      <c r="P71" s="1295"/>
      <c r="Q71" s="1203"/>
      <c r="R71" s="1296"/>
      <c r="S71" s="1217"/>
      <c r="T71" s="1293"/>
    </row>
    <row r="72" spans="1:20" ht="15.75" customHeight="1" x14ac:dyDescent="0.15">
      <c r="A72" s="259">
        <v>67</v>
      </c>
      <c r="B72" s="262"/>
      <c r="C72" s="262"/>
      <c r="D72" s="694"/>
      <c r="E72" s="146"/>
      <c r="F72" s="352"/>
      <c r="G72" s="212"/>
      <c r="H72" s="261"/>
      <c r="I72" s="15" t="e">
        <f>VLOOKUP($D72,診断名検索!$G:$K,3,FALSE)</f>
        <v>#N/A</v>
      </c>
      <c r="J72" s="15" t="e">
        <f>VLOOKUP($D72,診断名検索!$G:$K,4,FALSE)</f>
        <v>#N/A</v>
      </c>
      <c r="K72" s="15" t="e">
        <f>VLOOKUP($D72,診断名検索!$G:$K,2,FALSE)</f>
        <v>#N/A</v>
      </c>
      <c r="L72" s="15" t="e">
        <f>VLOOKUP($D72,診断名検索!$G:$K,5,FALSE)</f>
        <v>#N/A</v>
      </c>
      <c r="M72" s="1288">
        <v>67</v>
      </c>
      <c r="N72" s="1294"/>
      <c r="O72" s="1294"/>
      <c r="P72" s="1295"/>
      <c r="Q72" s="1203"/>
      <c r="R72" s="1296"/>
      <c r="S72" s="1217"/>
      <c r="T72" s="1293"/>
    </row>
    <row r="73" spans="1:20" ht="15.75" customHeight="1" x14ac:dyDescent="0.15">
      <c r="A73" s="259">
        <v>68</v>
      </c>
      <c r="B73" s="262"/>
      <c r="C73" s="262"/>
      <c r="D73" s="694"/>
      <c r="E73" s="146"/>
      <c r="F73" s="352"/>
      <c r="G73" s="212"/>
      <c r="H73" s="261"/>
      <c r="I73" s="15" t="e">
        <f>VLOOKUP($D73,診断名検索!$G:$K,3,FALSE)</f>
        <v>#N/A</v>
      </c>
      <c r="J73" s="15" t="e">
        <f>VLOOKUP($D73,診断名検索!$G:$K,4,FALSE)</f>
        <v>#N/A</v>
      </c>
      <c r="K73" s="15" t="e">
        <f>VLOOKUP($D73,診断名検索!$G:$K,2,FALSE)</f>
        <v>#N/A</v>
      </c>
      <c r="L73" s="15" t="e">
        <f>VLOOKUP($D73,診断名検索!$G:$K,5,FALSE)</f>
        <v>#N/A</v>
      </c>
      <c r="M73" s="1288">
        <v>68</v>
      </c>
      <c r="N73" s="1294"/>
      <c r="O73" s="1294"/>
      <c r="P73" s="1295"/>
      <c r="Q73" s="1203"/>
      <c r="R73" s="1296"/>
      <c r="S73" s="1217"/>
      <c r="T73" s="1293"/>
    </row>
    <row r="74" spans="1:20" ht="15.75" customHeight="1" x14ac:dyDescent="0.15">
      <c r="A74" s="259">
        <v>69</v>
      </c>
      <c r="B74" s="262"/>
      <c r="C74" s="262"/>
      <c r="D74" s="694"/>
      <c r="E74" s="146"/>
      <c r="F74" s="352"/>
      <c r="G74" s="212"/>
      <c r="H74" s="261"/>
      <c r="I74" s="15" t="e">
        <f>VLOOKUP($D74,診断名検索!$G:$K,3,FALSE)</f>
        <v>#N/A</v>
      </c>
      <c r="J74" s="15" t="e">
        <f>VLOOKUP($D74,診断名検索!$G:$K,4,FALSE)</f>
        <v>#N/A</v>
      </c>
      <c r="K74" s="15" t="e">
        <f>VLOOKUP($D74,診断名検索!$G:$K,2,FALSE)</f>
        <v>#N/A</v>
      </c>
      <c r="L74" s="15" t="e">
        <f>VLOOKUP($D74,診断名検索!$G:$K,5,FALSE)</f>
        <v>#N/A</v>
      </c>
      <c r="M74" s="1288">
        <v>69</v>
      </c>
      <c r="N74" s="1294"/>
      <c r="O74" s="1294"/>
      <c r="P74" s="1295"/>
      <c r="Q74" s="1203"/>
      <c r="R74" s="1296"/>
      <c r="S74" s="1217"/>
      <c r="T74" s="1293"/>
    </row>
    <row r="75" spans="1:20" ht="15.75" customHeight="1" x14ac:dyDescent="0.15">
      <c r="A75" s="259">
        <v>70</v>
      </c>
      <c r="B75" s="262"/>
      <c r="C75" s="262"/>
      <c r="D75" s="694"/>
      <c r="E75" s="146"/>
      <c r="F75" s="352"/>
      <c r="G75" s="212"/>
      <c r="H75" s="261"/>
      <c r="I75" s="15" t="e">
        <f>VLOOKUP($D75,診断名検索!$G:$K,3,FALSE)</f>
        <v>#N/A</v>
      </c>
      <c r="J75" s="15" t="e">
        <f>VLOOKUP($D75,診断名検索!$G:$K,4,FALSE)</f>
        <v>#N/A</v>
      </c>
      <c r="K75" s="15" t="e">
        <f>VLOOKUP($D75,診断名検索!$G:$K,2,FALSE)</f>
        <v>#N/A</v>
      </c>
      <c r="L75" s="15" t="e">
        <f>VLOOKUP($D75,診断名検索!$G:$K,5,FALSE)</f>
        <v>#N/A</v>
      </c>
      <c r="M75" s="1288">
        <v>70</v>
      </c>
      <c r="N75" s="1294"/>
      <c r="O75" s="1294"/>
      <c r="P75" s="1295"/>
      <c r="Q75" s="1203"/>
      <c r="R75" s="1296"/>
      <c r="S75" s="1217"/>
      <c r="T75" s="1293"/>
    </row>
    <row r="76" spans="1:20" ht="15.75" customHeight="1" x14ac:dyDescent="0.15">
      <c r="A76" s="259">
        <v>71</v>
      </c>
      <c r="B76" s="262"/>
      <c r="C76" s="262"/>
      <c r="D76" s="694"/>
      <c r="E76" s="146"/>
      <c r="F76" s="352"/>
      <c r="G76" s="212"/>
      <c r="H76" s="261"/>
      <c r="I76" s="15" t="e">
        <f>VLOOKUP($D76,診断名検索!$G:$K,3,FALSE)</f>
        <v>#N/A</v>
      </c>
      <c r="J76" s="15" t="e">
        <f>VLOOKUP($D76,診断名検索!$G:$K,4,FALSE)</f>
        <v>#N/A</v>
      </c>
      <c r="K76" s="15" t="e">
        <f>VLOOKUP($D76,診断名検索!$G:$K,2,FALSE)</f>
        <v>#N/A</v>
      </c>
      <c r="L76" s="15" t="e">
        <f>VLOOKUP($D76,診断名検索!$G:$K,5,FALSE)</f>
        <v>#N/A</v>
      </c>
      <c r="M76" s="1288">
        <v>71</v>
      </c>
      <c r="N76" s="1294"/>
      <c r="O76" s="1294"/>
      <c r="P76" s="1295"/>
      <c r="Q76" s="1203"/>
      <c r="R76" s="1296"/>
      <c r="S76" s="1217"/>
      <c r="T76" s="1293"/>
    </row>
    <row r="77" spans="1:20" ht="15.75" customHeight="1" x14ac:dyDescent="0.15">
      <c r="A77" s="259">
        <v>72</v>
      </c>
      <c r="B77" s="262"/>
      <c r="C77" s="262"/>
      <c r="D77" s="694"/>
      <c r="E77" s="146"/>
      <c r="F77" s="352"/>
      <c r="G77" s="212"/>
      <c r="H77" s="261"/>
      <c r="I77" s="15" t="e">
        <f>VLOOKUP($D77,診断名検索!$G:$K,3,FALSE)</f>
        <v>#N/A</v>
      </c>
      <c r="J77" s="15" t="e">
        <f>VLOOKUP($D77,診断名検索!$G:$K,4,FALSE)</f>
        <v>#N/A</v>
      </c>
      <c r="K77" s="15" t="e">
        <f>VLOOKUP($D77,診断名検索!$G:$K,2,FALSE)</f>
        <v>#N/A</v>
      </c>
      <c r="L77" s="15" t="e">
        <f>VLOOKUP($D77,診断名検索!$G:$K,5,FALSE)</f>
        <v>#N/A</v>
      </c>
      <c r="M77" s="1288">
        <v>72</v>
      </c>
      <c r="N77" s="1294"/>
      <c r="O77" s="1294"/>
      <c r="P77" s="1295"/>
      <c r="Q77" s="1203"/>
      <c r="R77" s="1296"/>
      <c r="S77" s="1217"/>
      <c r="T77" s="1293"/>
    </row>
    <row r="78" spans="1:20" ht="15.75" customHeight="1" x14ac:dyDescent="0.15">
      <c r="A78" s="259">
        <v>73</v>
      </c>
      <c r="B78" s="262"/>
      <c r="C78" s="262"/>
      <c r="D78" s="694"/>
      <c r="E78" s="146"/>
      <c r="F78" s="352"/>
      <c r="G78" s="212"/>
      <c r="H78" s="261"/>
      <c r="I78" s="15" t="e">
        <f>VLOOKUP($D78,診断名検索!$G:$K,3,FALSE)</f>
        <v>#N/A</v>
      </c>
      <c r="J78" s="15" t="e">
        <f>VLOOKUP($D78,診断名検索!$G:$K,4,FALSE)</f>
        <v>#N/A</v>
      </c>
      <c r="K78" s="15" t="e">
        <f>VLOOKUP($D78,診断名検索!$G:$K,2,FALSE)</f>
        <v>#N/A</v>
      </c>
      <c r="L78" s="15" t="e">
        <f>VLOOKUP($D78,診断名検索!$G:$K,5,FALSE)</f>
        <v>#N/A</v>
      </c>
      <c r="M78" s="1288">
        <v>73</v>
      </c>
      <c r="N78" s="1294"/>
      <c r="O78" s="1294"/>
      <c r="P78" s="1295"/>
      <c r="Q78" s="1203"/>
      <c r="R78" s="1296"/>
      <c r="S78" s="1217"/>
      <c r="T78" s="1293"/>
    </row>
    <row r="79" spans="1:20" ht="15.75" customHeight="1" x14ac:dyDescent="0.15">
      <c r="A79" s="259">
        <v>74</v>
      </c>
      <c r="B79" s="262"/>
      <c r="C79" s="262"/>
      <c r="D79" s="694"/>
      <c r="E79" s="146"/>
      <c r="F79" s="352"/>
      <c r="G79" s="212"/>
      <c r="H79" s="261"/>
      <c r="I79" s="15" t="e">
        <f>VLOOKUP($D79,診断名検索!$G:$K,3,FALSE)</f>
        <v>#N/A</v>
      </c>
      <c r="J79" s="15" t="e">
        <f>VLOOKUP($D79,診断名検索!$G:$K,4,FALSE)</f>
        <v>#N/A</v>
      </c>
      <c r="K79" s="15" t="e">
        <f>VLOOKUP($D79,診断名検索!$G:$K,2,FALSE)</f>
        <v>#N/A</v>
      </c>
      <c r="L79" s="15" t="e">
        <f>VLOOKUP($D79,診断名検索!$G:$K,5,FALSE)</f>
        <v>#N/A</v>
      </c>
      <c r="M79" s="1288">
        <v>74</v>
      </c>
      <c r="N79" s="1294"/>
      <c r="O79" s="1294"/>
      <c r="P79" s="1295"/>
      <c r="Q79" s="1203"/>
      <c r="R79" s="1296"/>
      <c r="S79" s="1217"/>
      <c r="T79" s="1293"/>
    </row>
    <row r="80" spans="1:20" ht="15.75" customHeight="1" x14ac:dyDescent="0.15">
      <c r="A80" s="259">
        <v>75</v>
      </c>
      <c r="B80" s="262"/>
      <c r="C80" s="262"/>
      <c r="D80" s="694"/>
      <c r="E80" s="146"/>
      <c r="F80" s="352"/>
      <c r="G80" s="212"/>
      <c r="H80" s="261"/>
      <c r="I80" s="15" t="e">
        <f>VLOOKUP($D80,診断名検索!$G:$K,3,FALSE)</f>
        <v>#N/A</v>
      </c>
      <c r="J80" s="15" t="e">
        <f>VLOOKUP($D80,診断名検索!$G:$K,4,FALSE)</f>
        <v>#N/A</v>
      </c>
      <c r="K80" s="15" t="e">
        <f>VLOOKUP($D80,診断名検索!$G:$K,2,FALSE)</f>
        <v>#N/A</v>
      </c>
      <c r="L80" s="15" t="e">
        <f>VLOOKUP($D80,診断名検索!$G:$K,5,FALSE)</f>
        <v>#N/A</v>
      </c>
      <c r="M80" s="1288">
        <v>75</v>
      </c>
      <c r="N80" s="1294"/>
      <c r="O80" s="1294"/>
      <c r="P80" s="1295"/>
      <c r="Q80" s="1203"/>
      <c r="R80" s="1296"/>
      <c r="S80" s="1217"/>
      <c r="T80" s="1293"/>
    </row>
    <row r="81" spans="1:20" ht="15.75" customHeight="1" x14ac:dyDescent="0.15">
      <c r="A81" s="259">
        <v>76</v>
      </c>
      <c r="B81" s="262"/>
      <c r="C81" s="262"/>
      <c r="D81" s="694"/>
      <c r="E81" s="146"/>
      <c r="F81" s="352"/>
      <c r="G81" s="212"/>
      <c r="H81" s="261"/>
      <c r="I81" s="15" t="e">
        <f>VLOOKUP($D81,診断名検索!$G:$K,3,FALSE)</f>
        <v>#N/A</v>
      </c>
      <c r="J81" s="15" t="e">
        <f>VLOOKUP($D81,診断名検索!$G:$K,4,FALSE)</f>
        <v>#N/A</v>
      </c>
      <c r="K81" s="15" t="e">
        <f>VLOOKUP($D81,診断名検索!$G:$K,2,FALSE)</f>
        <v>#N/A</v>
      </c>
      <c r="L81" s="15" t="e">
        <f>VLOOKUP($D81,診断名検索!$G:$K,5,FALSE)</f>
        <v>#N/A</v>
      </c>
      <c r="M81" s="1288">
        <v>76</v>
      </c>
      <c r="N81" s="1294"/>
      <c r="O81" s="1294"/>
      <c r="P81" s="1295"/>
      <c r="Q81" s="1203"/>
      <c r="R81" s="1296"/>
      <c r="S81" s="1217"/>
      <c r="T81" s="1293"/>
    </row>
    <row r="82" spans="1:20" ht="15.75" customHeight="1" x14ac:dyDescent="0.15">
      <c r="A82" s="259">
        <v>77</v>
      </c>
      <c r="B82" s="262"/>
      <c r="C82" s="262"/>
      <c r="D82" s="694"/>
      <c r="E82" s="146"/>
      <c r="F82" s="352"/>
      <c r="G82" s="212"/>
      <c r="H82" s="261"/>
      <c r="I82" s="15" t="e">
        <f>VLOOKUP($D82,診断名検索!$G:$K,3,FALSE)</f>
        <v>#N/A</v>
      </c>
      <c r="J82" s="15" t="e">
        <f>VLOOKUP($D82,診断名検索!$G:$K,4,FALSE)</f>
        <v>#N/A</v>
      </c>
      <c r="K82" s="15" t="e">
        <f>VLOOKUP($D82,診断名検索!$G:$K,2,FALSE)</f>
        <v>#N/A</v>
      </c>
      <c r="L82" s="15" t="e">
        <f>VLOOKUP($D82,診断名検索!$G:$K,5,FALSE)</f>
        <v>#N/A</v>
      </c>
      <c r="M82" s="1288">
        <v>77</v>
      </c>
      <c r="N82" s="1294"/>
      <c r="O82" s="1294"/>
      <c r="P82" s="1295"/>
      <c r="Q82" s="1203"/>
      <c r="R82" s="1296"/>
      <c r="S82" s="1217"/>
      <c r="T82" s="1293"/>
    </row>
    <row r="83" spans="1:20" ht="15.75" customHeight="1" x14ac:dyDescent="0.15">
      <c r="A83" s="259">
        <v>78</v>
      </c>
      <c r="B83" s="262"/>
      <c r="C83" s="262"/>
      <c r="D83" s="694"/>
      <c r="E83" s="146"/>
      <c r="F83" s="352"/>
      <c r="G83" s="212"/>
      <c r="H83" s="261"/>
      <c r="I83" s="15" t="e">
        <f>VLOOKUP($D83,診断名検索!$G:$K,3,FALSE)</f>
        <v>#N/A</v>
      </c>
      <c r="J83" s="15" t="e">
        <f>VLOOKUP($D83,診断名検索!$G:$K,4,FALSE)</f>
        <v>#N/A</v>
      </c>
      <c r="K83" s="15" t="e">
        <f>VLOOKUP($D83,診断名検索!$G:$K,2,FALSE)</f>
        <v>#N/A</v>
      </c>
      <c r="L83" s="15" t="e">
        <f>VLOOKUP($D83,診断名検索!$G:$K,5,FALSE)</f>
        <v>#N/A</v>
      </c>
      <c r="M83" s="1288">
        <v>78</v>
      </c>
      <c r="N83" s="1294"/>
      <c r="O83" s="1294"/>
      <c r="P83" s="1295"/>
      <c r="Q83" s="1203"/>
      <c r="R83" s="1296"/>
      <c r="S83" s="1217"/>
      <c r="T83" s="1293"/>
    </row>
    <row r="84" spans="1:20" ht="15.75" customHeight="1" x14ac:dyDescent="0.15">
      <c r="A84" s="259">
        <v>79</v>
      </c>
      <c r="B84" s="262"/>
      <c r="C84" s="262"/>
      <c r="D84" s="694"/>
      <c r="E84" s="146"/>
      <c r="F84" s="352"/>
      <c r="G84" s="212"/>
      <c r="H84" s="261"/>
      <c r="I84" s="15" t="e">
        <f>VLOOKUP($D84,診断名検索!$G:$K,3,FALSE)</f>
        <v>#N/A</v>
      </c>
      <c r="J84" s="15" t="e">
        <f>VLOOKUP($D84,診断名検索!$G:$K,4,FALSE)</f>
        <v>#N/A</v>
      </c>
      <c r="K84" s="15" t="e">
        <f>VLOOKUP($D84,診断名検索!$G:$K,2,FALSE)</f>
        <v>#N/A</v>
      </c>
      <c r="L84" s="15" t="e">
        <f>VLOOKUP($D84,診断名検索!$G:$K,5,FALSE)</f>
        <v>#N/A</v>
      </c>
      <c r="M84" s="1288">
        <v>79</v>
      </c>
      <c r="N84" s="1294"/>
      <c r="O84" s="1294"/>
      <c r="P84" s="1295"/>
      <c r="Q84" s="1203"/>
      <c r="R84" s="1296"/>
      <c r="S84" s="1217"/>
      <c r="T84" s="1293"/>
    </row>
    <row r="85" spans="1:20" ht="15.75" customHeight="1" x14ac:dyDescent="0.15">
      <c r="A85" s="259">
        <v>80</v>
      </c>
      <c r="B85" s="262"/>
      <c r="C85" s="262"/>
      <c r="D85" s="694"/>
      <c r="E85" s="146"/>
      <c r="F85" s="352"/>
      <c r="G85" s="212"/>
      <c r="H85" s="261"/>
      <c r="I85" s="15" t="e">
        <f>VLOOKUP($D85,診断名検索!$G:$K,3,FALSE)</f>
        <v>#N/A</v>
      </c>
      <c r="J85" s="15" t="e">
        <f>VLOOKUP($D85,診断名検索!$G:$K,4,FALSE)</f>
        <v>#N/A</v>
      </c>
      <c r="K85" s="15" t="e">
        <f>VLOOKUP($D85,診断名検索!$G:$K,2,FALSE)</f>
        <v>#N/A</v>
      </c>
      <c r="L85" s="15" t="e">
        <f>VLOOKUP($D85,診断名検索!$G:$K,5,FALSE)</f>
        <v>#N/A</v>
      </c>
      <c r="M85" s="1288">
        <v>80</v>
      </c>
      <c r="N85" s="1294"/>
      <c r="O85" s="1294"/>
      <c r="P85" s="1295"/>
      <c r="Q85" s="1203"/>
      <c r="R85" s="1296"/>
      <c r="S85" s="1217"/>
      <c r="T85" s="1293"/>
    </row>
    <row r="86" spans="1:20" ht="15.75" customHeight="1" x14ac:dyDescent="0.15">
      <c r="A86" s="259">
        <v>81</v>
      </c>
      <c r="B86" s="262"/>
      <c r="C86" s="262"/>
      <c r="D86" s="694"/>
      <c r="E86" s="146"/>
      <c r="F86" s="352"/>
      <c r="G86" s="212"/>
      <c r="H86" s="261"/>
      <c r="I86" s="15" t="e">
        <f>VLOOKUP($D86,診断名検索!$G:$K,3,FALSE)</f>
        <v>#N/A</v>
      </c>
      <c r="J86" s="15" t="e">
        <f>VLOOKUP($D86,診断名検索!$G:$K,4,FALSE)</f>
        <v>#N/A</v>
      </c>
      <c r="K86" s="15" t="e">
        <f>VLOOKUP($D86,診断名検索!$G:$K,2,FALSE)</f>
        <v>#N/A</v>
      </c>
      <c r="L86" s="15" t="e">
        <f>VLOOKUP($D86,診断名検索!$G:$K,5,FALSE)</f>
        <v>#N/A</v>
      </c>
      <c r="M86" s="1288">
        <v>81</v>
      </c>
      <c r="N86" s="1294"/>
      <c r="O86" s="1294"/>
      <c r="P86" s="1295"/>
      <c r="Q86" s="1203"/>
      <c r="R86" s="1296"/>
      <c r="S86" s="1217"/>
      <c r="T86" s="1293"/>
    </row>
    <row r="87" spans="1:20" ht="15.75" customHeight="1" x14ac:dyDescent="0.15">
      <c r="A87" s="259">
        <v>82</v>
      </c>
      <c r="B87" s="262"/>
      <c r="C87" s="262"/>
      <c r="D87" s="694"/>
      <c r="E87" s="146"/>
      <c r="F87" s="352"/>
      <c r="G87" s="212"/>
      <c r="H87" s="261"/>
      <c r="I87" s="15" t="e">
        <f>VLOOKUP($D87,診断名検索!$G:$K,3,FALSE)</f>
        <v>#N/A</v>
      </c>
      <c r="J87" s="15" t="e">
        <f>VLOOKUP($D87,診断名検索!$G:$K,4,FALSE)</f>
        <v>#N/A</v>
      </c>
      <c r="K87" s="15" t="e">
        <f>VLOOKUP($D87,診断名検索!$G:$K,2,FALSE)</f>
        <v>#N/A</v>
      </c>
      <c r="L87" s="15" t="e">
        <f>VLOOKUP($D87,診断名検索!$G:$K,5,FALSE)</f>
        <v>#N/A</v>
      </c>
      <c r="M87" s="1288">
        <v>82</v>
      </c>
      <c r="N87" s="1294"/>
      <c r="O87" s="1294"/>
      <c r="P87" s="1295"/>
      <c r="Q87" s="1203"/>
      <c r="R87" s="1296"/>
      <c r="S87" s="1217"/>
      <c r="T87" s="1293"/>
    </row>
    <row r="88" spans="1:20" ht="15.75" customHeight="1" x14ac:dyDescent="0.15">
      <c r="A88" s="259">
        <v>83</v>
      </c>
      <c r="B88" s="262"/>
      <c r="C88" s="262"/>
      <c r="D88" s="694"/>
      <c r="E88" s="146"/>
      <c r="F88" s="352"/>
      <c r="G88" s="212"/>
      <c r="H88" s="261"/>
      <c r="I88" s="15" t="e">
        <f>VLOOKUP($D88,診断名検索!$G:$K,3,FALSE)</f>
        <v>#N/A</v>
      </c>
      <c r="J88" s="15" t="e">
        <f>VLOOKUP($D88,診断名検索!$G:$K,4,FALSE)</f>
        <v>#N/A</v>
      </c>
      <c r="K88" s="15" t="e">
        <f>VLOOKUP($D88,診断名検索!$G:$K,2,FALSE)</f>
        <v>#N/A</v>
      </c>
      <c r="L88" s="15" t="e">
        <f>VLOOKUP($D88,診断名検索!$G:$K,5,FALSE)</f>
        <v>#N/A</v>
      </c>
      <c r="M88" s="1288">
        <v>83</v>
      </c>
      <c r="N88" s="1294"/>
      <c r="O88" s="1294"/>
      <c r="P88" s="1295"/>
      <c r="Q88" s="1203"/>
      <c r="R88" s="1296"/>
      <c r="S88" s="1217"/>
      <c r="T88" s="1293"/>
    </row>
    <row r="89" spans="1:20" ht="15.75" customHeight="1" x14ac:dyDescent="0.15">
      <c r="A89" s="259">
        <v>84</v>
      </c>
      <c r="B89" s="262"/>
      <c r="C89" s="262"/>
      <c r="D89" s="694"/>
      <c r="E89" s="146"/>
      <c r="F89" s="352"/>
      <c r="G89" s="212"/>
      <c r="H89" s="261"/>
      <c r="I89" s="15" t="e">
        <f>VLOOKUP($D89,診断名検索!$G:$K,3,FALSE)</f>
        <v>#N/A</v>
      </c>
      <c r="J89" s="15" t="e">
        <f>VLOOKUP($D89,診断名検索!$G:$K,4,FALSE)</f>
        <v>#N/A</v>
      </c>
      <c r="K89" s="15" t="e">
        <f>VLOOKUP($D89,診断名検索!$G:$K,2,FALSE)</f>
        <v>#N/A</v>
      </c>
      <c r="L89" s="15" t="e">
        <f>VLOOKUP($D89,診断名検索!$G:$K,5,FALSE)</f>
        <v>#N/A</v>
      </c>
      <c r="M89" s="1288">
        <v>84</v>
      </c>
      <c r="N89" s="1294"/>
      <c r="O89" s="1294"/>
      <c r="P89" s="1295"/>
      <c r="Q89" s="1203"/>
      <c r="R89" s="1296"/>
      <c r="S89" s="1217"/>
      <c r="T89" s="1293"/>
    </row>
    <row r="90" spans="1:20" ht="15.75" customHeight="1" x14ac:dyDescent="0.15">
      <c r="A90" s="259">
        <v>85</v>
      </c>
      <c r="B90" s="262"/>
      <c r="C90" s="262"/>
      <c r="D90" s="694"/>
      <c r="E90" s="146"/>
      <c r="F90" s="352"/>
      <c r="G90" s="212"/>
      <c r="H90" s="261"/>
      <c r="I90" s="15" t="e">
        <f>VLOOKUP($D90,診断名検索!$G:$K,3,FALSE)</f>
        <v>#N/A</v>
      </c>
      <c r="J90" s="15" t="e">
        <f>VLOOKUP($D90,診断名検索!$G:$K,4,FALSE)</f>
        <v>#N/A</v>
      </c>
      <c r="K90" s="15" t="e">
        <f>VLOOKUP($D90,診断名検索!$G:$K,2,FALSE)</f>
        <v>#N/A</v>
      </c>
      <c r="L90" s="15" t="e">
        <f>VLOOKUP($D90,診断名検索!$G:$K,5,FALSE)</f>
        <v>#N/A</v>
      </c>
      <c r="M90" s="1288">
        <v>85</v>
      </c>
      <c r="N90" s="1294"/>
      <c r="O90" s="1294"/>
      <c r="P90" s="1295"/>
      <c r="Q90" s="1203"/>
      <c r="R90" s="1296"/>
      <c r="S90" s="1217"/>
      <c r="T90" s="1293"/>
    </row>
    <row r="91" spans="1:20" ht="15.75" customHeight="1" x14ac:dyDescent="0.15">
      <c r="A91" s="259">
        <v>86</v>
      </c>
      <c r="B91" s="262"/>
      <c r="C91" s="262"/>
      <c r="D91" s="694"/>
      <c r="E91" s="146"/>
      <c r="F91" s="352"/>
      <c r="G91" s="212"/>
      <c r="H91" s="261"/>
      <c r="I91" s="15" t="e">
        <f>VLOOKUP($D91,診断名検索!$G:$K,3,FALSE)</f>
        <v>#N/A</v>
      </c>
      <c r="J91" s="15" t="e">
        <f>VLOOKUP($D91,診断名検索!$G:$K,4,FALSE)</f>
        <v>#N/A</v>
      </c>
      <c r="K91" s="15" t="e">
        <f>VLOOKUP($D91,診断名検索!$G:$K,2,FALSE)</f>
        <v>#N/A</v>
      </c>
      <c r="L91" s="15" t="e">
        <f>VLOOKUP($D91,診断名検索!$G:$K,5,FALSE)</f>
        <v>#N/A</v>
      </c>
      <c r="M91" s="1288">
        <v>86</v>
      </c>
      <c r="N91" s="1294"/>
      <c r="O91" s="1294"/>
      <c r="P91" s="1295"/>
      <c r="Q91" s="1203"/>
      <c r="R91" s="1296"/>
      <c r="S91" s="1217"/>
      <c r="T91" s="1293"/>
    </row>
    <row r="92" spans="1:20" ht="15.75" customHeight="1" x14ac:dyDescent="0.15">
      <c r="A92" s="259">
        <v>87</v>
      </c>
      <c r="B92" s="262"/>
      <c r="C92" s="262"/>
      <c r="D92" s="694"/>
      <c r="E92" s="146"/>
      <c r="F92" s="352"/>
      <c r="G92" s="212"/>
      <c r="H92" s="261"/>
      <c r="I92" s="15" t="e">
        <f>VLOOKUP($D92,診断名検索!$G:$K,3,FALSE)</f>
        <v>#N/A</v>
      </c>
      <c r="J92" s="15" t="e">
        <f>VLOOKUP($D92,診断名検索!$G:$K,4,FALSE)</f>
        <v>#N/A</v>
      </c>
      <c r="K92" s="15" t="e">
        <f>VLOOKUP($D92,診断名検索!$G:$K,2,FALSE)</f>
        <v>#N/A</v>
      </c>
      <c r="L92" s="15" t="e">
        <f>VLOOKUP($D92,診断名検索!$G:$K,5,FALSE)</f>
        <v>#N/A</v>
      </c>
      <c r="M92" s="1288">
        <v>87</v>
      </c>
      <c r="N92" s="1294"/>
      <c r="O92" s="1294"/>
      <c r="P92" s="1295"/>
      <c r="Q92" s="1203"/>
      <c r="R92" s="1296"/>
      <c r="S92" s="1217"/>
      <c r="T92" s="1293"/>
    </row>
    <row r="93" spans="1:20" ht="15.75" customHeight="1" x14ac:dyDescent="0.15">
      <c r="A93" s="259">
        <v>88</v>
      </c>
      <c r="B93" s="262"/>
      <c r="C93" s="262"/>
      <c r="D93" s="694"/>
      <c r="E93" s="146"/>
      <c r="F93" s="352"/>
      <c r="G93" s="212"/>
      <c r="H93" s="261"/>
      <c r="I93" s="15" t="e">
        <f>VLOOKUP($D93,診断名検索!$G:$K,3,FALSE)</f>
        <v>#N/A</v>
      </c>
      <c r="J93" s="15" t="e">
        <f>VLOOKUP($D93,診断名検索!$G:$K,4,FALSE)</f>
        <v>#N/A</v>
      </c>
      <c r="K93" s="15" t="e">
        <f>VLOOKUP($D93,診断名検索!$G:$K,2,FALSE)</f>
        <v>#N/A</v>
      </c>
      <c r="L93" s="15" t="e">
        <f>VLOOKUP($D93,診断名検索!$G:$K,5,FALSE)</f>
        <v>#N/A</v>
      </c>
      <c r="M93" s="1288">
        <v>88</v>
      </c>
      <c r="N93" s="1294"/>
      <c r="O93" s="1294"/>
      <c r="P93" s="1295"/>
      <c r="Q93" s="1203"/>
      <c r="R93" s="1296"/>
      <c r="S93" s="1217"/>
      <c r="T93" s="1293"/>
    </row>
    <row r="94" spans="1:20" ht="15.75" customHeight="1" x14ac:dyDescent="0.15">
      <c r="A94" s="259">
        <v>89</v>
      </c>
      <c r="B94" s="262"/>
      <c r="C94" s="262"/>
      <c r="D94" s="694"/>
      <c r="E94" s="146"/>
      <c r="F94" s="352"/>
      <c r="G94" s="212"/>
      <c r="H94" s="261"/>
      <c r="I94" s="15" t="e">
        <f>VLOOKUP($D94,診断名検索!$G:$K,3,FALSE)</f>
        <v>#N/A</v>
      </c>
      <c r="J94" s="15" t="e">
        <f>VLOOKUP($D94,診断名検索!$G:$K,4,FALSE)</f>
        <v>#N/A</v>
      </c>
      <c r="K94" s="15" t="e">
        <f>VLOOKUP($D94,診断名検索!$G:$K,2,FALSE)</f>
        <v>#N/A</v>
      </c>
      <c r="L94" s="15" t="e">
        <f>VLOOKUP($D94,診断名検索!$G:$K,5,FALSE)</f>
        <v>#N/A</v>
      </c>
      <c r="M94" s="1288">
        <v>89</v>
      </c>
      <c r="N94" s="1294"/>
      <c r="O94" s="1294"/>
      <c r="P94" s="1295"/>
      <c r="Q94" s="1203"/>
      <c r="R94" s="1296"/>
      <c r="S94" s="1217"/>
      <c r="T94" s="1293"/>
    </row>
    <row r="95" spans="1:20" ht="15.75" customHeight="1" x14ac:dyDescent="0.15">
      <c r="A95" s="259">
        <v>90</v>
      </c>
      <c r="B95" s="262"/>
      <c r="C95" s="262"/>
      <c r="D95" s="694"/>
      <c r="E95" s="146"/>
      <c r="F95" s="352"/>
      <c r="G95" s="212"/>
      <c r="H95" s="261"/>
      <c r="I95" s="15" t="e">
        <f>VLOOKUP($D95,診断名検索!$G:$K,3,FALSE)</f>
        <v>#N/A</v>
      </c>
      <c r="J95" s="15" t="e">
        <f>VLOOKUP($D95,診断名検索!$G:$K,4,FALSE)</f>
        <v>#N/A</v>
      </c>
      <c r="K95" s="15" t="e">
        <f>VLOOKUP($D95,診断名検索!$G:$K,2,FALSE)</f>
        <v>#N/A</v>
      </c>
      <c r="L95" s="15" t="e">
        <f>VLOOKUP($D95,診断名検索!$G:$K,5,FALSE)</f>
        <v>#N/A</v>
      </c>
      <c r="M95" s="1288">
        <v>90</v>
      </c>
      <c r="N95" s="1294"/>
      <c r="O95" s="1294"/>
      <c r="P95" s="1295"/>
      <c r="Q95" s="1203"/>
      <c r="R95" s="1296"/>
      <c r="S95" s="1217"/>
      <c r="T95" s="1293"/>
    </row>
    <row r="96" spans="1:20" ht="15.75" customHeight="1" x14ac:dyDescent="0.15">
      <c r="A96" s="259">
        <v>91</v>
      </c>
      <c r="B96" s="262"/>
      <c r="C96" s="262"/>
      <c r="D96" s="694"/>
      <c r="E96" s="146"/>
      <c r="F96" s="352"/>
      <c r="G96" s="212"/>
      <c r="H96" s="261"/>
      <c r="I96" s="15" t="e">
        <f>VLOOKUP($D96,診断名検索!$G:$K,3,FALSE)</f>
        <v>#N/A</v>
      </c>
      <c r="J96" s="15" t="e">
        <f>VLOOKUP($D96,診断名検索!$G:$K,4,FALSE)</f>
        <v>#N/A</v>
      </c>
      <c r="K96" s="15" t="e">
        <f>VLOOKUP($D96,診断名検索!$G:$K,2,FALSE)</f>
        <v>#N/A</v>
      </c>
      <c r="L96" s="15" t="e">
        <f>VLOOKUP($D96,診断名検索!$G:$K,5,FALSE)</f>
        <v>#N/A</v>
      </c>
      <c r="M96" s="1288">
        <v>91</v>
      </c>
      <c r="N96" s="1294"/>
      <c r="O96" s="1294"/>
      <c r="P96" s="1295"/>
      <c r="Q96" s="1203"/>
      <c r="R96" s="1296"/>
      <c r="S96" s="1217"/>
      <c r="T96" s="1293"/>
    </row>
    <row r="97" spans="1:20" ht="15.75" customHeight="1" x14ac:dyDescent="0.15">
      <c r="A97" s="259">
        <v>92</v>
      </c>
      <c r="B97" s="262"/>
      <c r="C97" s="262"/>
      <c r="D97" s="694"/>
      <c r="E97" s="146"/>
      <c r="F97" s="352"/>
      <c r="G97" s="212"/>
      <c r="H97" s="261"/>
      <c r="I97" s="15" t="e">
        <f>VLOOKUP($D97,診断名検索!$G:$K,3,FALSE)</f>
        <v>#N/A</v>
      </c>
      <c r="J97" s="15" t="e">
        <f>VLOOKUP($D97,診断名検索!$G:$K,4,FALSE)</f>
        <v>#N/A</v>
      </c>
      <c r="K97" s="15" t="e">
        <f>VLOOKUP($D97,診断名検索!$G:$K,2,FALSE)</f>
        <v>#N/A</v>
      </c>
      <c r="L97" s="15" t="e">
        <f>VLOOKUP($D97,診断名検索!$G:$K,5,FALSE)</f>
        <v>#N/A</v>
      </c>
      <c r="M97" s="1288">
        <v>92</v>
      </c>
      <c r="N97" s="1294"/>
      <c r="O97" s="1294"/>
      <c r="P97" s="1295"/>
      <c r="Q97" s="1203"/>
      <c r="R97" s="1296"/>
      <c r="S97" s="1217"/>
      <c r="T97" s="1293"/>
    </row>
    <row r="98" spans="1:20" ht="15.75" customHeight="1" x14ac:dyDescent="0.15">
      <c r="A98" s="259">
        <v>93</v>
      </c>
      <c r="B98" s="262"/>
      <c r="C98" s="262"/>
      <c r="D98" s="694"/>
      <c r="E98" s="146"/>
      <c r="F98" s="352"/>
      <c r="G98" s="212"/>
      <c r="H98" s="261"/>
      <c r="I98" s="15" t="e">
        <f>VLOOKUP($D98,診断名検索!$G:$K,3,FALSE)</f>
        <v>#N/A</v>
      </c>
      <c r="J98" s="15" t="e">
        <f>VLOOKUP($D98,診断名検索!$G:$K,4,FALSE)</f>
        <v>#N/A</v>
      </c>
      <c r="K98" s="15" t="e">
        <f>VLOOKUP($D98,診断名検索!$G:$K,2,FALSE)</f>
        <v>#N/A</v>
      </c>
      <c r="L98" s="15" t="e">
        <f>VLOOKUP($D98,診断名検索!$G:$K,5,FALSE)</f>
        <v>#N/A</v>
      </c>
      <c r="M98" s="1288">
        <v>93</v>
      </c>
      <c r="N98" s="1294"/>
      <c r="O98" s="1294"/>
      <c r="P98" s="1295"/>
      <c r="Q98" s="1203"/>
      <c r="R98" s="1296"/>
      <c r="S98" s="1217"/>
      <c r="T98" s="1293"/>
    </row>
    <row r="99" spans="1:20" ht="15.75" customHeight="1" x14ac:dyDescent="0.15">
      <c r="A99" s="259">
        <v>94</v>
      </c>
      <c r="B99" s="262"/>
      <c r="C99" s="262"/>
      <c r="D99" s="694"/>
      <c r="E99" s="146"/>
      <c r="F99" s="352"/>
      <c r="G99" s="212"/>
      <c r="H99" s="261"/>
      <c r="I99" s="15" t="e">
        <f>VLOOKUP($D99,診断名検索!$G:$K,3,FALSE)</f>
        <v>#N/A</v>
      </c>
      <c r="J99" s="15" t="e">
        <f>VLOOKUP($D99,診断名検索!$G:$K,4,FALSE)</f>
        <v>#N/A</v>
      </c>
      <c r="K99" s="15" t="e">
        <f>VLOOKUP($D99,診断名検索!$G:$K,2,FALSE)</f>
        <v>#N/A</v>
      </c>
      <c r="L99" s="15" t="e">
        <f>VLOOKUP($D99,診断名検索!$G:$K,5,FALSE)</f>
        <v>#N/A</v>
      </c>
      <c r="M99" s="1288">
        <v>94</v>
      </c>
      <c r="N99" s="1294"/>
      <c r="O99" s="1294"/>
      <c r="P99" s="1295"/>
      <c r="Q99" s="1203"/>
      <c r="R99" s="1296"/>
      <c r="S99" s="1217"/>
      <c r="T99" s="1293"/>
    </row>
    <row r="100" spans="1:20" ht="15.75" customHeight="1" x14ac:dyDescent="0.15">
      <c r="A100" s="259">
        <v>95</v>
      </c>
      <c r="B100" s="262"/>
      <c r="C100" s="262"/>
      <c r="D100" s="694"/>
      <c r="E100" s="146"/>
      <c r="F100" s="352"/>
      <c r="G100" s="212"/>
      <c r="H100" s="261"/>
      <c r="I100" s="15" t="e">
        <f>VLOOKUP($D100,診断名検索!$G:$K,3,FALSE)</f>
        <v>#N/A</v>
      </c>
      <c r="J100" s="15" t="e">
        <f>VLOOKUP($D100,診断名検索!$G:$K,4,FALSE)</f>
        <v>#N/A</v>
      </c>
      <c r="K100" s="15" t="e">
        <f>VLOOKUP($D100,診断名検索!$G:$K,2,FALSE)</f>
        <v>#N/A</v>
      </c>
      <c r="L100" s="15" t="e">
        <f>VLOOKUP($D100,診断名検索!$G:$K,5,FALSE)</f>
        <v>#N/A</v>
      </c>
      <c r="M100" s="1288">
        <v>95</v>
      </c>
      <c r="N100" s="1294"/>
      <c r="O100" s="1294"/>
      <c r="P100" s="1295"/>
      <c r="Q100" s="1203"/>
      <c r="R100" s="1296"/>
      <c r="S100" s="1217"/>
      <c r="T100" s="1293"/>
    </row>
    <row r="101" spans="1:20" ht="15.75" customHeight="1" x14ac:dyDescent="0.15">
      <c r="A101" s="259">
        <v>96</v>
      </c>
      <c r="B101" s="262"/>
      <c r="C101" s="262"/>
      <c r="D101" s="694"/>
      <c r="E101" s="146"/>
      <c r="F101" s="352"/>
      <c r="G101" s="212"/>
      <c r="H101" s="261"/>
      <c r="I101" s="15" t="e">
        <f>VLOOKUP($D101,診断名検索!$G:$K,3,FALSE)</f>
        <v>#N/A</v>
      </c>
      <c r="J101" s="15" t="e">
        <f>VLOOKUP($D101,診断名検索!$G:$K,4,FALSE)</f>
        <v>#N/A</v>
      </c>
      <c r="K101" s="15" t="e">
        <f>VLOOKUP($D101,診断名検索!$G:$K,2,FALSE)</f>
        <v>#N/A</v>
      </c>
      <c r="L101" s="15" t="e">
        <f>VLOOKUP($D101,診断名検索!$G:$K,5,FALSE)</f>
        <v>#N/A</v>
      </c>
      <c r="M101" s="1288">
        <v>96</v>
      </c>
      <c r="N101" s="1294"/>
      <c r="O101" s="1294"/>
      <c r="P101" s="1295"/>
      <c r="Q101" s="1203"/>
      <c r="R101" s="1296"/>
      <c r="S101" s="1217"/>
      <c r="T101" s="1293"/>
    </row>
    <row r="102" spans="1:20" ht="15.75" customHeight="1" x14ac:dyDescent="0.15">
      <c r="A102" s="259">
        <v>97</v>
      </c>
      <c r="B102" s="262"/>
      <c r="C102" s="262"/>
      <c r="D102" s="694"/>
      <c r="E102" s="146"/>
      <c r="F102" s="352"/>
      <c r="G102" s="212"/>
      <c r="H102" s="261"/>
      <c r="I102" s="15" t="e">
        <f>VLOOKUP($D102,診断名検索!$G:$K,3,FALSE)</f>
        <v>#N/A</v>
      </c>
      <c r="J102" s="15" t="e">
        <f>VLOOKUP($D102,診断名検索!$G:$K,4,FALSE)</f>
        <v>#N/A</v>
      </c>
      <c r="K102" s="15" t="e">
        <f>VLOOKUP($D102,診断名検索!$G:$K,2,FALSE)</f>
        <v>#N/A</v>
      </c>
      <c r="L102" s="15" t="e">
        <f>VLOOKUP($D102,診断名検索!$G:$K,5,FALSE)</f>
        <v>#N/A</v>
      </c>
      <c r="M102" s="1288">
        <v>97</v>
      </c>
      <c r="N102" s="1294"/>
      <c r="O102" s="1294"/>
      <c r="P102" s="1295"/>
      <c r="Q102" s="1203"/>
      <c r="R102" s="1296"/>
      <c r="S102" s="1217"/>
      <c r="T102" s="1293"/>
    </row>
    <row r="103" spans="1:20" ht="15.75" customHeight="1" x14ac:dyDescent="0.15">
      <c r="A103" s="259">
        <v>98</v>
      </c>
      <c r="B103" s="262"/>
      <c r="C103" s="262"/>
      <c r="D103" s="694"/>
      <c r="E103" s="146"/>
      <c r="F103" s="352"/>
      <c r="G103" s="212"/>
      <c r="H103" s="261"/>
      <c r="I103" s="15" t="e">
        <f>VLOOKUP($D103,診断名検索!$G:$K,3,FALSE)</f>
        <v>#N/A</v>
      </c>
      <c r="J103" s="15" t="e">
        <f>VLOOKUP($D103,診断名検索!$G:$K,4,FALSE)</f>
        <v>#N/A</v>
      </c>
      <c r="K103" s="15" t="e">
        <f>VLOOKUP($D103,診断名検索!$G:$K,2,FALSE)</f>
        <v>#N/A</v>
      </c>
      <c r="L103" s="15" t="e">
        <f>VLOOKUP($D103,診断名検索!$G:$K,5,FALSE)</f>
        <v>#N/A</v>
      </c>
      <c r="M103" s="1288">
        <v>98</v>
      </c>
      <c r="N103" s="1294"/>
      <c r="O103" s="1294"/>
      <c r="P103" s="1295"/>
      <c r="Q103" s="1203"/>
      <c r="R103" s="1296"/>
      <c r="S103" s="1217"/>
      <c r="T103" s="1293"/>
    </row>
    <row r="104" spans="1:20" ht="15.75" customHeight="1" x14ac:dyDescent="0.15">
      <c r="A104" s="259">
        <v>99</v>
      </c>
      <c r="B104" s="262"/>
      <c r="C104" s="262"/>
      <c r="D104" s="694"/>
      <c r="E104" s="146"/>
      <c r="F104" s="352"/>
      <c r="G104" s="212"/>
      <c r="H104" s="261"/>
      <c r="I104" s="15" t="e">
        <f>VLOOKUP($D104,診断名検索!$G:$K,3,FALSE)</f>
        <v>#N/A</v>
      </c>
      <c r="J104" s="15" t="e">
        <f>VLOOKUP($D104,診断名検索!$G:$K,4,FALSE)</f>
        <v>#N/A</v>
      </c>
      <c r="K104" s="15" t="e">
        <f>VLOOKUP($D104,診断名検索!$G:$K,2,FALSE)</f>
        <v>#N/A</v>
      </c>
      <c r="L104" s="15" t="e">
        <f>VLOOKUP($D104,診断名検索!$G:$K,5,FALSE)</f>
        <v>#N/A</v>
      </c>
      <c r="M104" s="1288">
        <v>99</v>
      </c>
      <c r="N104" s="1294"/>
      <c r="O104" s="1294"/>
      <c r="P104" s="1295"/>
      <c r="Q104" s="1203"/>
      <c r="R104" s="1296"/>
      <c r="S104" s="1217"/>
      <c r="T104" s="1293"/>
    </row>
    <row r="105" spans="1:20" s="23" customFormat="1" ht="15.75" customHeight="1" thickBot="1" x14ac:dyDescent="0.2">
      <c r="A105" s="263">
        <v>100</v>
      </c>
      <c r="B105" s="264"/>
      <c r="C105" s="264"/>
      <c r="D105" s="695"/>
      <c r="E105" s="266"/>
      <c r="F105" s="347"/>
      <c r="G105" s="188"/>
      <c r="H105" s="265"/>
      <c r="I105" s="15" t="e">
        <f>VLOOKUP($D105,診断名検索!$G:$K,3,FALSE)</f>
        <v>#N/A</v>
      </c>
      <c r="J105" s="15" t="e">
        <f>VLOOKUP($D105,診断名検索!$G:$K,4,FALSE)</f>
        <v>#N/A</v>
      </c>
      <c r="K105" s="15" t="e">
        <f>VLOOKUP($D105,診断名検索!$G:$K,2,FALSE)</f>
        <v>#N/A</v>
      </c>
      <c r="L105" s="15" t="e">
        <f>VLOOKUP($D105,診断名検索!$G:$K,5,FALSE)</f>
        <v>#N/A</v>
      </c>
      <c r="M105" s="1297">
        <v>100</v>
      </c>
      <c r="N105" s="1297"/>
      <c r="O105" s="1297"/>
      <c r="P105" s="1298"/>
      <c r="Q105" s="1299"/>
      <c r="R105" s="1300"/>
      <c r="S105" s="1301"/>
      <c r="T105" s="1298"/>
    </row>
    <row r="106" spans="1:20" s="23" customFormat="1" ht="24.95" customHeight="1" thickTop="1" thickBot="1" x14ac:dyDescent="0.2">
      <c r="A106" s="2843" t="s">
        <v>2</v>
      </c>
      <c r="B106" s="2844"/>
      <c r="C106" s="2844"/>
      <c r="D106" s="2845"/>
      <c r="E106" s="267">
        <f>SUM(E6:E105)</f>
        <v>0</v>
      </c>
      <c r="F106" s="186">
        <f>SUM(F6:F105)</f>
        <v>0</v>
      </c>
      <c r="G106" s="186">
        <f>SUM(G6:G105)</f>
        <v>0</v>
      </c>
      <c r="H106" s="268"/>
      <c r="M106" s="2848" t="s">
        <v>2</v>
      </c>
      <c r="N106" s="2849"/>
      <c r="O106" s="2849"/>
      <c r="P106" s="2850"/>
      <c r="Q106" s="1302">
        <v>0</v>
      </c>
      <c r="R106" s="1276">
        <v>0</v>
      </c>
      <c r="S106" s="1276">
        <v>0</v>
      </c>
      <c r="T106" s="1303"/>
    </row>
    <row r="107" spans="1:20" s="16" customFormat="1" ht="21" customHeight="1" x14ac:dyDescent="0.25">
      <c r="A107" s="15"/>
      <c r="B107" s="15"/>
      <c r="C107" s="15"/>
      <c r="D107" s="15"/>
      <c r="E107" s="2851" t="str">
        <f>HYPERLINK("#A1","▲このシートの先頭に戻る")</f>
        <v>▲このシートの先頭に戻る</v>
      </c>
      <c r="F107" s="2852"/>
      <c r="G107" s="2852"/>
      <c r="H107" s="2852"/>
      <c r="M107" s="34"/>
      <c r="N107" s="34"/>
      <c r="O107" s="34"/>
      <c r="P107" s="34"/>
      <c r="Q107" s="34"/>
      <c r="R107" s="623"/>
      <c r="S107" s="623"/>
      <c r="T107" s="624"/>
    </row>
    <row r="108" spans="1:20" x14ac:dyDescent="0.15">
      <c r="C108" s="269" t="s">
        <v>170</v>
      </c>
      <c r="D108" s="270" t="s">
        <v>144</v>
      </c>
      <c r="E108" s="270">
        <f t="shared" ref="E108:G117" si="0">SUMIFS(E$6:E$105,$B$6:$B$105,$C$108,$C$6:$C$105,$D108)</f>
        <v>0</v>
      </c>
      <c r="F108" s="270">
        <f t="shared" si="0"/>
        <v>0</v>
      </c>
      <c r="G108" s="270">
        <f t="shared" si="0"/>
        <v>0</v>
      </c>
      <c r="P108" s="15"/>
      <c r="Q108" s="15"/>
      <c r="R108" s="15"/>
      <c r="S108" s="15"/>
      <c r="T108" s="15"/>
    </row>
    <row r="109" spans="1:20" x14ac:dyDescent="0.15">
      <c r="C109" s="269"/>
      <c r="D109" s="270" t="s">
        <v>145</v>
      </c>
      <c r="E109" s="270">
        <f t="shared" si="0"/>
        <v>0</v>
      </c>
      <c r="F109" s="270">
        <f t="shared" si="0"/>
        <v>0</v>
      </c>
      <c r="G109" s="270">
        <f t="shared" si="0"/>
        <v>0</v>
      </c>
      <c r="P109" s="15"/>
      <c r="Q109" s="15"/>
      <c r="R109" s="15"/>
      <c r="S109" s="15"/>
      <c r="T109" s="15"/>
    </row>
    <row r="110" spans="1:20" x14ac:dyDescent="0.15">
      <c r="C110" s="269"/>
      <c r="D110" s="270" t="s">
        <v>146</v>
      </c>
      <c r="E110" s="270">
        <f t="shared" si="0"/>
        <v>0</v>
      </c>
      <c r="F110" s="270">
        <f t="shared" si="0"/>
        <v>0</v>
      </c>
      <c r="G110" s="270">
        <f t="shared" si="0"/>
        <v>0</v>
      </c>
      <c r="P110" s="15"/>
      <c r="Q110" s="15"/>
      <c r="R110" s="15"/>
      <c r="S110" s="15"/>
      <c r="T110" s="15"/>
    </row>
    <row r="111" spans="1:20" x14ac:dyDescent="0.15">
      <c r="C111" s="269"/>
      <c r="D111" s="270" t="s">
        <v>147</v>
      </c>
      <c r="E111" s="270">
        <f t="shared" si="0"/>
        <v>0</v>
      </c>
      <c r="F111" s="270">
        <f t="shared" si="0"/>
        <v>0</v>
      </c>
      <c r="G111" s="270">
        <f t="shared" si="0"/>
        <v>0</v>
      </c>
      <c r="P111" s="15"/>
      <c r="Q111" s="15"/>
      <c r="R111" s="15"/>
      <c r="S111" s="15"/>
      <c r="T111" s="15"/>
    </row>
    <row r="112" spans="1:20" x14ac:dyDescent="0.15">
      <c r="C112" s="269"/>
      <c r="D112" s="270" t="s">
        <v>148</v>
      </c>
      <c r="E112" s="270">
        <f t="shared" si="0"/>
        <v>0</v>
      </c>
      <c r="F112" s="270">
        <f t="shared" si="0"/>
        <v>0</v>
      </c>
      <c r="G112" s="270">
        <f t="shared" si="0"/>
        <v>0</v>
      </c>
      <c r="P112" s="15"/>
      <c r="Q112" s="15"/>
      <c r="R112" s="15"/>
      <c r="S112" s="15"/>
      <c r="T112" s="15"/>
    </row>
    <row r="113" spans="3:20" x14ac:dyDescent="0.15">
      <c r="C113" s="269"/>
      <c r="D113" s="270" t="s">
        <v>149</v>
      </c>
      <c r="E113" s="270">
        <f t="shared" si="0"/>
        <v>0</v>
      </c>
      <c r="F113" s="270">
        <f t="shared" si="0"/>
        <v>0</v>
      </c>
      <c r="G113" s="270">
        <f t="shared" si="0"/>
        <v>0</v>
      </c>
      <c r="P113" s="15"/>
      <c r="Q113" s="15"/>
      <c r="R113" s="15"/>
      <c r="S113" s="15"/>
      <c r="T113" s="15"/>
    </row>
    <row r="114" spans="3:20" x14ac:dyDescent="0.15">
      <c r="C114" s="269"/>
      <c r="D114" s="270" t="s">
        <v>1064</v>
      </c>
      <c r="E114" s="270">
        <f t="shared" si="0"/>
        <v>0</v>
      </c>
      <c r="F114" s="270">
        <f t="shared" si="0"/>
        <v>0</v>
      </c>
      <c r="G114" s="270">
        <f t="shared" si="0"/>
        <v>0</v>
      </c>
      <c r="P114" s="15"/>
      <c r="Q114" s="15"/>
      <c r="R114" s="15"/>
      <c r="S114" s="15"/>
      <c r="T114" s="15"/>
    </row>
    <row r="115" spans="3:20" x14ac:dyDescent="0.15">
      <c r="C115" s="269"/>
      <c r="D115" s="270" t="s">
        <v>150</v>
      </c>
      <c r="E115" s="270">
        <f t="shared" si="0"/>
        <v>0</v>
      </c>
      <c r="F115" s="270">
        <f t="shared" si="0"/>
        <v>0</v>
      </c>
      <c r="G115" s="270">
        <f t="shared" si="0"/>
        <v>0</v>
      </c>
      <c r="P115" s="15"/>
      <c r="Q115" s="15"/>
      <c r="R115" s="15"/>
      <c r="S115" s="15"/>
      <c r="T115" s="15"/>
    </row>
    <row r="116" spans="3:20" x14ac:dyDescent="0.15">
      <c r="C116" s="269"/>
      <c r="D116" s="270" t="s">
        <v>151</v>
      </c>
      <c r="E116" s="270">
        <f t="shared" si="0"/>
        <v>0</v>
      </c>
      <c r="F116" s="270">
        <f t="shared" si="0"/>
        <v>0</v>
      </c>
      <c r="G116" s="270">
        <f t="shared" si="0"/>
        <v>0</v>
      </c>
      <c r="P116" s="15"/>
      <c r="Q116" s="15"/>
      <c r="R116" s="15"/>
      <c r="S116" s="15"/>
      <c r="T116" s="15"/>
    </row>
    <row r="117" spans="3:20" x14ac:dyDescent="0.15">
      <c r="C117" s="269"/>
      <c r="D117" s="270" t="s">
        <v>152</v>
      </c>
      <c r="E117" s="270">
        <f t="shared" si="0"/>
        <v>0</v>
      </c>
      <c r="F117" s="270">
        <f t="shared" si="0"/>
        <v>0</v>
      </c>
      <c r="G117" s="270">
        <f t="shared" si="0"/>
        <v>0</v>
      </c>
      <c r="P117" s="15"/>
      <c r="Q117" s="15"/>
      <c r="R117" s="15"/>
      <c r="S117" s="15"/>
      <c r="T117" s="15"/>
    </row>
    <row r="118" spans="3:20" x14ac:dyDescent="0.15">
      <c r="C118" s="269"/>
      <c r="D118" s="270" t="s">
        <v>153</v>
      </c>
      <c r="E118" s="270">
        <f>SUMIFS(E$6:E$105,$B$6:$B$105,$C$108,$C$6:$C$105,$D118)</f>
        <v>0</v>
      </c>
      <c r="F118" s="270">
        <f>SUMIFS(F$6:F$105,$B$6:$B$105,$C$108,$C$6:$C$105,$D118)</f>
        <v>0</v>
      </c>
      <c r="G118" s="270">
        <f t="shared" ref="G118" si="1">SUMIFS(G$6:G$105,$B$6:$B$105,$C$108,$C$6:$C$105,$D118)</f>
        <v>0</v>
      </c>
      <c r="P118" s="15"/>
      <c r="Q118" s="15"/>
      <c r="R118" s="15"/>
      <c r="S118" s="15"/>
      <c r="T118" s="15"/>
    </row>
    <row r="119" spans="3:20" x14ac:dyDescent="0.15">
      <c r="C119" s="269"/>
      <c r="D119" s="270" t="s">
        <v>143</v>
      </c>
      <c r="E119" s="270">
        <f>SUMIFS(E$6:E$105,$B$6:$B$105,$C$108,$C$6:$C$105,$D119)</f>
        <v>0</v>
      </c>
      <c r="F119" s="270">
        <f>SUMIFS(F$6:F$105,$B$6:$B$105,$C$108,$C$6:$C$105,$D119)</f>
        <v>0</v>
      </c>
      <c r="G119" s="270">
        <f>SUMIFS(G$6:G$105,$B$6:$B$105,$C$108,$C$6:$C$105,$D119)</f>
        <v>0</v>
      </c>
      <c r="P119" s="15"/>
      <c r="Q119" s="15"/>
      <c r="R119" s="15"/>
      <c r="S119" s="15"/>
      <c r="T119" s="15"/>
    </row>
    <row r="120" spans="3:20" x14ac:dyDescent="0.15">
      <c r="C120" s="269" t="s">
        <v>1255</v>
      </c>
      <c r="D120" s="270" t="s">
        <v>144</v>
      </c>
      <c r="E120" s="270">
        <f>SUMIFS(E$6:E$105,$B$6:$B$105,$C$120,$C$6:$C$105,$D120)</f>
        <v>0</v>
      </c>
      <c r="F120" s="270">
        <f>SUMIFS(F$6:F$105,$B$6:$B$105,$C$120,$C$6:$C$105,$D120)</f>
        <v>0</v>
      </c>
      <c r="G120" s="270">
        <f>SUMIFS(G$6:G$105,$B$6:$B$105,$C$120,$C$6:$C$105,$D120)</f>
        <v>0</v>
      </c>
      <c r="P120" s="15"/>
      <c r="Q120" s="15"/>
      <c r="R120" s="15"/>
      <c r="S120" s="15"/>
      <c r="T120" s="15"/>
    </row>
    <row r="121" spans="3:20" x14ac:dyDescent="0.15">
      <c r="C121" s="269"/>
      <c r="D121" s="270" t="s">
        <v>145</v>
      </c>
      <c r="E121" s="270">
        <f t="shared" ref="E121:F125" si="2">SUMIFS(E$6:E$105,$B$6:$B$105,$C$120,$C$6:$C$105,$D121)</f>
        <v>0</v>
      </c>
      <c r="F121" s="270">
        <f t="shared" si="2"/>
        <v>0</v>
      </c>
      <c r="G121" s="270">
        <f t="shared" ref="E121:G126" si="3">SUMIFS(G$6:G$105,$B$6:$B$105,$C$120,$C$6:$C$105,$D121)</f>
        <v>0</v>
      </c>
      <c r="P121" s="15"/>
      <c r="Q121" s="15"/>
      <c r="R121" s="15"/>
      <c r="S121" s="15"/>
      <c r="T121" s="15"/>
    </row>
    <row r="122" spans="3:20" x14ac:dyDescent="0.15">
      <c r="C122" s="269"/>
      <c r="D122" s="270" t="s">
        <v>146</v>
      </c>
      <c r="E122" s="270">
        <f t="shared" si="2"/>
        <v>0</v>
      </c>
      <c r="F122" s="270">
        <f t="shared" si="2"/>
        <v>0</v>
      </c>
      <c r="G122" s="270">
        <f t="shared" ref="G122:G131" si="4">SUMIFS(G$6:G$105,$B$6:$B$105,$C$120,$C$6:$C$105,$D122)</f>
        <v>0</v>
      </c>
      <c r="P122" s="15"/>
      <c r="Q122" s="15"/>
      <c r="R122" s="15"/>
      <c r="S122" s="15"/>
      <c r="T122" s="15"/>
    </row>
    <row r="123" spans="3:20" x14ac:dyDescent="0.15">
      <c r="C123" s="269"/>
      <c r="D123" s="270" t="s">
        <v>147</v>
      </c>
      <c r="E123" s="270">
        <f t="shared" si="2"/>
        <v>0</v>
      </c>
      <c r="F123" s="270">
        <f t="shared" si="2"/>
        <v>0</v>
      </c>
      <c r="G123" s="270">
        <f t="shared" si="4"/>
        <v>0</v>
      </c>
      <c r="P123" s="15"/>
      <c r="Q123" s="15"/>
      <c r="R123" s="15"/>
      <c r="S123" s="15"/>
      <c r="T123" s="15"/>
    </row>
    <row r="124" spans="3:20" x14ac:dyDescent="0.15">
      <c r="C124" s="269"/>
      <c r="D124" s="270" t="s">
        <v>148</v>
      </c>
      <c r="E124" s="270">
        <f t="shared" si="2"/>
        <v>0</v>
      </c>
      <c r="F124" s="270">
        <f t="shared" si="2"/>
        <v>0</v>
      </c>
      <c r="G124" s="270">
        <f t="shared" si="4"/>
        <v>0</v>
      </c>
      <c r="P124" s="15"/>
      <c r="Q124" s="15"/>
      <c r="R124" s="15"/>
      <c r="S124" s="15"/>
      <c r="T124" s="15"/>
    </row>
    <row r="125" spans="3:20" x14ac:dyDescent="0.15">
      <c r="C125" s="269"/>
      <c r="D125" s="270" t="s">
        <v>149</v>
      </c>
      <c r="E125" s="270">
        <f t="shared" si="2"/>
        <v>0</v>
      </c>
      <c r="F125" s="270">
        <f t="shared" si="2"/>
        <v>0</v>
      </c>
      <c r="G125" s="270">
        <f t="shared" si="4"/>
        <v>0</v>
      </c>
      <c r="P125" s="15"/>
      <c r="Q125" s="15"/>
      <c r="R125" s="15"/>
      <c r="S125" s="15"/>
      <c r="T125" s="15"/>
    </row>
    <row r="126" spans="3:20" x14ac:dyDescent="0.15">
      <c r="C126" s="269"/>
      <c r="D126" s="270" t="s">
        <v>1064</v>
      </c>
      <c r="E126" s="270">
        <f t="shared" si="3"/>
        <v>0</v>
      </c>
      <c r="F126" s="270">
        <f t="shared" ref="F126:F131" si="5">SUMIFS(F$6:F$105,$B$6:$B$105,$C$120,$C$6:$C$105,$D126)</f>
        <v>0</v>
      </c>
      <c r="G126" s="270">
        <f t="shared" si="4"/>
        <v>0</v>
      </c>
      <c r="P126" s="15"/>
      <c r="Q126" s="15"/>
      <c r="R126" s="15"/>
      <c r="S126" s="15"/>
      <c r="T126" s="15"/>
    </row>
    <row r="127" spans="3:20" x14ac:dyDescent="0.15">
      <c r="C127" s="269"/>
      <c r="D127" s="270" t="s">
        <v>150</v>
      </c>
      <c r="E127" s="270">
        <f>SUMIFS(E$6:E$105,$B$6:$B$105,$C$120,$C$6:$C$105,$D127)</f>
        <v>0</v>
      </c>
      <c r="F127" s="270">
        <f t="shared" si="5"/>
        <v>0</v>
      </c>
      <c r="G127" s="270">
        <f t="shared" si="4"/>
        <v>0</v>
      </c>
      <c r="P127" s="15"/>
      <c r="Q127" s="15"/>
      <c r="R127" s="15"/>
      <c r="S127" s="15"/>
      <c r="T127" s="15"/>
    </row>
    <row r="128" spans="3:20" x14ac:dyDescent="0.15">
      <c r="C128" s="269"/>
      <c r="D128" s="270" t="s">
        <v>151</v>
      </c>
      <c r="E128" s="270">
        <f>SUMIFS(E$6:E$105,$B$6:$B$105,$C$120,$C$6:$C$105,$D128)</f>
        <v>0</v>
      </c>
      <c r="F128" s="270">
        <f t="shared" si="5"/>
        <v>0</v>
      </c>
      <c r="G128" s="270">
        <f t="shared" si="4"/>
        <v>0</v>
      </c>
      <c r="P128" s="15"/>
      <c r="Q128" s="15"/>
      <c r="R128" s="15"/>
      <c r="S128" s="15"/>
      <c r="T128" s="15"/>
    </row>
    <row r="129" spans="1:20" x14ac:dyDescent="0.15">
      <c r="C129" s="269"/>
      <c r="D129" s="270" t="s">
        <v>152</v>
      </c>
      <c r="E129" s="270">
        <f>SUMIFS(E$6:E$105,$B$6:$B$105,$C$120,$C$6:$C$105,$D129)</f>
        <v>0</v>
      </c>
      <c r="F129" s="270">
        <f t="shared" si="5"/>
        <v>0</v>
      </c>
      <c r="G129" s="270">
        <f t="shared" si="4"/>
        <v>0</v>
      </c>
      <c r="P129" s="15"/>
      <c r="Q129" s="15"/>
      <c r="R129" s="15"/>
      <c r="S129" s="15"/>
      <c r="T129" s="15"/>
    </row>
    <row r="130" spans="1:20" x14ac:dyDescent="0.15">
      <c r="C130" s="269"/>
      <c r="D130" s="270" t="s">
        <v>153</v>
      </c>
      <c r="E130" s="270">
        <f>SUMIFS(E$6:E$105,$B$6:$B$105,$C$120,$C$6:$C$105,$D130)</f>
        <v>0</v>
      </c>
      <c r="F130" s="270">
        <f t="shared" si="5"/>
        <v>0</v>
      </c>
      <c r="G130" s="270">
        <f t="shared" si="4"/>
        <v>0</v>
      </c>
      <c r="P130" s="15"/>
      <c r="Q130" s="15"/>
      <c r="R130" s="15"/>
      <c r="S130" s="15"/>
      <c r="T130" s="15"/>
    </row>
    <row r="131" spans="1:20" x14ac:dyDescent="0.15">
      <c r="C131" s="269"/>
      <c r="D131" s="270" t="s">
        <v>143</v>
      </c>
      <c r="E131" s="270">
        <f>SUMIFS(E$6:E$105,$B$6:$B$105,$C$120,$C$6:$C$105,$D131)</f>
        <v>0</v>
      </c>
      <c r="F131" s="270">
        <f t="shared" si="5"/>
        <v>0</v>
      </c>
      <c r="G131" s="270">
        <f t="shared" si="4"/>
        <v>0</v>
      </c>
      <c r="P131" s="15"/>
      <c r="Q131" s="15"/>
      <c r="R131" s="15"/>
      <c r="S131" s="15"/>
      <c r="T131" s="15"/>
    </row>
    <row r="132" spans="1:20" x14ac:dyDescent="0.15">
      <c r="C132" s="269" t="s">
        <v>174</v>
      </c>
      <c r="D132" s="270" t="s">
        <v>144</v>
      </c>
      <c r="E132" s="270">
        <f t="shared" ref="E132:G134" si="6">SUMIFS(E$6:E$105,$B$6:$B$105,$C$132,$C$6:$C$105,$D132)</f>
        <v>0</v>
      </c>
      <c r="F132" s="270">
        <f t="shared" si="6"/>
        <v>0</v>
      </c>
      <c r="G132" s="270">
        <f t="shared" si="6"/>
        <v>0</v>
      </c>
      <c r="P132" s="15"/>
      <c r="Q132" s="15"/>
      <c r="R132" s="15"/>
      <c r="S132" s="15"/>
      <c r="T132" s="15"/>
    </row>
    <row r="133" spans="1:20" x14ac:dyDescent="0.15">
      <c r="C133" s="269"/>
      <c r="D133" s="270" t="s">
        <v>145</v>
      </c>
      <c r="E133" s="270">
        <f t="shared" si="6"/>
        <v>0</v>
      </c>
      <c r="F133" s="270">
        <f t="shared" si="6"/>
        <v>0</v>
      </c>
      <c r="G133" s="270">
        <f t="shared" si="6"/>
        <v>0</v>
      </c>
      <c r="P133" s="15"/>
      <c r="Q133" s="15"/>
      <c r="R133" s="15"/>
      <c r="S133" s="15"/>
      <c r="T133" s="15"/>
    </row>
    <row r="134" spans="1:20" x14ac:dyDescent="0.15">
      <c r="C134" s="269"/>
      <c r="D134" s="270" t="s">
        <v>146</v>
      </c>
      <c r="E134" s="270">
        <f t="shared" si="6"/>
        <v>0</v>
      </c>
      <c r="F134" s="270">
        <f t="shared" si="6"/>
        <v>0</v>
      </c>
      <c r="G134" s="270">
        <f t="shared" si="6"/>
        <v>0</v>
      </c>
      <c r="P134" s="15"/>
      <c r="Q134" s="15"/>
      <c r="R134" s="15"/>
      <c r="S134" s="15"/>
      <c r="T134" s="15"/>
    </row>
    <row r="135" spans="1:20" x14ac:dyDescent="0.15">
      <c r="C135" s="269"/>
      <c r="D135" s="270" t="s">
        <v>147</v>
      </c>
      <c r="E135" s="270">
        <f t="shared" ref="E135" si="7">SUMIFS(E$6:E$105,$B$6:$B$105,$C$132,$C$6:$C$105,$D135)</f>
        <v>0</v>
      </c>
      <c r="F135" s="270">
        <f t="shared" ref="F135:G143" si="8">SUMIFS(F$6:F$105,$B$6:$B$105,$C$132,$C$6:$C$105,$D135)</f>
        <v>0</v>
      </c>
      <c r="G135" s="270">
        <f t="shared" si="8"/>
        <v>0</v>
      </c>
      <c r="P135" s="15"/>
      <c r="Q135" s="15"/>
      <c r="R135" s="15"/>
      <c r="S135" s="15"/>
      <c r="T135" s="15"/>
    </row>
    <row r="136" spans="1:20" x14ac:dyDescent="0.15">
      <c r="C136" s="269"/>
      <c r="D136" s="270" t="s">
        <v>148</v>
      </c>
      <c r="E136" s="270">
        <f t="shared" ref="E136:E143" si="9">SUMIFS(E$6:E$105,$B$6:$B$105,$C$132,$C$6:$C$105,$D136)</f>
        <v>0</v>
      </c>
      <c r="F136" s="270">
        <f t="shared" si="8"/>
        <v>0</v>
      </c>
      <c r="G136" s="270">
        <f t="shared" si="8"/>
        <v>0</v>
      </c>
      <c r="P136" s="15"/>
      <c r="Q136" s="15"/>
      <c r="R136" s="15"/>
      <c r="S136" s="15"/>
      <c r="T136" s="15"/>
    </row>
    <row r="137" spans="1:20" x14ac:dyDescent="0.15">
      <c r="C137" s="269"/>
      <c r="D137" s="270" t="s">
        <v>149</v>
      </c>
      <c r="E137" s="270">
        <f t="shared" si="9"/>
        <v>0</v>
      </c>
      <c r="F137" s="270">
        <f t="shared" si="8"/>
        <v>0</v>
      </c>
      <c r="G137" s="270">
        <f t="shared" si="8"/>
        <v>0</v>
      </c>
      <c r="P137" s="15"/>
      <c r="Q137" s="15"/>
      <c r="R137" s="15"/>
      <c r="S137" s="15"/>
      <c r="T137" s="15"/>
    </row>
    <row r="138" spans="1:20" x14ac:dyDescent="0.15">
      <c r="C138" s="269"/>
      <c r="D138" s="270" t="s">
        <v>1064</v>
      </c>
      <c r="E138" s="270">
        <f t="shared" si="9"/>
        <v>0</v>
      </c>
      <c r="F138" s="270">
        <f t="shared" si="8"/>
        <v>0</v>
      </c>
      <c r="G138" s="270">
        <f t="shared" si="8"/>
        <v>0</v>
      </c>
      <c r="P138" s="15"/>
      <c r="Q138" s="15"/>
      <c r="R138" s="15"/>
      <c r="S138" s="15"/>
      <c r="T138" s="15"/>
    </row>
    <row r="139" spans="1:20" x14ac:dyDescent="0.15">
      <c r="C139" s="269"/>
      <c r="D139" s="270" t="s">
        <v>150</v>
      </c>
      <c r="E139" s="270">
        <f t="shared" si="9"/>
        <v>0</v>
      </c>
      <c r="F139" s="270">
        <f t="shared" si="8"/>
        <v>0</v>
      </c>
      <c r="G139" s="270">
        <f t="shared" si="8"/>
        <v>0</v>
      </c>
      <c r="P139" s="15"/>
      <c r="Q139" s="15"/>
      <c r="R139" s="15"/>
      <c r="S139" s="15"/>
      <c r="T139" s="15"/>
    </row>
    <row r="140" spans="1:20" s="23" customFormat="1" x14ac:dyDescent="0.15">
      <c r="A140" s="15"/>
      <c r="B140" s="15"/>
      <c r="C140" s="269"/>
      <c r="D140" s="270" t="s">
        <v>151</v>
      </c>
      <c r="E140" s="270">
        <f t="shared" si="9"/>
        <v>0</v>
      </c>
      <c r="F140" s="270">
        <f t="shared" si="8"/>
        <v>0</v>
      </c>
      <c r="G140" s="270">
        <f t="shared" si="8"/>
        <v>0</v>
      </c>
      <c r="M140" s="34"/>
      <c r="N140" s="34"/>
      <c r="O140" s="623"/>
    </row>
    <row r="141" spans="1:20" x14ac:dyDescent="0.15">
      <c r="C141" s="269"/>
      <c r="D141" s="270" t="s">
        <v>152</v>
      </c>
      <c r="E141" s="270">
        <f t="shared" si="9"/>
        <v>0</v>
      </c>
      <c r="F141" s="270">
        <f t="shared" si="8"/>
        <v>0</v>
      </c>
      <c r="G141" s="270">
        <f t="shared" si="8"/>
        <v>0</v>
      </c>
      <c r="P141" s="15"/>
      <c r="Q141" s="15"/>
      <c r="R141" s="15"/>
      <c r="S141" s="15"/>
      <c r="T141" s="15"/>
    </row>
    <row r="142" spans="1:20" s="16" customFormat="1" x14ac:dyDescent="0.25">
      <c r="A142" s="15"/>
      <c r="B142" s="15"/>
      <c r="C142" s="269"/>
      <c r="D142" s="270" t="s">
        <v>153</v>
      </c>
      <c r="E142" s="270">
        <f t="shared" si="9"/>
        <v>0</v>
      </c>
      <c r="F142" s="270">
        <f t="shared" si="8"/>
        <v>0</v>
      </c>
      <c r="G142" s="270">
        <f t="shared" si="8"/>
        <v>0</v>
      </c>
      <c r="M142" s="34"/>
      <c r="N142" s="34"/>
      <c r="O142" s="624"/>
    </row>
    <row r="143" spans="1:20" x14ac:dyDescent="0.15">
      <c r="C143" s="269"/>
      <c r="D143" s="270" t="s">
        <v>143</v>
      </c>
      <c r="E143" s="270">
        <f t="shared" si="9"/>
        <v>0</v>
      </c>
      <c r="F143" s="270">
        <f t="shared" si="8"/>
        <v>0</v>
      </c>
      <c r="G143" s="270">
        <f t="shared" si="8"/>
        <v>0</v>
      </c>
      <c r="P143" s="15"/>
      <c r="Q143" s="15"/>
      <c r="R143" s="15"/>
      <c r="S143" s="15"/>
      <c r="T143" s="15"/>
    </row>
    <row r="144" spans="1:20" x14ac:dyDescent="0.15">
      <c r="C144" s="269" t="s">
        <v>1256</v>
      </c>
      <c r="D144" s="270" t="s">
        <v>144</v>
      </c>
      <c r="E144" s="270">
        <f t="shared" ref="E144:G155" si="10">SUMIFS(E$6:E$105,$B$6:$B$105,$C$144,$C$6:$C$105,$D144)</f>
        <v>0</v>
      </c>
      <c r="F144" s="270">
        <f t="shared" si="10"/>
        <v>0</v>
      </c>
      <c r="G144" s="270">
        <f t="shared" si="10"/>
        <v>0</v>
      </c>
      <c r="P144" s="15"/>
      <c r="Q144" s="15"/>
      <c r="R144" s="15"/>
      <c r="S144" s="15"/>
      <c r="T144" s="15"/>
    </row>
    <row r="145" spans="3:20" x14ac:dyDescent="0.15">
      <c r="C145" s="269"/>
      <c r="D145" s="270" t="s">
        <v>145</v>
      </c>
      <c r="E145" s="270">
        <f t="shared" si="10"/>
        <v>0</v>
      </c>
      <c r="F145" s="270">
        <f t="shared" si="10"/>
        <v>0</v>
      </c>
      <c r="G145" s="270">
        <f t="shared" si="10"/>
        <v>0</v>
      </c>
      <c r="P145" s="15"/>
      <c r="Q145" s="15"/>
      <c r="R145" s="15"/>
      <c r="S145" s="15"/>
      <c r="T145" s="15"/>
    </row>
    <row r="146" spans="3:20" x14ac:dyDescent="0.15">
      <c r="C146" s="269"/>
      <c r="D146" s="270" t="s">
        <v>146</v>
      </c>
      <c r="E146" s="270">
        <f t="shared" si="10"/>
        <v>0</v>
      </c>
      <c r="F146" s="270">
        <f t="shared" si="10"/>
        <v>0</v>
      </c>
      <c r="G146" s="270">
        <f t="shared" si="10"/>
        <v>0</v>
      </c>
      <c r="P146" s="15"/>
      <c r="Q146" s="15"/>
      <c r="R146" s="15"/>
      <c r="S146" s="15"/>
      <c r="T146" s="15"/>
    </row>
    <row r="147" spans="3:20" x14ac:dyDescent="0.15">
      <c r="C147" s="269"/>
      <c r="D147" s="270" t="s">
        <v>147</v>
      </c>
      <c r="E147" s="270">
        <f t="shared" si="10"/>
        <v>0</v>
      </c>
      <c r="F147" s="270">
        <f t="shared" si="10"/>
        <v>0</v>
      </c>
      <c r="G147" s="270">
        <f t="shared" si="10"/>
        <v>0</v>
      </c>
      <c r="P147" s="15"/>
      <c r="Q147" s="15"/>
      <c r="R147" s="15"/>
      <c r="S147" s="15"/>
      <c r="T147" s="15"/>
    </row>
    <row r="148" spans="3:20" x14ac:dyDescent="0.15">
      <c r="C148" s="269"/>
      <c r="D148" s="270" t="s">
        <v>148</v>
      </c>
      <c r="E148" s="270">
        <f t="shared" si="10"/>
        <v>0</v>
      </c>
      <c r="F148" s="270">
        <f t="shared" si="10"/>
        <v>0</v>
      </c>
      <c r="G148" s="270">
        <f t="shared" si="10"/>
        <v>0</v>
      </c>
      <c r="P148" s="15"/>
      <c r="Q148" s="15"/>
      <c r="R148" s="15"/>
      <c r="S148" s="15"/>
      <c r="T148" s="15"/>
    </row>
    <row r="149" spans="3:20" x14ac:dyDescent="0.15">
      <c r="C149" s="269"/>
      <c r="D149" s="270" t="s">
        <v>149</v>
      </c>
      <c r="E149" s="270">
        <f t="shared" si="10"/>
        <v>0</v>
      </c>
      <c r="F149" s="270">
        <f t="shared" si="10"/>
        <v>0</v>
      </c>
      <c r="G149" s="270">
        <f t="shared" si="10"/>
        <v>0</v>
      </c>
      <c r="P149" s="15"/>
      <c r="Q149" s="15"/>
      <c r="R149" s="15"/>
      <c r="S149" s="15"/>
      <c r="T149" s="15"/>
    </row>
    <row r="150" spans="3:20" x14ac:dyDescent="0.15">
      <c r="C150" s="269"/>
      <c r="D150" s="270" t="s">
        <v>1064</v>
      </c>
      <c r="E150" s="270">
        <f t="shared" si="10"/>
        <v>0</v>
      </c>
      <c r="F150" s="270">
        <f t="shared" si="10"/>
        <v>0</v>
      </c>
      <c r="G150" s="270">
        <f t="shared" si="10"/>
        <v>0</v>
      </c>
      <c r="P150" s="15"/>
      <c r="Q150" s="15"/>
      <c r="R150" s="15"/>
      <c r="S150" s="15"/>
      <c r="T150" s="15"/>
    </row>
    <row r="151" spans="3:20" x14ac:dyDescent="0.15">
      <c r="C151" s="269"/>
      <c r="D151" s="270" t="s">
        <v>150</v>
      </c>
      <c r="E151" s="270">
        <f t="shared" si="10"/>
        <v>0</v>
      </c>
      <c r="F151" s="270">
        <f t="shared" si="10"/>
        <v>0</v>
      </c>
      <c r="G151" s="270">
        <f t="shared" si="10"/>
        <v>0</v>
      </c>
      <c r="P151" s="15"/>
      <c r="Q151" s="15"/>
      <c r="R151" s="15"/>
      <c r="S151" s="15"/>
      <c r="T151" s="15"/>
    </row>
    <row r="152" spans="3:20" x14ac:dyDescent="0.15">
      <c r="C152" s="269"/>
      <c r="D152" s="270" t="s">
        <v>151</v>
      </c>
      <c r="E152" s="270">
        <f t="shared" si="10"/>
        <v>0</v>
      </c>
      <c r="F152" s="270">
        <f t="shared" si="10"/>
        <v>0</v>
      </c>
      <c r="G152" s="270">
        <f t="shared" si="10"/>
        <v>0</v>
      </c>
      <c r="P152" s="15"/>
      <c r="Q152" s="15"/>
      <c r="R152" s="15"/>
      <c r="S152" s="15"/>
      <c r="T152" s="15"/>
    </row>
    <row r="153" spans="3:20" x14ac:dyDescent="0.15">
      <c r="C153" s="269"/>
      <c r="D153" s="270" t="s">
        <v>152</v>
      </c>
      <c r="E153" s="270">
        <f t="shared" si="10"/>
        <v>0</v>
      </c>
      <c r="F153" s="270">
        <f t="shared" si="10"/>
        <v>0</v>
      </c>
      <c r="G153" s="270">
        <f t="shared" si="10"/>
        <v>0</v>
      </c>
      <c r="P153" s="15"/>
      <c r="Q153" s="15"/>
      <c r="R153" s="15"/>
      <c r="S153" s="15"/>
      <c r="T153" s="15"/>
    </row>
    <row r="154" spans="3:20" x14ac:dyDescent="0.15">
      <c r="C154" s="269"/>
      <c r="D154" s="270" t="s">
        <v>153</v>
      </c>
      <c r="E154" s="270">
        <f t="shared" si="10"/>
        <v>0</v>
      </c>
      <c r="F154" s="270">
        <f t="shared" si="10"/>
        <v>0</v>
      </c>
      <c r="G154" s="270">
        <f t="shared" si="10"/>
        <v>0</v>
      </c>
      <c r="P154" s="15"/>
      <c r="Q154" s="15"/>
      <c r="R154" s="15"/>
      <c r="S154" s="15"/>
      <c r="T154" s="15"/>
    </row>
    <row r="155" spans="3:20" x14ac:dyDescent="0.15">
      <c r="C155" s="269"/>
      <c r="D155" s="270" t="s">
        <v>143</v>
      </c>
      <c r="E155" s="270">
        <f t="shared" si="10"/>
        <v>0</v>
      </c>
      <c r="F155" s="270">
        <f t="shared" si="10"/>
        <v>0</v>
      </c>
      <c r="G155" s="270">
        <f t="shared" si="10"/>
        <v>0</v>
      </c>
      <c r="P155" s="15"/>
      <c r="Q155" s="15"/>
      <c r="R155" s="15"/>
      <c r="S155" s="15"/>
      <c r="T155" s="15"/>
    </row>
    <row r="156" spans="3:20" x14ac:dyDescent="0.15">
      <c r="C156" s="269" t="s">
        <v>178</v>
      </c>
      <c r="D156" s="270" t="s">
        <v>144</v>
      </c>
      <c r="E156" s="270">
        <f t="shared" ref="E156:G167" si="11">SUMIFS(E$6:E$105,$B$6:$B$105,$C$156,$C$6:$C$105,$D156)</f>
        <v>0</v>
      </c>
      <c r="F156" s="270">
        <f t="shared" si="11"/>
        <v>0</v>
      </c>
      <c r="G156" s="270">
        <f t="shared" si="11"/>
        <v>0</v>
      </c>
      <c r="P156" s="15"/>
      <c r="Q156" s="15"/>
      <c r="R156" s="15"/>
      <c r="S156" s="15"/>
      <c r="T156" s="15"/>
    </row>
    <row r="157" spans="3:20" x14ac:dyDescent="0.15">
      <c r="C157" s="269"/>
      <c r="D157" s="270" t="s">
        <v>145</v>
      </c>
      <c r="E157" s="270">
        <f t="shared" si="11"/>
        <v>0</v>
      </c>
      <c r="F157" s="270">
        <f t="shared" si="11"/>
        <v>0</v>
      </c>
      <c r="G157" s="270">
        <f t="shared" si="11"/>
        <v>0</v>
      </c>
      <c r="P157" s="15"/>
      <c r="Q157" s="15"/>
      <c r="R157" s="15"/>
      <c r="S157" s="15"/>
      <c r="T157" s="15"/>
    </row>
    <row r="158" spans="3:20" x14ac:dyDescent="0.15">
      <c r="C158" s="269"/>
      <c r="D158" s="270" t="s">
        <v>146</v>
      </c>
      <c r="E158" s="270">
        <f t="shared" si="11"/>
        <v>0</v>
      </c>
      <c r="F158" s="270">
        <f t="shared" si="11"/>
        <v>0</v>
      </c>
      <c r="G158" s="270">
        <f t="shared" si="11"/>
        <v>0</v>
      </c>
      <c r="P158" s="15"/>
      <c r="Q158" s="15"/>
      <c r="R158" s="15"/>
      <c r="S158" s="15"/>
      <c r="T158" s="15"/>
    </row>
    <row r="159" spans="3:20" x14ac:dyDescent="0.15">
      <c r="C159" s="269"/>
      <c r="D159" s="270" t="s">
        <v>147</v>
      </c>
      <c r="E159" s="270">
        <f t="shared" si="11"/>
        <v>0</v>
      </c>
      <c r="F159" s="270">
        <f t="shared" si="11"/>
        <v>0</v>
      </c>
      <c r="G159" s="270">
        <f t="shared" si="11"/>
        <v>0</v>
      </c>
      <c r="P159" s="15"/>
      <c r="Q159" s="15"/>
      <c r="R159" s="15"/>
      <c r="S159" s="15"/>
      <c r="T159" s="15"/>
    </row>
    <row r="160" spans="3:20" x14ac:dyDescent="0.15">
      <c r="C160" s="269"/>
      <c r="D160" s="270" t="s">
        <v>148</v>
      </c>
      <c r="E160" s="270">
        <f t="shared" si="11"/>
        <v>0</v>
      </c>
      <c r="F160" s="270">
        <f t="shared" si="11"/>
        <v>0</v>
      </c>
      <c r="G160" s="270">
        <f t="shared" si="11"/>
        <v>0</v>
      </c>
      <c r="P160" s="15"/>
      <c r="Q160" s="15"/>
      <c r="R160" s="15"/>
      <c r="S160" s="15"/>
      <c r="T160" s="15"/>
    </row>
    <row r="161" spans="1:20" x14ac:dyDescent="0.15">
      <c r="C161" s="269"/>
      <c r="D161" s="270" t="s">
        <v>149</v>
      </c>
      <c r="E161" s="270">
        <f t="shared" si="11"/>
        <v>0</v>
      </c>
      <c r="F161" s="270">
        <f t="shared" si="11"/>
        <v>0</v>
      </c>
      <c r="G161" s="270">
        <f t="shared" si="11"/>
        <v>0</v>
      </c>
      <c r="P161" s="15"/>
      <c r="Q161" s="15"/>
      <c r="R161" s="15"/>
      <c r="S161" s="15"/>
      <c r="T161" s="15"/>
    </row>
    <row r="162" spans="1:20" x14ac:dyDescent="0.15">
      <c r="C162" s="269"/>
      <c r="D162" s="270" t="s">
        <v>1064</v>
      </c>
      <c r="E162" s="270">
        <f t="shared" si="11"/>
        <v>0</v>
      </c>
      <c r="F162" s="270">
        <f t="shared" si="11"/>
        <v>0</v>
      </c>
      <c r="G162" s="270">
        <f t="shared" si="11"/>
        <v>0</v>
      </c>
      <c r="P162" s="15"/>
      <c r="Q162" s="15"/>
      <c r="R162" s="15"/>
      <c r="S162" s="15"/>
      <c r="T162" s="15"/>
    </row>
    <row r="163" spans="1:20" x14ac:dyDescent="0.15">
      <c r="C163" s="269"/>
      <c r="D163" s="270" t="s">
        <v>150</v>
      </c>
      <c r="E163" s="270">
        <f t="shared" si="11"/>
        <v>0</v>
      </c>
      <c r="F163" s="270">
        <f t="shared" si="11"/>
        <v>0</v>
      </c>
      <c r="G163" s="270">
        <f t="shared" si="11"/>
        <v>0</v>
      </c>
      <c r="P163" s="15"/>
      <c r="Q163" s="15"/>
      <c r="R163" s="15"/>
      <c r="S163" s="15"/>
      <c r="T163" s="15"/>
    </row>
    <row r="164" spans="1:20" x14ac:dyDescent="0.15">
      <c r="C164" s="269"/>
      <c r="D164" s="270" t="s">
        <v>151</v>
      </c>
      <c r="E164" s="270">
        <f t="shared" si="11"/>
        <v>0</v>
      </c>
      <c r="F164" s="270">
        <f t="shared" si="11"/>
        <v>0</v>
      </c>
      <c r="G164" s="270">
        <f t="shared" si="11"/>
        <v>0</v>
      </c>
      <c r="P164" s="15"/>
      <c r="Q164" s="15"/>
      <c r="R164" s="15"/>
      <c r="S164" s="15"/>
      <c r="T164" s="15"/>
    </row>
    <row r="165" spans="1:20" x14ac:dyDescent="0.15">
      <c r="C165" s="269"/>
      <c r="D165" s="270" t="s">
        <v>152</v>
      </c>
      <c r="E165" s="270">
        <f t="shared" si="11"/>
        <v>0</v>
      </c>
      <c r="F165" s="270">
        <f t="shared" si="11"/>
        <v>0</v>
      </c>
      <c r="G165" s="270">
        <f t="shared" si="11"/>
        <v>0</v>
      </c>
      <c r="P165" s="15"/>
      <c r="Q165" s="15"/>
      <c r="R165" s="15"/>
      <c r="S165" s="15"/>
      <c r="T165" s="15"/>
    </row>
    <row r="166" spans="1:20" x14ac:dyDescent="0.15">
      <c r="C166" s="269"/>
      <c r="D166" s="270" t="s">
        <v>153</v>
      </c>
      <c r="E166" s="270">
        <f t="shared" si="11"/>
        <v>0</v>
      </c>
      <c r="F166" s="270">
        <f t="shared" si="11"/>
        <v>0</v>
      </c>
      <c r="G166" s="270">
        <f t="shared" si="11"/>
        <v>0</v>
      </c>
      <c r="P166" s="15"/>
      <c r="Q166" s="15"/>
      <c r="R166" s="15"/>
      <c r="S166" s="15"/>
      <c r="T166" s="15"/>
    </row>
    <row r="167" spans="1:20" x14ac:dyDescent="0.15">
      <c r="C167" s="269"/>
      <c r="D167" s="270" t="s">
        <v>143</v>
      </c>
      <c r="E167" s="270">
        <f t="shared" si="11"/>
        <v>0</v>
      </c>
      <c r="F167" s="270">
        <f t="shared" si="11"/>
        <v>0</v>
      </c>
      <c r="G167" s="270">
        <f t="shared" si="11"/>
        <v>0</v>
      </c>
      <c r="P167" s="15"/>
      <c r="Q167" s="15"/>
      <c r="R167" s="15"/>
      <c r="S167" s="15"/>
      <c r="T167" s="15"/>
    </row>
    <row r="175" spans="1:20" s="23" customFormat="1" ht="19.5" customHeight="1" x14ac:dyDescent="0.15">
      <c r="A175" s="15"/>
      <c r="B175" s="15"/>
      <c r="C175" s="15"/>
      <c r="D175" s="15"/>
      <c r="E175" s="15"/>
      <c r="F175" s="15"/>
      <c r="G175" s="15"/>
      <c r="M175" s="34"/>
      <c r="N175" s="34"/>
      <c r="O175" s="34"/>
      <c r="P175" s="34"/>
      <c r="Q175" s="34"/>
      <c r="R175" s="34"/>
      <c r="S175" s="34"/>
      <c r="T175" s="623"/>
    </row>
    <row r="176" spans="1:20" ht="15.75" customHeight="1" x14ac:dyDescent="0.15">
      <c r="F176" s="23"/>
      <c r="G176" s="23"/>
      <c r="R176" s="623"/>
      <c r="S176" s="623"/>
    </row>
    <row r="177" spans="1:20" s="16" customFormat="1" ht="18.75" customHeight="1" x14ac:dyDescent="0.25">
      <c r="A177" s="15"/>
      <c r="B177" s="15"/>
      <c r="C177" s="15"/>
      <c r="D177" s="15"/>
      <c r="E177" s="15"/>
      <c r="F177" s="15"/>
      <c r="G177" s="15"/>
      <c r="M177" s="34"/>
      <c r="N177" s="34"/>
      <c r="O177" s="34"/>
      <c r="P177" s="34"/>
      <c r="Q177" s="34"/>
      <c r="R177" s="34"/>
      <c r="S177" s="34"/>
      <c r="T177" s="624"/>
    </row>
    <row r="178" spans="1:20" ht="13.5" customHeight="1" x14ac:dyDescent="0.25">
      <c r="F178" s="16"/>
      <c r="G178" s="16"/>
      <c r="R178" s="624"/>
      <c r="S178" s="624"/>
    </row>
    <row r="179" spans="1:20" ht="78.75" customHeight="1" x14ac:dyDescent="0.15"/>
    <row r="209" spans="1:20" ht="13.5" customHeight="1" x14ac:dyDescent="0.15"/>
    <row r="210" spans="1:20" s="23" customFormat="1" ht="19.5" customHeight="1" x14ac:dyDescent="0.15">
      <c r="A210" s="15"/>
      <c r="B210" s="15"/>
      <c r="C210" s="15"/>
      <c r="D210" s="15"/>
      <c r="E210" s="15"/>
      <c r="F210" s="15"/>
      <c r="G210" s="15"/>
      <c r="M210" s="34"/>
      <c r="N210" s="34"/>
      <c r="O210" s="34"/>
      <c r="P210" s="34"/>
      <c r="Q210" s="34"/>
      <c r="R210" s="34"/>
      <c r="S210" s="34"/>
      <c r="T210" s="623"/>
    </row>
    <row r="211" spans="1:20" ht="14.25" customHeight="1" x14ac:dyDescent="0.15">
      <c r="F211" s="23"/>
      <c r="G211" s="23"/>
      <c r="R211" s="623"/>
      <c r="S211" s="623"/>
    </row>
    <row r="212" spans="1:20" s="16" customFormat="1" ht="18.75" customHeight="1" x14ac:dyDescent="0.25">
      <c r="A212" s="15"/>
      <c r="B212" s="15"/>
      <c r="C212" s="15"/>
      <c r="D212" s="15"/>
      <c r="E212" s="15"/>
      <c r="F212" s="15"/>
      <c r="G212" s="15"/>
      <c r="M212" s="34"/>
      <c r="N212" s="34"/>
      <c r="O212" s="34"/>
      <c r="P212" s="34"/>
      <c r="Q212" s="34"/>
      <c r="R212" s="34"/>
      <c r="S212" s="34"/>
      <c r="T212" s="624"/>
    </row>
    <row r="213" spans="1:20" ht="13.5" customHeight="1" x14ac:dyDescent="0.25">
      <c r="F213" s="16"/>
      <c r="G213" s="16"/>
      <c r="R213" s="624"/>
      <c r="S213" s="624"/>
    </row>
    <row r="214" spans="1:20" ht="81" customHeight="1" x14ac:dyDescent="0.15"/>
    <row r="227" spans="6:19" ht="13.5" customHeight="1" x14ac:dyDescent="0.15"/>
    <row r="228" spans="6:19" x14ac:dyDescent="0.15">
      <c r="F228" s="44"/>
      <c r="G228" s="44"/>
      <c r="R228" s="658"/>
      <c r="S228" s="658"/>
    </row>
    <row r="229" spans="6:19" x14ac:dyDescent="0.15">
      <c r="F229" s="44"/>
      <c r="G229" s="44"/>
      <c r="R229" s="658"/>
      <c r="S229" s="658"/>
    </row>
    <row r="244" spans="1:20" ht="13.5" customHeight="1" x14ac:dyDescent="0.15"/>
    <row r="245" spans="1:20" s="23" customFormat="1" ht="19.5" customHeight="1" x14ac:dyDescent="0.15">
      <c r="A245" s="15"/>
      <c r="B245" s="15"/>
      <c r="C245" s="15"/>
      <c r="D245" s="15"/>
      <c r="E245" s="15"/>
      <c r="F245" s="15"/>
      <c r="G245" s="15"/>
      <c r="M245" s="34"/>
      <c r="N245" s="34"/>
      <c r="O245" s="34"/>
      <c r="P245" s="34"/>
      <c r="Q245" s="34"/>
      <c r="R245" s="34"/>
      <c r="S245" s="34"/>
      <c r="T245" s="623"/>
    </row>
    <row r="246" spans="1:20" ht="21" customHeight="1" x14ac:dyDescent="0.15">
      <c r="F246" s="23"/>
      <c r="G246" s="23"/>
      <c r="R246" s="623"/>
      <c r="S246" s="623"/>
    </row>
    <row r="247" spans="1:20" s="16" customFormat="1" ht="16.5" customHeight="1" x14ac:dyDescent="0.25">
      <c r="A247" s="15"/>
      <c r="B247" s="15"/>
      <c r="C247" s="15"/>
      <c r="D247" s="15"/>
      <c r="E247" s="15"/>
      <c r="F247" s="15"/>
      <c r="G247" s="15"/>
      <c r="M247" s="34"/>
      <c r="N247" s="34"/>
      <c r="O247" s="34"/>
      <c r="P247" s="34"/>
      <c r="Q247" s="34"/>
      <c r="R247" s="34"/>
      <c r="S247" s="34"/>
      <c r="T247" s="624"/>
    </row>
    <row r="248" spans="1:20" ht="13.5" customHeight="1" x14ac:dyDescent="0.25">
      <c r="F248" s="16"/>
      <c r="G248" s="16"/>
      <c r="R248" s="624"/>
      <c r="S248" s="624"/>
    </row>
    <row r="249" spans="1:20" ht="75.75" customHeight="1" x14ac:dyDescent="0.15"/>
    <row r="279" spans="1:20" ht="13.5" customHeight="1" x14ac:dyDescent="0.15"/>
    <row r="281" spans="1:20" s="271" customFormat="1" ht="86.25" customHeight="1" x14ac:dyDescent="0.15">
      <c r="A281" s="15"/>
      <c r="B281" s="15"/>
      <c r="C281" s="15"/>
      <c r="D281" s="15"/>
      <c r="E281" s="15"/>
      <c r="F281" s="15"/>
      <c r="G281" s="15"/>
      <c r="M281" s="34"/>
      <c r="N281" s="34"/>
      <c r="O281" s="34"/>
      <c r="P281" s="34"/>
      <c r="Q281" s="34"/>
      <c r="R281" s="34"/>
      <c r="S281" s="34"/>
      <c r="T281" s="680"/>
    </row>
    <row r="282" spans="1:20" x14ac:dyDescent="0.15">
      <c r="F282" s="271"/>
      <c r="G282" s="271"/>
      <c r="R282" s="680"/>
      <c r="S282" s="680"/>
    </row>
  </sheetData>
  <sheetProtection algorithmName="SHA-512" hashValue="gwVGeQkROsCmRelcER6Og9fgxd8vY6huFKy98cGkFI3BWWxLsZdUsr28G1xzYB1QWuNsneoeRR+PF241wyFNtA==" saltValue="DmbrRemXf0A2GrPTr4ghyg==" spinCount="100000" sheet="1" formatRows="0"/>
  <mergeCells count="20">
    <mergeCell ref="E107:H107"/>
    <mergeCell ref="A1:H1"/>
    <mergeCell ref="A2:H2"/>
    <mergeCell ref="A3:H3"/>
    <mergeCell ref="A4:A5"/>
    <mergeCell ref="B4:B5"/>
    <mergeCell ref="C4:C5"/>
    <mergeCell ref="D4:D5"/>
    <mergeCell ref="H4:H5"/>
    <mergeCell ref="M1:T1"/>
    <mergeCell ref="M2:T2"/>
    <mergeCell ref="M3:T3"/>
    <mergeCell ref="M4:M5"/>
    <mergeCell ref="A106:D106"/>
    <mergeCell ref="I4:K4"/>
    <mergeCell ref="N4:N5"/>
    <mergeCell ref="O4:O5"/>
    <mergeCell ref="P4:P5"/>
    <mergeCell ref="T4:T5"/>
    <mergeCell ref="M106:P106"/>
  </mergeCells>
  <phoneticPr fontId="2"/>
  <conditionalFormatting sqref="B6:B105">
    <cfRule type="expression" dxfId="39" priority="1">
      <formula>AND(ISBLANK($B6),COUNTA($C6:$H6)&gt;=1)</formula>
    </cfRule>
    <cfRule type="expression" dxfId="38" priority="2">
      <formula>AND($B6&lt;&gt;"", COUNTIF($N$6:$N$10, $B6)=0)</formula>
    </cfRule>
  </conditionalFormatting>
  <conditionalFormatting sqref="C6:C105">
    <cfRule type="expression" dxfId="32" priority="6">
      <formula>AND(ISBLANK($C6),COUNTA($B6,$D6:$H6)&gt;=1)</formula>
    </cfRule>
    <cfRule type="expression" dxfId="31" priority="38">
      <formula>AND($C6&lt;&gt;"", COUNTIF($O$6:$O$17, $C6)=0)</formula>
    </cfRule>
  </conditionalFormatting>
  <conditionalFormatting sqref="D6:D105">
    <cfRule type="expression" dxfId="30" priority="11">
      <formula>$L6=4</formula>
    </cfRule>
    <cfRule type="expression" dxfId="29" priority="12">
      <formula>OR($L6=1,$L6=2)</formula>
    </cfRule>
    <cfRule type="expression" dxfId="28" priority="16">
      <formula>AND(ISBLANK($D6),COUNTA($B6:$C6,$E6:$H6)&gt;=1)</formula>
    </cfRule>
  </conditionalFormatting>
  <conditionalFormatting sqref="E6:E105 G6:G105">
    <cfRule type="expression" dxfId="27" priority="33">
      <formula>$E6&lt;$G6</formula>
    </cfRule>
  </conditionalFormatting>
  <conditionalFormatting sqref="E6:E105">
    <cfRule type="expression" dxfId="26" priority="36">
      <formula>AND(ISBLANK($E6),COUNTA($B6:$D6,$F6:$G6)&gt;=1)</formula>
    </cfRule>
  </conditionalFormatting>
  <conditionalFormatting sqref="E6:F105">
    <cfRule type="expression" dxfId="25" priority="32">
      <formula>$E6&lt;$F6</formula>
    </cfRule>
  </conditionalFormatting>
  <conditionalFormatting sqref="F6:G105">
    <cfRule type="expression" dxfId="24" priority="34">
      <formula>$F6&lt;$G6</formula>
    </cfRule>
  </conditionalFormatting>
  <conditionalFormatting sqref="H6:H105">
    <cfRule type="expression" dxfId="23" priority="5">
      <formula>AND(ISBLANK($H6),COUNTA($B6:$G6)&gt;=1)</formula>
    </cfRule>
    <cfRule type="expression" dxfId="22" priority="29">
      <formula>AND($H6&lt;&gt;"", COUNTIF($T$6:$T$7, $H6)=0)</formula>
    </cfRule>
  </conditionalFormatting>
  <conditionalFormatting sqref="I6:K105">
    <cfRule type="expression" dxfId="21" priority="9">
      <formula>$L6=4</formula>
    </cfRule>
    <cfRule type="expression" dxfId="20" priority="10">
      <formula>OR($L6=1,$L6=2)</formula>
    </cfRule>
  </conditionalFormatting>
  <dataValidations xWindow="506" yWindow="614" count="5">
    <dataValidation allowBlank="1" showInputMessage="1" showErrorMessage="1" promptTitle="貼り付けする際の注意事項" prompt="貼り付けを行う場合は、_x000a_必ず値貼り付けを行ってください。" sqref="D6:D105" xr:uid="{00000000-0002-0000-0B00-000000000000}"/>
    <dataValidation type="whole" operator="greaterThanOrEqual" allowBlank="1" showInputMessage="1" showErrorMessage="1" promptTitle="貼り付けする際の注意事項" prompt="貼り付けを行う場合は、_x000a_必ず値貼り付けを行ってください。" sqref="E6:G105" xr:uid="{00000000-0002-0000-0B00-000001000000}">
      <formula1>0</formula1>
    </dataValidation>
    <dataValidation type="list" allowBlank="1" showInputMessage="1" showErrorMessage="1" promptTitle="貼り付けする際の注意事項" prompt="貼り付けを行う場合は、_x000a_必ず値貼り付けを行ってください。" sqref="H6:H105" xr:uid="{00000000-0002-0000-0B00-000002000000}">
      <formula1>"入学者(新1年生),在籍者"</formula1>
    </dataValidation>
    <dataValidation type="list" allowBlank="1" showInputMessage="1" showErrorMessage="1" promptTitle="貼り付けする際の注意事項" prompt="貼り付けを行う場合は、_x000a_必ず値貼り付けを行ってください。" sqref="C6:C105" xr:uid="{00000000-0002-0000-0B00-000003000000}">
      <formula1>"人文科学,社会科学,理学,工学,農学,保健（医・歯学）,保健（医・歯学を除く。）,商船,家政,教育,芸術,その他"</formula1>
    </dataValidation>
    <dataValidation type="list" allowBlank="1" showInputMessage="1" showErrorMessage="1" promptTitle="貼り付けする際の注意事項" prompt="貼り付けを行う場合は、_x000a_必ず値貼り付けを行ってください。" sqref="B6:B105" xr:uid="{00000000-0002-0000-0B00-000004000000}">
      <formula1>"学部（通学課程）,学部（通信課程）,大学院（通学課程）,大学院（通信課程）,専攻科"</formula1>
    </dataValidation>
  </dataValidations>
  <pageMargins left="0.74803149606299213" right="0.74803149606299213" top="0.78740157480314965" bottom="0.78740157480314965" header="0.51181102362204722" footer="0.51181102362204722"/>
  <pageSetup paperSize="9" scale="74" fitToHeight="0" orientation="portrait" cellComments="asDisplayed"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3" id="{7C1685FB-9A4E-4FEB-A110-FC58030B36CD}">
            <xm:f>AND('１．学校基本情報'!$E$12:$G$12=0, $B6="学部（通学課程）")</xm:f>
            <x14:dxf>
              <fill>
                <patternFill>
                  <bgColor rgb="FFFFFF00"/>
                </patternFill>
              </fill>
            </x14:dxf>
          </x14:cfRule>
          <x14:cfRule type="expression" priority="4" id="{B8081EEF-014F-424C-B402-0FE85B1CDD36}">
            <xm:f>AND('１．学校基本情報'!$E$13:$G$13=0, $B6="学部（通信課程）")</xm:f>
            <x14:dxf>
              <fill>
                <patternFill>
                  <bgColor rgb="FFFFFF00"/>
                </patternFill>
              </fill>
            </x14:dxf>
          </x14:cfRule>
          <x14:cfRule type="expression" priority="7" id="{6BB39B0A-15C4-4935-A58F-6515049DEA6F}">
            <xm:f>AND('１．学校基本情報'!$E$14:$G$14=0, $B6="大学院（通学課程）")</xm:f>
            <x14:dxf>
              <fill>
                <patternFill>
                  <bgColor rgb="FFFFFF00"/>
                </patternFill>
              </fill>
            </x14:dxf>
          </x14:cfRule>
          <x14:cfRule type="expression" priority="8" id="{F7D8E48F-314B-4A16-87AB-B71749F7B11F}">
            <xm:f>AND('１．学校基本情報'!$E$15:$G$15=0, $B6="大学院（通信課程）")</xm:f>
            <x14:dxf>
              <fill>
                <patternFill>
                  <bgColor rgb="FFFFFF00"/>
                </patternFill>
              </fill>
            </x14:dxf>
          </x14:cfRule>
          <x14:cfRule type="expression" priority="39" id="{4C78D298-0B1E-4517-8C12-C3603EB8A6D9}">
            <xm:f>AND('１．学校基本情報'!$E$16:$G$16=0, $B6="専攻科")</xm:f>
            <x14:dxf>
              <fill>
                <patternFill>
                  <bgColor rgb="FFFFFF00"/>
                </patternFill>
              </fill>
            </x14:dxf>
          </x14:cfRule>
          <xm:sqref>B6:B105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T189"/>
  <sheetViews>
    <sheetView zoomScaleNormal="100" workbookViewId="0">
      <selection activeCell="A2" sqref="A2:H2"/>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3.625" style="15" customWidth="1"/>
    <col min="10" max="10" width="17.625" style="15" customWidth="1"/>
    <col min="11" max="11" width="72.625" style="15" customWidth="1"/>
    <col min="12" max="12" width="6.125" style="15" hidden="1" customWidth="1"/>
    <col min="13" max="13" width="5.5" style="34" customWidth="1"/>
    <col min="14" max="15" width="18.625" style="34" customWidth="1"/>
    <col min="16" max="16" width="33.625" style="34" customWidth="1"/>
    <col min="17" max="18" width="7.125" style="34" customWidth="1"/>
    <col min="19" max="19" width="7.625" style="34" customWidth="1"/>
    <col min="20" max="20" width="16.625" style="34" customWidth="1"/>
    <col min="21" max="16384" width="9" style="15"/>
  </cols>
  <sheetData>
    <row r="1" spans="1:20" s="23" customFormat="1" ht="15.75" customHeight="1" x14ac:dyDescent="0.15">
      <c r="A1" s="1853" t="str">
        <f>IF(ISBLANK('１．学校基本情報'!$A$7),"",'１．学校基本情報'!$A$7)</f>
        <v/>
      </c>
      <c r="B1" s="1853"/>
      <c r="C1" s="1853"/>
      <c r="D1" s="1853"/>
      <c r="E1" s="1853"/>
      <c r="F1" s="1853"/>
      <c r="G1" s="1853"/>
      <c r="H1" s="1853"/>
      <c r="M1" s="1867" t="s">
        <v>161</v>
      </c>
      <c r="N1" s="1867"/>
      <c r="O1" s="1867"/>
      <c r="P1" s="1867"/>
      <c r="Q1" s="1867"/>
      <c r="R1" s="1867"/>
      <c r="S1" s="1867"/>
      <c r="T1" s="1867"/>
    </row>
    <row r="2" spans="1:20" s="16" customFormat="1" ht="21" customHeight="1" x14ac:dyDescent="0.25">
      <c r="A2" s="2860" t="s">
        <v>190</v>
      </c>
      <c r="B2" s="2860"/>
      <c r="C2" s="2860"/>
      <c r="D2" s="2860"/>
      <c r="E2" s="2860"/>
      <c r="F2" s="2860"/>
      <c r="G2" s="2860"/>
      <c r="H2" s="2860"/>
      <c r="M2" s="2839" t="s">
        <v>190</v>
      </c>
      <c r="N2" s="2839"/>
      <c r="O2" s="2839"/>
      <c r="P2" s="2839"/>
      <c r="Q2" s="2839"/>
      <c r="R2" s="2839"/>
      <c r="S2" s="2839"/>
      <c r="T2" s="2839"/>
    </row>
    <row r="3" spans="1:20" ht="182.1" customHeight="1" thickBot="1" x14ac:dyDescent="0.2">
      <c r="A3" s="2861" t="s">
        <v>5515</v>
      </c>
      <c r="B3" s="2861"/>
      <c r="C3" s="2861"/>
      <c r="D3" s="2861"/>
      <c r="E3" s="2861"/>
      <c r="F3" s="2861"/>
      <c r="G3" s="2861"/>
      <c r="H3" s="2861"/>
      <c r="M3" s="2840"/>
      <c r="N3" s="2840"/>
      <c r="O3" s="2840"/>
      <c r="P3" s="2840"/>
      <c r="Q3" s="2840"/>
      <c r="R3" s="2840"/>
      <c r="S3" s="2840"/>
      <c r="T3" s="2840"/>
    </row>
    <row r="4" spans="1:20" x14ac:dyDescent="0.15">
      <c r="A4" s="2855"/>
      <c r="B4" s="2855" t="s">
        <v>1197</v>
      </c>
      <c r="C4" s="2857" t="s">
        <v>191</v>
      </c>
      <c r="D4" s="2857" t="s">
        <v>197</v>
      </c>
      <c r="E4" s="254" t="s">
        <v>139</v>
      </c>
      <c r="F4" s="448" t="s">
        <v>122</v>
      </c>
      <c r="G4" s="847" t="s">
        <v>123</v>
      </c>
      <c r="H4" s="2857" t="s">
        <v>194</v>
      </c>
      <c r="I4" s="2846" t="s">
        <v>990</v>
      </c>
      <c r="J4" s="2847"/>
      <c r="K4" s="2847"/>
      <c r="L4" s="994"/>
      <c r="M4" s="2841"/>
      <c r="N4" s="2841" t="s">
        <v>1197</v>
      </c>
      <c r="O4" s="2841" t="s">
        <v>191</v>
      </c>
      <c r="P4" s="2841" t="s">
        <v>197</v>
      </c>
      <c r="Q4" s="1277" t="s">
        <v>139</v>
      </c>
      <c r="R4" s="1278" t="s">
        <v>122</v>
      </c>
      <c r="S4" s="1279" t="s">
        <v>123</v>
      </c>
      <c r="T4" s="2841" t="s">
        <v>194</v>
      </c>
    </row>
    <row r="5" spans="1:20" ht="48.75" thickBot="1" x14ac:dyDescent="0.2">
      <c r="A5" s="2856"/>
      <c r="B5" s="2856"/>
      <c r="C5" s="2858"/>
      <c r="D5" s="2858"/>
      <c r="E5" s="255" t="s">
        <v>1119</v>
      </c>
      <c r="F5" s="449" t="s">
        <v>189</v>
      </c>
      <c r="G5" s="848" t="s">
        <v>1120</v>
      </c>
      <c r="H5" s="2858"/>
      <c r="I5" s="23" t="s">
        <v>188</v>
      </c>
      <c r="J5" s="23" t="s">
        <v>185</v>
      </c>
      <c r="K5" s="23" t="s">
        <v>991</v>
      </c>
      <c r="L5" s="23" t="s">
        <v>4002</v>
      </c>
      <c r="M5" s="2842"/>
      <c r="N5" s="2842"/>
      <c r="O5" s="2842"/>
      <c r="P5" s="2842"/>
      <c r="Q5" s="1280" t="s">
        <v>1119</v>
      </c>
      <c r="R5" s="1281" t="s">
        <v>189</v>
      </c>
      <c r="S5" s="1282" t="s">
        <v>1120</v>
      </c>
      <c r="T5" s="2842"/>
    </row>
    <row r="6" spans="1:20" ht="15.75" customHeight="1" x14ac:dyDescent="0.15">
      <c r="A6" s="256">
        <v>1</v>
      </c>
      <c r="B6" s="257"/>
      <c r="C6" s="257"/>
      <c r="D6" s="691"/>
      <c r="E6" s="258"/>
      <c r="F6" s="452"/>
      <c r="G6" s="459"/>
      <c r="H6" s="257"/>
      <c r="I6" s="15" t="e">
        <f>VLOOKUP($D6,診断名検索!$G:$K,3,FALSE)</f>
        <v>#N/A</v>
      </c>
      <c r="J6" s="15" t="e">
        <f>VLOOKUP($D6,診断名検索!$G:$K,4,FALSE)</f>
        <v>#N/A</v>
      </c>
      <c r="K6" s="15" t="e">
        <f>VLOOKUP($D6,診断名検索!$G:$K,2,FALSE)</f>
        <v>#N/A</v>
      </c>
      <c r="L6" s="15" t="e">
        <f>VLOOKUP($D6,診断名検索!$G:$K,5,FALSE)</f>
        <v>#N/A</v>
      </c>
      <c r="M6" s="1283">
        <v>1</v>
      </c>
      <c r="N6" s="1283" t="s">
        <v>4003</v>
      </c>
      <c r="O6" s="1283" t="s">
        <v>4004</v>
      </c>
      <c r="P6" s="1284" t="s">
        <v>173</v>
      </c>
      <c r="Q6" s="1285">
        <v>1</v>
      </c>
      <c r="R6" s="1304">
        <v>1</v>
      </c>
      <c r="S6" s="32"/>
      <c r="T6" s="1283" t="s">
        <v>4576</v>
      </c>
    </row>
    <row r="7" spans="1:20" ht="15.75" customHeight="1" x14ac:dyDescent="0.15">
      <c r="A7" s="259">
        <v>2</v>
      </c>
      <c r="B7" s="298"/>
      <c r="C7" s="298"/>
      <c r="D7" s="692"/>
      <c r="E7" s="299"/>
      <c r="F7" s="350"/>
      <c r="G7" s="455"/>
      <c r="H7" s="298"/>
      <c r="I7" s="15" t="e">
        <f>VLOOKUP($D7,診断名検索!$G:$K,3,FALSE)</f>
        <v>#N/A</v>
      </c>
      <c r="J7" s="15" t="e">
        <f>VLOOKUP($D7,診断名検索!$G:$K,4,FALSE)</f>
        <v>#N/A</v>
      </c>
      <c r="K7" s="15" t="e">
        <f>VLOOKUP($D7,診断名検索!$G:$K,2,FALSE)</f>
        <v>#N/A</v>
      </c>
      <c r="L7" s="15" t="e">
        <f>VLOOKUP($D7,診断名検索!$G:$K,5,FALSE)</f>
        <v>#N/A</v>
      </c>
      <c r="M7" s="1288">
        <v>2</v>
      </c>
      <c r="N7" s="1305" t="s">
        <v>4557</v>
      </c>
      <c r="O7" s="1305" t="s">
        <v>4560</v>
      </c>
      <c r="P7" s="1289" t="s">
        <v>4007</v>
      </c>
      <c r="Q7" s="1306"/>
      <c r="R7" s="1307"/>
      <c r="S7" s="1308"/>
      <c r="T7" s="1305" t="s">
        <v>4006</v>
      </c>
    </row>
    <row r="8" spans="1:20" ht="15.75" customHeight="1" x14ac:dyDescent="0.15">
      <c r="A8" s="259">
        <v>3</v>
      </c>
      <c r="B8" s="260"/>
      <c r="C8" s="260"/>
      <c r="D8" s="693"/>
      <c r="E8" s="138"/>
      <c r="F8" s="349"/>
      <c r="G8" s="140"/>
      <c r="H8" s="261"/>
      <c r="I8" s="15" t="e">
        <f>VLOOKUP($D8,診断名検索!$G:$K,3,FALSE)</f>
        <v>#N/A</v>
      </c>
      <c r="J8" s="15" t="e">
        <f>VLOOKUP($D8,診断名検索!$G:$K,4,FALSE)</f>
        <v>#N/A</v>
      </c>
      <c r="K8" s="15" t="e">
        <f>VLOOKUP($D8,診断名検索!$G:$K,2,FALSE)</f>
        <v>#N/A</v>
      </c>
      <c r="L8" s="15" t="e">
        <f>VLOOKUP($D8,診断名検索!$G:$K,5,FALSE)</f>
        <v>#N/A</v>
      </c>
      <c r="M8" s="1288">
        <v>3</v>
      </c>
      <c r="N8" s="1288" t="s">
        <v>4558</v>
      </c>
      <c r="O8" s="1288" t="s">
        <v>4577</v>
      </c>
      <c r="P8" s="1292" t="s">
        <v>4005</v>
      </c>
      <c r="Q8" s="1196">
        <v>1</v>
      </c>
      <c r="R8" s="1309">
        <v>1</v>
      </c>
      <c r="S8" s="1199">
        <v>1</v>
      </c>
      <c r="T8" s="1293" t="s">
        <v>4006</v>
      </c>
    </row>
    <row r="9" spans="1:20" ht="15.75" customHeight="1" x14ac:dyDescent="0.15">
      <c r="A9" s="259">
        <v>4</v>
      </c>
      <c r="B9" s="260"/>
      <c r="C9" s="260"/>
      <c r="D9" s="693"/>
      <c r="E9" s="138"/>
      <c r="F9" s="349"/>
      <c r="G9" s="140"/>
      <c r="H9" s="261"/>
      <c r="I9" s="15" t="e">
        <f>VLOOKUP($D9,診断名検索!$G:$K,3,FALSE)</f>
        <v>#N/A</v>
      </c>
      <c r="J9" s="15" t="e">
        <f>VLOOKUP($D9,診断名検索!$G:$K,4,FALSE)</f>
        <v>#N/A</v>
      </c>
      <c r="K9" s="15" t="e">
        <f>VLOOKUP($D9,診断名検索!$G:$K,2,FALSE)</f>
        <v>#N/A</v>
      </c>
      <c r="L9" s="15" t="e">
        <f>VLOOKUP($D9,診断名検索!$G:$K,5,FALSE)</f>
        <v>#N/A</v>
      </c>
      <c r="M9" s="1288">
        <v>4</v>
      </c>
      <c r="N9" s="1288" t="s">
        <v>4559</v>
      </c>
      <c r="O9" s="1288" t="s">
        <v>4562</v>
      </c>
      <c r="P9" s="1293" t="s">
        <v>4582</v>
      </c>
      <c r="Q9" s="1196">
        <v>1</v>
      </c>
      <c r="R9" s="1309">
        <v>1</v>
      </c>
      <c r="S9" s="1199">
        <v>1</v>
      </c>
      <c r="T9" s="1293" t="s">
        <v>4006</v>
      </c>
    </row>
    <row r="10" spans="1:20" ht="15.75" customHeight="1" x14ac:dyDescent="0.15">
      <c r="A10" s="259">
        <v>5</v>
      </c>
      <c r="B10" s="260"/>
      <c r="C10" s="260"/>
      <c r="D10" s="693"/>
      <c r="E10" s="138"/>
      <c r="F10" s="349"/>
      <c r="G10" s="140"/>
      <c r="H10" s="261"/>
      <c r="I10" s="15" t="e">
        <f>VLOOKUP($D10,診断名検索!$G:$K,3,FALSE)</f>
        <v>#N/A</v>
      </c>
      <c r="J10" s="15" t="e">
        <f>VLOOKUP($D10,診断名検索!$G:$K,4,FALSE)</f>
        <v>#N/A</v>
      </c>
      <c r="K10" s="15" t="e">
        <f>VLOOKUP($D10,診断名検索!$G:$K,2,FALSE)</f>
        <v>#N/A</v>
      </c>
      <c r="L10" s="15" t="e">
        <f>VLOOKUP($D10,診断名検索!$G:$K,5,FALSE)</f>
        <v>#N/A</v>
      </c>
      <c r="M10" s="1288">
        <v>5</v>
      </c>
      <c r="N10" s="1288" t="s">
        <v>4553</v>
      </c>
      <c r="O10" s="1288" t="s">
        <v>4578</v>
      </c>
      <c r="P10" s="1293" t="s">
        <v>4583</v>
      </c>
      <c r="Q10" s="1196">
        <v>1</v>
      </c>
      <c r="R10" s="1309"/>
      <c r="S10" s="1199"/>
      <c r="T10" s="1293" t="s">
        <v>4006</v>
      </c>
    </row>
    <row r="11" spans="1:20" ht="15.75" customHeight="1" x14ac:dyDescent="0.15">
      <c r="A11" s="259">
        <v>6</v>
      </c>
      <c r="B11" s="260"/>
      <c r="C11" s="260"/>
      <c r="D11" s="693"/>
      <c r="E11" s="138"/>
      <c r="F11" s="349"/>
      <c r="G11" s="140"/>
      <c r="H11" s="261"/>
      <c r="I11" s="15" t="e">
        <f>VLOOKUP($D11,診断名検索!$G:$K,3,FALSE)</f>
        <v>#N/A</v>
      </c>
      <c r="J11" s="15" t="e">
        <f>VLOOKUP($D11,診断名検索!$G:$K,4,FALSE)</f>
        <v>#N/A</v>
      </c>
      <c r="K11" s="15" t="e">
        <f>VLOOKUP($D11,診断名検索!$G:$K,2,FALSE)</f>
        <v>#N/A</v>
      </c>
      <c r="L11" s="15" t="e">
        <f>VLOOKUP($D11,診断名検索!$G:$K,5,FALSE)</f>
        <v>#N/A</v>
      </c>
      <c r="M11" s="1288">
        <v>6</v>
      </c>
      <c r="N11" s="1288" t="s">
        <v>4003</v>
      </c>
      <c r="O11" s="1288" t="s">
        <v>4579</v>
      </c>
      <c r="P11" s="1293" t="s">
        <v>4584</v>
      </c>
      <c r="Q11" s="1196">
        <v>1</v>
      </c>
      <c r="R11" s="1309">
        <v>1</v>
      </c>
      <c r="S11" s="1199"/>
      <c r="T11" s="1293" t="s">
        <v>4006</v>
      </c>
    </row>
    <row r="12" spans="1:20" ht="15.75" customHeight="1" x14ac:dyDescent="0.15">
      <c r="A12" s="259">
        <v>7</v>
      </c>
      <c r="B12" s="260"/>
      <c r="C12" s="260"/>
      <c r="D12" s="693"/>
      <c r="E12" s="138"/>
      <c r="F12" s="349"/>
      <c r="G12" s="140"/>
      <c r="H12" s="261"/>
      <c r="I12" s="15" t="e">
        <f>VLOOKUP($D12,診断名検索!$G:$K,3,FALSE)</f>
        <v>#N/A</v>
      </c>
      <c r="J12" s="15" t="e">
        <f>VLOOKUP($D12,診断名検索!$G:$K,4,FALSE)</f>
        <v>#N/A</v>
      </c>
      <c r="K12" s="15" t="e">
        <f>VLOOKUP($D12,診断名検索!$G:$K,2,FALSE)</f>
        <v>#N/A</v>
      </c>
      <c r="L12" s="15" t="e">
        <f>VLOOKUP($D12,診断名検索!$G:$K,5,FALSE)</f>
        <v>#N/A</v>
      </c>
      <c r="M12" s="1288">
        <v>7</v>
      </c>
      <c r="N12" s="1288" t="s">
        <v>4557</v>
      </c>
      <c r="O12" s="1288" t="s">
        <v>4580</v>
      </c>
      <c r="P12" s="1293" t="s">
        <v>4007</v>
      </c>
      <c r="Q12" s="1196">
        <v>1</v>
      </c>
      <c r="R12" s="1309">
        <v>1</v>
      </c>
      <c r="S12" s="1199"/>
      <c r="T12" s="1293" t="s">
        <v>4006</v>
      </c>
    </row>
    <row r="13" spans="1:20" ht="15.75" customHeight="1" x14ac:dyDescent="0.15">
      <c r="A13" s="259">
        <v>8</v>
      </c>
      <c r="B13" s="260"/>
      <c r="C13" s="260"/>
      <c r="D13" s="693"/>
      <c r="E13" s="138"/>
      <c r="F13" s="349"/>
      <c r="G13" s="140"/>
      <c r="H13" s="261"/>
      <c r="I13" s="15" t="e">
        <f>VLOOKUP($D13,診断名検索!$G:$K,3,FALSE)</f>
        <v>#N/A</v>
      </c>
      <c r="J13" s="15" t="e">
        <f>VLOOKUP($D13,診断名検索!$G:$K,4,FALSE)</f>
        <v>#N/A</v>
      </c>
      <c r="K13" s="15" t="e">
        <f>VLOOKUP($D13,診断名検索!$G:$K,2,FALSE)</f>
        <v>#N/A</v>
      </c>
      <c r="L13" s="15" t="e">
        <f>VLOOKUP($D13,診断名検索!$G:$K,5,FALSE)</f>
        <v>#N/A</v>
      </c>
      <c r="M13" s="1288">
        <v>8</v>
      </c>
      <c r="N13" s="1288" t="s">
        <v>4003</v>
      </c>
      <c r="O13" s="1288" t="s">
        <v>4566</v>
      </c>
      <c r="P13" s="1293" t="s">
        <v>4585</v>
      </c>
      <c r="Q13" s="1196">
        <v>1</v>
      </c>
      <c r="R13" s="1309"/>
      <c r="S13" s="1199"/>
      <c r="T13" s="1293" t="s">
        <v>4006</v>
      </c>
    </row>
    <row r="14" spans="1:20" ht="15.75" customHeight="1" x14ac:dyDescent="0.15">
      <c r="A14" s="259">
        <v>9</v>
      </c>
      <c r="B14" s="260"/>
      <c r="C14" s="260"/>
      <c r="D14" s="693"/>
      <c r="E14" s="138"/>
      <c r="F14" s="349"/>
      <c r="G14" s="140"/>
      <c r="H14" s="261"/>
      <c r="I14" s="15" t="e">
        <f>VLOOKUP($D14,診断名検索!$G:$K,3,FALSE)</f>
        <v>#N/A</v>
      </c>
      <c r="J14" s="15" t="e">
        <f>VLOOKUP($D14,診断名検索!$G:$K,4,FALSE)</f>
        <v>#N/A</v>
      </c>
      <c r="K14" s="15" t="e">
        <f>VLOOKUP($D14,診断名検索!$G:$K,2,FALSE)</f>
        <v>#N/A</v>
      </c>
      <c r="L14" s="15" t="e">
        <f>VLOOKUP($D14,診断名検索!$G:$K,5,FALSE)</f>
        <v>#N/A</v>
      </c>
      <c r="M14" s="1288">
        <v>9</v>
      </c>
      <c r="N14" s="1288" t="s">
        <v>4003</v>
      </c>
      <c r="O14" s="1288" t="s">
        <v>4581</v>
      </c>
      <c r="P14" s="1293" t="s">
        <v>4586</v>
      </c>
      <c r="Q14" s="1196">
        <v>1</v>
      </c>
      <c r="R14" s="1309"/>
      <c r="S14" s="1199"/>
      <c r="T14" s="1293" t="s">
        <v>4006</v>
      </c>
    </row>
    <row r="15" spans="1:20" ht="15.75" customHeight="1" x14ac:dyDescent="0.15">
      <c r="A15" s="259">
        <v>10</v>
      </c>
      <c r="B15" s="260"/>
      <c r="C15" s="260"/>
      <c r="D15" s="693"/>
      <c r="E15" s="138"/>
      <c r="F15" s="349"/>
      <c r="G15" s="140"/>
      <c r="H15" s="261"/>
      <c r="I15" s="15" t="e">
        <f>VLOOKUP($D15,診断名検索!$G:$K,3,FALSE)</f>
        <v>#N/A</v>
      </c>
      <c r="J15" s="15" t="e">
        <f>VLOOKUP($D15,診断名検索!$G:$K,4,FALSE)</f>
        <v>#N/A</v>
      </c>
      <c r="K15" s="15" t="e">
        <f>VLOOKUP($D15,診断名検索!$G:$K,2,FALSE)</f>
        <v>#N/A</v>
      </c>
      <c r="L15" s="15" t="e">
        <f>VLOOKUP($D15,診断名検索!$G:$K,5,FALSE)</f>
        <v>#N/A</v>
      </c>
      <c r="M15" s="1288">
        <v>10</v>
      </c>
      <c r="N15" s="1288" t="s">
        <v>4003</v>
      </c>
      <c r="O15" s="1288" t="s">
        <v>4568</v>
      </c>
      <c r="P15" s="1293" t="s">
        <v>4587</v>
      </c>
      <c r="Q15" s="1196">
        <v>1</v>
      </c>
      <c r="R15" s="1309"/>
      <c r="S15" s="1199"/>
      <c r="T15" s="1293" t="s">
        <v>4576</v>
      </c>
    </row>
    <row r="16" spans="1:20" ht="15.75" customHeight="1" x14ac:dyDescent="0.15">
      <c r="A16" s="259">
        <v>11</v>
      </c>
      <c r="B16" s="260"/>
      <c r="C16" s="260"/>
      <c r="D16" s="693"/>
      <c r="E16" s="138"/>
      <c r="F16" s="349"/>
      <c r="G16" s="140"/>
      <c r="H16" s="261"/>
      <c r="I16" s="15" t="e">
        <f>VLOOKUP($D16,診断名検索!$G:$K,3,FALSE)</f>
        <v>#N/A</v>
      </c>
      <c r="J16" s="15" t="e">
        <f>VLOOKUP($D16,診断名検索!$G:$K,4,FALSE)</f>
        <v>#N/A</v>
      </c>
      <c r="K16" s="15" t="e">
        <f>VLOOKUP($D16,診断名検索!$G:$K,2,FALSE)</f>
        <v>#N/A</v>
      </c>
      <c r="L16" s="15" t="e">
        <f>VLOOKUP($D16,診断名検索!$G:$K,5,FALSE)</f>
        <v>#N/A</v>
      </c>
      <c r="M16" s="1288">
        <v>11</v>
      </c>
      <c r="N16" s="1288" t="s">
        <v>4003</v>
      </c>
      <c r="O16" s="1288" t="s">
        <v>4569</v>
      </c>
      <c r="P16" s="1293" t="s">
        <v>4588</v>
      </c>
      <c r="Q16" s="1196">
        <v>1</v>
      </c>
      <c r="R16" s="1309"/>
      <c r="S16" s="1199"/>
      <c r="T16" s="1293" t="s">
        <v>4576</v>
      </c>
    </row>
    <row r="17" spans="1:20" ht="15.75" customHeight="1" x14ac:dyDescent="0.15">
      <c r="A17" s="259">
        <v>12</v>
      </c>
      <c r="B17" s="260"/>
      <c r="C17" s="260"/>
      <c r="D17" s="693"/>
      <c r="E17" s="138"/>
      <c r="F17" s="349"/>
      <c r="G17" s="140"/>
      <c r="H17" s="261"/>
      <c r="I17" s="15" t="e">
        <f>VLOOKUP($D17,診断名検索!$G:$K,3,FALSE)</f>
        <v>#N/A</v>
      </c>
      <c r="J17" s="15" t="e">
        <f>VLOOKUP($D17,診断名検索!$G:$K,4,FALSE)</f>
        <v>#N/A</v>
      </c>
      <c r="K17" s="15" t="e">
        <f>VLOOKUP($D17,診断名検索!$G:$K,2,FALSE)</f>
        <v>#N/A</v>
      </c>
      <c r="L17" s="15" t="e">
        <f>VLOOKUP($D17,診断名検索!$G:$K,5,FALSE)</f>
        <v>#N/A</v>
      </c>
      <c r="M17" s="1288">
        <v>12</v>
      </c>
      <c r="N17" s="1288" t="s">
        <v>4003</v>
      </c>
      <c r="O17" s="1288" t="s">
        <v>168</v>
      </c>
      <c r="P17" s="1293" t="s">
        <v>4589</v>
      </c>
      <c r="Q17" s="1196">
        <v>1</v>
      </c>
      <c r="R17" s="1309"/>
      <c r="S17" s="1199"/>
      <c r="T17" s="1293" t="s">
        <v>4006</v>
      </c>
    </row>
    <row r="18" spans="1:20" ht="15.75" customHeight="1" x14ac:dyDescent="0.15">
      <c r="A18" s="259">
        <v>13</v>
      </c>
      <c r="B18" s="260"/>
      <c r="C18" s="260"/>
      <c r="D18" s="693"/>
      <c r="E18" s="138"/>
      <c r="F18" s="349"/>
      <c r="G18" s="140"/>
      <c r="H18" s="261"/>
      <c r="I18" s="15" t="e">
        <f>VLOOKUP($D18,診断名検索!$G:$K,3,FALSE)</f>
        <v>#N/A</v>
      </c>
      <c r="J18" s="15" t="e">
        <f>VLOOKUP($D18,診断名検索!$G:$K,4,FALSE)</f>
        <v>#N/A</v>
      </c>
      <c r="K18" s="15" t="e">
        <f>VLOOKUP($D18,診断名検索!$G:$K,2,FALSE)</f>
        <v>#N/A</v>
      </c>
      <c r="L18" s="15" t="e">
        <f>VLOOKUP($D18,診断名検索!$G:$K,5,FALSE)</f>
        <v>#N/A</v>
      </c>
      <c r="M18" s="1288">
        <v>13</v>
      </c>
      <c r="N18" s="1288"/>
      <c r="O18" s="1288"/>
      <c r="P18" s="1293"/>
      <c r="Q18" s="1196"/>
      <c r="R18" s="1309"/>
      <c r="S18" s="1199"/>
      <c r="T18" s="1293"/>
    </row>
    <row r="19" spans="1:20" ht="15.75" customHeight="1" x14ac:dyDescent="0.15">
      <c r="A19" s="259">
        <v>14</v>
      </c>
      <c r="B19" s="260"/>
      <c r="C19" s="260"/>
      <c r="D19" s="693"/>
      <c r="E19" s="138"/>
      <c r="F19" s="349"/>
      <c r="G19" s="140"/>
      <c r="H19" s="261"/>
      <c r="I19" s="15" t="e">
        <f>VLOOKUP($D19,診断名検索!$G:$K,3,FALSE)</f>
        <v>#N/A</v>
      </c>
      <c r="J19" s="15" t="e">
        <f>VLOOKUP($D19,診断名検索!$G:$K,4,FALSE)</f>
        <v>#N/A</v>
      </c>
      <c r="K19" s="15" t="e">
        <f>VLOOKUP($D19,診断名検索!$G:$K,2,FALSE)</f>
        <v>#N/A</v>
      </c>
      <c r="L19" s="15" t="e">
        <f>VLOOKUP($D19,診断名検索!$G:$K,5,FALSE)</f>
        <v>#N/A</v>
      </c>
      <c r="M19" s="1288">
        <v>14</v>
      </c>
      <c r="N19" s="1288"/>
      <c r="O19" s="1288"/>
      <c r="P19" s="1293"/>
      <c r="Q19" s="1196"/>
      <c r="R19" s="1309"/>
      <c r="S19" s="1199"/>
      <c r="T19" s="1293"/>
    </row>
    <row r="20" spans="1:20" ht="15.75" customHeight="1" x14ac:dyDescent="0.15">
      <c r="A20" s="259">
        <v>15</v>
      </c>
      <c r="B20" s="260"/>
      <c r="C20" s="260"/>
      <c r="D20" s="693"/>
      <c r="E20" s="138"/>
      <c r="F20" s="349"/>
      <c r="G20" s="140"/>
      <c r="H20" s="261"/>
      <c r="I20" s="15" t="e">
        <f>VLOOKUP($D20,診断名検索!$G:$K,3,FALSE)</f>
        <v>#N/A</v>
      </c>
      <c r="J20" s="15" t="e">
        <f>VLOOKUP($D20,診断名検索!$G:$K,4,FALSE)</f>
        <v>#N/A</v>
      </c>
      <c r="K20" s="15" t="e">
        <f>VLOOKUP($D20,診断名検索!$G:$K,2,FALSE)</f>
        <v>#N/A</v>
      </c>
      <c r="L20" s="15" t="e">
        <f>VLOOKUP($D20,診断名検索!$G:$K,5,FALSE)</f>
        <v>#N/A</v>
      </c>
      <c r="M20" s="1288">
        <v>15</v>
      </c>
      <c r="N20" s="1288"/>
      <c r="O20" s="1288"/>
      <c r="P20" s="1293"/>
      <c r="Q20" s="1196"/>
      <c r="R20" s="1309"/>
      <c r="S20" s="1199"/>
      <c r="T20" s="1293"/>
    </row>
    <row r="21" spans="1:20" ht="15.75" customHeight="1" x14ac:dyDescent="0.15">
      <c r="A21" s="259">
        <v>16</v>
      </c>
      <c r="B21" s="260"/>
      <c r="C21" s="260"/>
      <c r="D21" s="693"/>
      <c r="E21" s="138"/>
      <c r="F21" s="349"/>
      <c r="G21" s="140"/>
      <c r="H21" s="261"/>
      <c r="I21" s="15" t="e">
        <f>VLOOKUP($D21,診断名検索!$G:$K,3,FALSE)</f>
        <v>#N/A</v>
      </c>
      <c r="J21" s="15" t="e">
        <f>VLOOKUP($D21,診断名検索!$G:$K,4,FALSE)</f>
        <v>#N/A</v>
      </c>
      <c r="K21" s="15" t="e">
        <f>VLOOKUP($D21,診断名検索!$G:$K,2,FALSE)</f>
        <v>#N/A</v>
      </c>
      <c r="L21" s="15" t="e">
        <f>VLOOKUP($D21,診断名検索!$G:$K,5,FALSE)</f>
        <v>#N/A</v>
      </c>
      <c r="M21" s="1288">
        <v>16</v>
      </c>
      <c r="N21" s="1288"/>
      <c r="O21" s="1288"/>
      <c r="P21" s="1293"/>
      <c r="Q21" s="1196"/>
      <c r="R21" s="1309"/>
      <c r="S21" s="1199"/>
      <c r="T21" s="1293"/>
    </row>
    <row r="22" spans="1:20" ht="15.75" customHeight="1" x14ac:dyDescent="0.15">
      <c r="A22" s="259">
        <v>17</v>
      </c>
      <c r="B22" s="260"/>
      <c r="C22" s="260"/>
      <c r="D22" s="693"/>
      <c r="E22" s="138"/>
      <c r="F22" s="349"/>
      <c r="G22" s="140"/>
      <c r="H22" s="261"/>
      <c r="I22" s="15" t="e">
        <f>VLOOKUP($D22,診断名検索!$G:$K,3,FALSE)</f>
        <v>#N/A</v>
      </c>
      <c r="J22" s="15" t="e">
        <f>VLOOKUP($D22,診断名検索!$G:$K,4,FALSE)</f>
        <v>#N/A</v>
      </c>
      <c r="K22" s="15" t="e">
        <f>VLOOKUP($D22,診断名検索!$G:$K,2,FALSE)</f>
        <v>#N/A</v>
      </c>
      <c r="L22" s="15" t="e">
        <f>VLOOKUP($D22,診断名検索!$G:$K,5,FALSE)</f>
        <v>#N/A</v>
      </c>
      <c r="M22" s="1288">
        <v>17</v>
      </c>
      <c r="N22" s="1288"/>
      <c r="O22" s="1288"/>
      <c r="P22" s="1293"/>
      <c r="Q22" s="1196"/>
      <c r="R22" s="1309"/>
      <c r="S22" s="1199"/>
      <c r="T22" s="1293"/>
    </row>
    <row r="23" spans="1:20" ht="15.75" customHeight="1" x14ac:dyDescent="0.15">
      <c r="A23" s="259">
        <v>18</v>
      </c>
      <c r="B23" s="260"/>
      <c r="C23" s="260"/>
      <c r="D23" s="693"/>
      <c r="E23" s="138"/>
      <c r="F23" s="349"/>
      <c r="G23" s="140"/>
      <c r="H23" s="261"/>
      <c r="I23" s="15" t="e">
        <f>VLOOKUP($D23,診断名検索!$G:$K,3,FALSE)</f>
        <v>#N/A</v>
      </c>
      <c r="J23" s="15" t="e">
        <f>VLOOKUP($D23,診断名検索!$G:$K,4,FALSE)</f>
        <v>#N/A</v>
      </c>
      <c r="K23" s="15" t="e">
        <f>VLOOKUP($D23,診断名検索!$G:$K,2,FALSE)</f>
        <v>#N/A</v>
      </c>
      <c r="L23" s="15" t="e">
        <f>VLOOKUP($D23,診断名検索!$G:$K,5,FALSE)</f>
        <v>#N/A</v>
      </c>
      <c r="M23" s="1288">
        <v>18</v>
      </c>
      <c r="N23" s="1288"/>
      <c r="O23" s="1288"/>
      <c r="P23" s="1293"/>
      <c r="Q23" s="1196"/>
      <c r="R23" s="1309"/>
      <c r="S23" s="1199"/>
      <c r="T23" s="1293"/>
    </row>
    <row r="24" spans="1:20" ht="15.75" customHeight="1" x14ac:dyDescent="0.15">
      <c r="A24" s="259">
        <v>19</v>
      </c>
      <c r="B24" s="260"/>
      <c r="C24" s="260"/>
      <c r="D24" s="693"/>
      <c r="E24" s="138"/>
      <c r="F24" s="349"/>
      <c r="G24" s="140"/>
      <c r="H24" s="261"/>
      <c r="I24" s="15" t="e">
        <f>VLOOKUP($D24,診断名検索!$G:$K,3,FALSE)</f>
        <v>#N/A</v>
      </c>
      <c r="J24" s="15" t="e">
        <f>VLOOKUP($D24,診断名検索!$G:$K,4,FALSE)</f>
        <v>#N/A</v>
      </c>
      <c r="K24" s="15" t="e">
        <f>VLOOKUP($D24,診断名検索!$G:$K,2,FALSE)</f>
        <v>#N/A</v>
      </c>
      <c r="L24" s="15" t="e">
        <f>VLOOKUP($D24,診断名検索!$G:$K,5,FALSE)</f>
        <v>#N/A</v>
      </c>
      <c r="M24" s="1288">
        <v>19</v>
      </c>
      <c r="N24" s="1288"/>
      <c r="O24" s="1288"/>
      <c r="P24" s="1293"/>
      <c r="Q24" s="1196"/>
      <c r="R24" s="1309"/>
      <c r="S24" s="1199"/>
      <c r="T24" s="1293"/>
    </row>
    <row r="25" spans="1:20" ht="15.75" customHeight="1" x14ac:dyDescent="0.15">
      <c r="A25" s="259">
        <v>20</v>
      </c>
      <c r="B25" s="260"/>
      <c r="C25" s="260"/>
      <c r="D25" s="693"/>
      <c r="E25" s="138"/>
      <c r="F25" s="349"/>
      <c r="G25" s="140"/>
      <c r="H25" s="261"/>
      <c r="I25" s="15" t="e">
        <f>VLOOKUP($D25,診断名検索!$G:$K,3,FALSE)</f>
        <v>#N/A</v>
      </c>
      <c r="J25" s="15" t="e">
        <f>VLOOKUP($D25,診断名検索!$G:$K,4,FALSE)</f>
        <v>#N/A</v>
      </c>
      <c r="K25" s="15" t="e">
        <f>VLOOKUP($D25,診断名検索!$G:$K,2,FALSE)</f>
        <v>#N/A</v>
      </c>
      <c r="L25" s="15" t="e">
        <f>VLOOKUP($D25,診断名検索!$G:$K,5,FALSE)</f>
        <v>#N/A</v>
      </c>
      <c r="M25" s="1288">
        <v>20</v>
      </c>
      <c r="N25" s="1288"/>
      <c r="O25" s="1288"/>
      <c r="P25" s="1293"/>
      <c r="Q25" s="1196"/>
      <c r="R25" s="1309"/>
      <c r="S25" s="1199"/>
      <c r="T25" s="1293"/>
    </row>
    <row r="26" spans="1:20" ht="15.75" customHeight="1" x14ac:dyDescent="0.15">
      <c r="A26" s="259">
        <v>21</v>
      </c>
      <c r="B26" s="260"/>
      <c r="C26" s="260"/>
      <c r="D26" s="693"/>
      <c r="E26" s="138"/>
      <c r="F26" s="349"/>
      <c r="G26" s="140"/>
      <c r="H26" s="261"/>
      <c r="I26" s="15" t="e">
        <f>VLOOKUP($D26,診断名検索!$G:$K,3,FALSE)</f>
        <v>#N/A</v>
      </c>
      <c r="J26" s="15" t="e">
        <f>VLOOKUP($D26,診断名検索!$G:$K,4,FALSE)</f>
        <v>#N/A</v>
      </c>
      <c r="K26" s="15" t="e">
        <f>VLOOKUP($D26,診断名検索!$G:$K,2,FALSE)</f>
        <v>#N/A</v>
      </c>
      <c r="L26" s="15" t="e">
        <f>VLOOKUP($D26,診断名検索!$G:$K,5,FALSE)</f>
        <v>#N/A</v>
      </c>
      <c r="M26" s="1288">
        <v>21</v>
      </c>
      <c r="N26" s="1288"/>
      <c r="O26" s="1288"/>
      <c r="P26" s="1293"/>
      <c r="Q26" s="1196"/>
      <c r="R26" s="1309"/>
      <c r="S26" s="1199"/>
      <c r="T26" s="1293"/>
    </row>
    <row r="27" spans="1:20" ht="15.75" customHeight="1" x14ac:dyDescent="0.15">
      <c r="A27" s="259">
        <v>22</v>
      </c>
      <c r="B27" s="260"/>
      <c r="C27" s="260"/>
      <c r="D27" s="693"/>
      <c r="E27" s="138"/>
      <c r="F27" s="349"/>
      <c r="G27" s="140"/>
      <c r="H27" s="261"/>
      <c r="I27" s="15" t="e">
        <f>VLOOKUP($D27,診断名検索!$G:$K,3,FALSE)</f>
        <v>#N/A</v>
      </c>
      <c r="J27" s="15" t="e">
        <f>VLOOKUP($D27,診断名検索!$G:$K,4,FALSE)</f>
        <v>#N/A</v>
      </c>
      <c r="K27" s="15" t="e">
        <f>VLOOKUP($D27,診断名検索!$G:$K,2,FALSE)</f>
        <v>#N/A</v>
      </c>
      <c r="L27" s="15" t="e">
        <f>VLOOKUP($D27,診断名検索!$G:$K,5,FALSE)</f>
        <v>#N/A</v>
      </c>
      <c r="M27" s="1288">
        <v>22</v>
      </c>
      <c r="N27" s="1288"/>
      <c r="O27" s="1288"/>
      <c r="P27" s="1293"/>
      <c r="Q27" s="1196"/>
      <c r="R27" s="1309"/>
      <c r="S27" s="1199"/>
      <c r="T27" s="1293"/>
    </row>
    <row r="28" spans="1:20" ht="15.75" customHeight="1" x14ac:dyDescent="0.15">
      <c r="A28" s="259">
        <v>23</v>
      </c>
      <c r="B28" s="260"/>
      <c r="C28" s="260"/>
      <c r="D28" s="693"/>
      <c r="E28" s="138"/>
      <c r="F28" s="349"/>
      <c r="G28" s="140"/>
      <c r="H28" s="261"/>
      <c r="I28" s="15" t="e">
        <f>VLOOKUP($D28,診断名検索!$G:$K,3,FALSE)</f>
        <v>#N/A</v>
      </c>
      <c r="J28" s="15" t="e">
        <f>VLOOKUP($D28,診断名検索!$G:$K,4,FALSE)</f>
        <v>#N/A</v>
      </c>
      <c r="K28" s="15" t="e">
        <f>VLOOKUP($D28,診断名検索!$G:$K,2,FALSE)</f>
        <v>#N/A</v>
      </c>
      <c r="L28" s="15" t="e">
        <f>VLOOKUP($D28,診断名検索!$G:$K,5,FALSE)</f>
        <v>#N/A</v>
      </c>
      <c r="M28" s="1288">
        <v>23</v>
      </c>
      <c r="N28" s="1288"/>
      <c r="O28" s="1288"/>
      <c r="P28" s="1293"/>
      <c r="Q28" s="1196"/>
      <c r="R28" s="1309"/>
      <c r="S28" s="1199"/>
      <c r="T28" s="1293"/>
    </row>
    <row r="29" spans="1:20" ht="15.75" customHeight="1" x14ac:dyDescent="0.15">
      <c r="A29" s="259">
        <v>24</v>
      </c>
      <c r="B29" s="260"/>
      <c r="C29" s="260"/>
      <c r="D29" s="693"/>
      <c r="E29" s="138"/>
      <c r="F29" s="349"/>
      <c r="G29" s="140"/>
      <c r="H29" s="261"/>
      <c r="I29" s="15" t="e">
        <f>VLOOKUP($D29,診断名検索!$G:$K,3,FALSE)</f>
        <v>#N/A</v>
      </c>
      <c r="J29" s="15" t="e">
        <f>VLOOKUP($D29,診断名検索!$G:$K,4,FALSE)</f>
        <v>#N/A</v>
      </c>
      <c r="K29" s="15" t="e">
        <f>VLOOKUP($D29,診断名検索!$G:$K,2,FALSE)</f>
        <v>#N/A</v>
      </c>
      <c r="L29" s="15" t="e">
        <f>VLOOKUP($D29,診断名検索!$G:$K,5,FALSE)</f>
        <v>#N/A</v>
      </c>
      <c r="M29" s="1288">
        <v>24</v>
      </c>
      <c r="N29" s="1288"/>
      <c r="O29" s="1288"/>
      <c r="P29" s="1293"/>
      <c r="Q29" s="1196"/>
      <c r="R29" s="1309"/>
      <c r="S29" s="1199"/>
      <c r="T29" s="1293"/>
    </row>
    <row r="30" spans="1:20" ht="15.75" customHeight="1" x14ac:dyDescent="0.15">
      <c r="A30" s="259">
        <v>25</v>
      </c>
      <c r="B30" s="260"/>
      <c r="C30" s="260"/>
      <c r="D30" s="693"/>
      <c r="E30" s="138"/>
      <c r="F30" s="349"/>
      <c r="G30" s="140"/>
      <c r="H30" s="261"/>
      <c r="I30" s="15" t="e">
        <f>VLOOKUP($D30,診断名検索!$G:$K,3,FALSE)</f>
        <v>#N/A</v>
      </c>
      <c r="J30" s="15" t="e">
        <f>VLOOKUP($D30,診断名検索!$G:$K,4,FALSE)</f>
        <v>#N/A</v>
      </c>
      <c r="K30" s="15" t="e">
        <f>VLOOKUP($D30,診断名検索!$G:$K,2,FALSE)</f>
        <v>#N/A</v>
      </c>
      <c r="L30" s="15" t="e">
        <f>VLOOKUP($D30,診断名検索!$G:$K,5,FALSE)</f>
        <v>#N/A</v>
      </c>
      <c r="M30" s="1288">
        <v>25</v>
      </c>
      <c r="N30" s="1288"/>
      <c r="O30" s="1288"/>
      <c r="P30" s="1293"/>
      <c r="Q30" s="1196"/>
      <c r="R30" s="1309"/>
      <c r="S30" s="1199"/>
      <c r="T30" s="1293"/>
    </row>
    <row r="31" spans="1:20" ht="15.75" customHeight="1" x14ac:dyDescent="0.15">
      <c r="A31" s="259">
        <v>26</v>
      </c>
      <c r="B31" s="260"/>
      <c r="C31" s="260"/>
      <c r="D31" s="693"/>
      <c r="E31" s="138"/>
      <c r="F31" s="349"/>
      <c r="G31" s="140"/>
      <c r="H31" s="261"/>
      <c r="I31" s="15" t="e">
        <f>VLOOKUP($D31,診断名検索!$G:$K,3,FALSE)</f>
        <v>#N/A</v>
      </c>
      <c r="J31" s="15" t="e">
        <f>VLOOKUP($D31,診断名検索!$G:$K,4,FALSE)</f>
        <v>#N/A</v>
      </c>
      <c r="K31" s="15" t="e">
        <f>VLOOKUP($D31,診断名検索!$G:$K,2,FALSE)</f>
        <v>#N/A</v>
      </c>
      <c r="L31" s="15" t="e">
        <f>VLOOKUP($D31,診断名検索!$G:$K,5,FALSE)</f>
        <v>#N/A</v>
      </c>
      <c r="M31" s="1288">
        <v>26</v>
      </c>
      <c r="N31" s="1288"/>
      <c r="O31" s="1288"/>
      <c r="P31" s="1293"/>
      <c r="Q31" s="1196"/>
      <c r="R31" s="1309"/>
      <c r="S31" s="1199"/>
      <c r="T31" s="1293"/>
    </row>
    <row r="32" spans="1:20" ht="15.75" customHeight="1" x14ac:dyDescent="0.15">
      <c r="A32" s="259">
        <v>27</v>
      </c>
      <c r="B32" s="260"/>
      <c r="C32" s="260"/>
      <c r="D32" s="693"/>
      <c r="E32" s="138"/>
      <c r="F32" s="349"/>
      <c r="G32" s="140"/>
      <c r="H32" s="261"/>
      <c r="I32" s="15" t="e">
        <f>VLOOKUP($D32,診断名検索!$G:$K,3,FALSE)</f>
        <v>#N/A</v>
      </c>
      <c r="J32" s="15" t="e">
        <f>VLOOKUP($D32,診断名検索!$G:$K,4,FALSE)</f>
        <v>#N/A</v>
      </c>
      <c r="K32" s="15" t="e">
        <f>VLOOKUP($D32,診断名検索!$G:$K,2,FALSE)</f>
        <v>#N/A</v>
      </c>
      <c r="L32" s="15" t="e">
        <f>VLOOKUP($D32,診断名検索!$G:$K,5,FALSE)</f>
        <v>#N/A</v>
      </c>
      <c r="M32" s="1288">
        <v>27</v>
      </c>
      <c r="N32" s="1288"/>
      <c r="O32" s="1288"/>
      <c r="P32" s="1293"/>
      <c r="Q32" s="1196"/>
      <c r="R32" s="1309"/>
      <c r="S32" s="1199"/>
      <c r="T32" s="1293"/>
    </row>
    <row r="33" spans="1:20" ht="15.75" customHeight="1" x14ac:dyDescent="0.15">
      <c r="A33" s="259">
        <v>28</v>
      </c>
      <c r="B33" s="260"/>
      <c r="C33" s="260"/>
      <c r="D33" s="693"/>
      <c r="E33" s="138"/>
      <c r="F33" s="349"/>
      <c r="G33" s="140"/>
      <c r="H33" s="261"/>
      <c r="I33" s="15" t="e">
        <f>VLOOKUP($D33,診断名検索!$G:$K,3,FALSE)</f>
        <v>#N/A</v>
      </c>
      <c r="J33" s="15" t="e">
        <f>VLOOKUP($D33,診断名検索!$G:$K,4,FALSE)</f>
        <v>#N/A</v>
      </c>
      <c r="K33" s="15" t="e">
        <f>VLOOKUP($D33,診断名検索!$G:$K,2,FALSE)</f>
        <v>#N/A</v>
      </c>
      <c r="L33" s="15" t="e">
        <f>VLOOKUP($D33,診断名検索!$G:$K,5,FALSE)</f>
        <v>#N/A</v>
      </c>
      <c r="M33" s="1288">
        <v>28</v>
      </c>
      <c r="N33" s="1288"/>
      <c r="O33" s="1288"/>
      <c r="P33" s="1293"/>
      <c r="Q33" s="1196"/>
      <c r="R33" s="1309"/>
      <c r="S33" s="1199"/>
      <c r="T33" s="1293"/>
    </row>
    <row r="34" spans="1:20" ht="15.75" customHeight="1" x14ac:dyDescent="0.15">
      <c r="A34" s="259">
        <v>29</v>
      </c>
      <c r="B34" s="260"/>
      <c r="C34" s="260"/>
      <c r="D34" s="693"/>
      <c r="E34" s="138"/>
      <c r="F34" s="349"/>
      <c r="G34" s="140"/>
      <c r="H34" s="261"/>
      <c r="I34" s="15" t="e">
        <f>VLOOKUP($D34,診断名検索!$G:$K,3,FALSE)</f>
        <v>#N/A</v>
      </c>
      <c r="J34" s="15" t="e">
        <f>VLOOKUP($D34,診断名検索!$G:$K,4,FALSE)</f>
        <v>#N/A</v>
      </c>
      <c r="K34" s="15" t="e">
        <f>VLOOKUP($D34,診断名検索!$G:$K,2,FALSE)</f>
        <v>#N/A</v>
      </c>
      <c r="L34" s="15" t="e">
        <f>VLOOKUP($D34,診断名検索!$G:$K,5,FALSE)</f>
        <v>#N/A</v>
      </c>
      <c r="M34" s="1288">
        <v>29</v>
      </c>
      <c r="N34" s="1288"/>
      <c r="O34" s="1288"/>
      <c r="P34" s="1293"/>
      <c r="Q34" s="1196"/>
      <c r="R34" s="1309"/>
      <c r="S34" s="1199"/>
      <c r="T34" s="1293"/>
    </row>
    <row r="35" spans="1:20" ht="15.75" customHeight="1" x14ac:dyDescent="0.15">
      <c r="A35" s="259">
        <v>30</v>
      </c>
      <c r="B35" s="262"/>
      <c r="C35" s="262"/>
      <c r="D35" s="694"/>
      <c r="E35" s="146"/>
      <c r="F35" s="351"/>
      <c r="G35" s="212"/>
      <c r="H35" s="261"/>
      <c r="I35" s="15" t="e">
        <f>VLOOKUP($D35,診断名検索!$G:$K,3,FALSE)</f>
        <v>#N/A</v>
      </c>
      <c r="J35" s="15" t="e">
        <f>VLOOKUP($D35,診断名検索!$G:$K,4,FALSE)</f>
        <v>#N/A</v>
      </c>
      <c r="K35" s="15" t="e">
        <f>VLOOKUP($D35,診断名検索!$G:$K,2,FALSE)</f>
        <v>#N/A</v>
      </c>
      <c r="L35" s="15" t="e">
        <f>VLOOKUP($D35,診断名検索!$G:$K,5,FALSE)</f>
        <v>#N/A</v>
      </c>
      <c r="M35" s="1288">
        <v>30</v>
      </c>
      <c r="N35" s="1294"/>
      <c r="O35" s="1294"/>
      <c r="P35" s="1295"/>
      <c r="Q35" s="1203"/>
      <c r="R35" s="1310"/>
      <c r="S35" s="1217"/>
      <c r="T35" s="1293"/>
    </row>
    <row r="36" spans="1:20" ht="15.75" customHeight="1" x14ac:dyDescent="0.15">
      <c r="A36" s="259">
        <v>31</v>
      </c>
      <c r="B36" s="262"/>
      <c r="C36" s="262"/>
      <c r="D36" s="694"/>
      <c r="E36" s="146"/>
      <c r="F36" s="351"/>
      <c r="G36" s="212"/>
      <c r="H36" s="261"/>
      <c r="I36" s="15" t="e">
        <f>VLOOKUP($D36,診断名検索!$G:$K,3,FALSE)</f>
        <v>#N/A</v>
      </c>
      <c r="J36" s="15" t="e">
        <f>VLOOKUP($D36,診断名検索!$G:$K,4,FALSE)</f>
        <v>#N/A</v>
      </c>
      <c r="K36" s="15" t="e">
        <f>VLOOKUP($D36,診断名検索!$G:$K,2,FALSE)</f>
        <v>#N/A</v>
      </c>
      <c r="L36" s="15" t="e">
        <f>VLOOKUP($D36,診断名検索!$G:$K,5,FALSE)</f>
        <v>#N/A</v>
      </c>
      <c r="M36" s="1288">
        <v>31</v>
      </c>
      <c r="N36" s="1294"/>
      <c r="O36" s="1294"/>
      <c r="P36" s="1295"/>
      <c r="Q36" s="1203"/>
      <c r="R36" s="1310"/>
      <c r="S36" s="1217"/>
      <c r="T36" s="1293"/>
    </row>
    <row r="37" spans="1:20" ht="15.75" customHeight="1" x14ac:dyDescent="0.15">
      <c r="A37" s="259">
        <v>32</v>
      </c>
      <c r="B37" s="262"/>
      <c r="C37" s="262"/>
      <c r="D37" s="694"/>
      <c r="E37" s="146"/>
      <c r="F37" s="351"/>
      <c r="G37" s="212"/>
      <c r="H37" s="261"/>
      <c r="I37" s="15" t="e">
        <f>VLOOKUP($D37,診断名検索!$G:$K,3,FALSE)</f>
        <v>#N/A</v>
      </c>
      <c r="J37" s="15" t="e">
        <f>VLOOKUP($D37,診断名検索!$G:$K,4,FALSE)</f>
        <v>#N/A</v>
      </c>
      <c r="K37" s="15" t="e">
        <f>VLOOKUP($D37,診断名検索!$G:$K,2,FALSE)</f>
        <v>#N/A</v>
      </c>
      <c r="L37" s="15" t="e">
        <f>VLOOKUP($D37,診断名検索!$G:$K,5,FALSE)</f>
        <v>#N/A</v>
      </c>
      <c r="M37" s="1288">
        <v>32</v>
      </c>
      <c r="N37" s="1294"/>
      <c r="O37" s="1294"/>
      <c r="P37" s="1295"/>
      <c r="Q37" s="1203"/>
      <c r="R37" s="1310"/>
      <c r="S37" s="1217"/>
      <c r="T37" s="1293"/>
    </row>
    <row r="38" spans="1:20" ht="15.75" customHeight="1" x14ac:dyDescent="0.15">
      <c r="A38" s="259">
        <v>33</v>
      </c>
      <c r="B38" s="262"/>
      <c r="C38" s="262"/>
      <c r="D38" s="694"/>
      <c r="E38" s="146"/>
      <c r="F38" s="351"/>
      <c r="G38" s="212"/>
      <c r="H38" s="261"/>
      <c r="I38" s="15" t="e">
        <f>VLOOKUP($D38,診断名検索!$G:$K,3,FALSE)</f>
        <v>#N/A</v>
      </c>
      <c r="J38" s="15" t="e">
        <f>VLOOKUP($D38,診断名検索!$G:$K,4,FALSE)</f>
        <v>#N/A</v>
      </c>
      <c r="K38" s="15" t="e">
        <f>VLOOKUP($D38,診断名検索!$G:$K,2,FALSE)</f>
        <v>#N/A</v>
      </c>
      <c r="L38" s="15" t="e">
        <f>VLOOKUP($D38,診断名検索!$G:$K,5,FALSE)</f>
        <v>#N/A</v>
      </c>
      <c r="M38" s="1288">
        <v>33</v>
      </c>
      <c r="N38" s="1294"/>
      <c r="O38" s="1294"/>
      <c r="P38" s="1295"/>
      <c r="Q38" s="1203"/>
      <c r="R38" s="1310"/>
      <c r="S38" s="1217"/>
      <c r="T38" s="1293"/>
    </row>
    <row r="39" spans="1:20" ht="15.75" customHeight="1" x14ac:dyDescent="0.15">
      <c r="A39" s="259">
        <v>34</v>
      </c>
      <c r="B39" s="262"/>
      <c r="C39" s="262"/>
      <c r="D39" s="694"/>
      <c r="E39" s="146"/>
      <c r="F39" s="351"/>
      <c r="G39" s="212"/>
      <c r="H39" s="261"/>
      <c r="I39" s="15" t="e">
        <f>VLOOKUP($D39,診断名検索!$G:$K,3,FALSE)</f>
        <v>#N/A</v>
      </c>
      <c r="J39" s="15" t="e">
        <f>VLOOKUP($D39,診断名検索!$G:$K,4,FALSE)</f>
        <v>#N/A</v>
      </c>
      <c r="K39" s="15" t="e">
        <f>VLOOKUP($D39,診断名検索!$G:$K,2,FALSE)</f>
        <v>#N/A</v>
      </c>
      <c r="L39" s="15" t="e">
        <f>VLOOKUP($D39,診断名検索!$G:$K,5,FALSE)</f>
        <v>#N/A</v>
      </c>
      <c r="M39" s="1288">
        <v>34</v>
      </c>
      <c r="N39" s="1294"/>
      <c r="O39" s="1294"/>
      <c r="P39" s="1295"/>
      <c r="Q39" s="1203"/>
      <c r="R39" s="1310"/>
      <c r="S39" s="1217"/>
      <c r="T39" s="1293"/>
    </row>
    <row r="40" spans="1:20" ht="15.75" customHeight="1" x14ac:dyDescent="0.15">
      <c r="A40" s="259">
        <v>35</v>
      </c>
      <c r="B40" s="262"/>
      <c r="C40" s="262"/>
      <c r="D40" s="694"/>
      <c r="E40" s="146"/>
      <c r="F40" s="351"/>
      <c r="G40" s="212"/>
      <c r="H40" s="261"/>
      <c r="I40" s="15" t="e">
        <f>VLOOKUP($D40,診断名検索!$G:$K,3,FALSE)</f>
        <v>#N/A</v>
      </c>
      <c r="J40" s="15" t="e">
        <f>VLOOKUP($D40,診断名検索!$G:$K,4,FALSE)</f>
        <v>#N/A</v>
      </c>
      <c r="K40" s="15" t="e">
        <f>VLOOKUP($D40,診断名検索!$G:$K,2,FALSE)</f>
        <v>#N/A</v>
      </c>
      <c r="L40" s="15" t="e">
        <f>VLOOKUP($D40,診断名検索!$G:$K,5,FALSE)</f>
        <v>#N/A</v>
      </c>
      <c r="M40" s="1288">
        <v>35</v>
      </c>
      <c r="N40" s="1294"/>
      <c r="O40" s="1294"/>
      <c r="P40" s="1295"/>
      <c r="Q40" s="1203"/>
      <c r="R40" s="1310"/>
      <c r="S40" s="1217"/>
      <c r="T40" s="1293"/>
    </row>
    <row r="41" spans="1:20" ht="15.75" customHeight="1" x14ac:dyDescent="0.15">
      <c r="A41" s="259">
        <v>36</v>
      </c>
      <c r="B41" s="262"/>
      <c r="C41" s="262"/>
      <c r="D41" s="694"/>
      <c r="E41" s="146"/>
      <c r="F41" s="351"/>
      <c r="G41" s="212"/>
      <c r="H41" s="261"/>
      <c r="I41" s="15" t="e">
        <f>VLOOKUP($D41,診断名検索!$G:$K,3,FALSE)</f>
        <v>#N/A</v>
      </c>
      <c r="J41" s="15" t="e">
        <f>VLOOKUP($D41,診断名検索!$G:$K,4,FALSE)</f>
        <v>#N/A</v>
      </c>
      <c r="K41" s="15" t="e">
        <f>VLOOKUP($D41,診断名検索!$G:$K,2,FALSE)</f>
        <v>#N/A</v>
      </c>
      <c r="L41" s="15" t="e">
        <f>VLOOKUP($D41,診断名検索!$G:$K,5,FALSE)</f>
        <v>#N/A</v>
      </c>
      <c r="M41" s="1288">
        <v>36</v>
      </c>
      <c r="N41" s="1294"/>
      <c r="O41" s="1294"/>
      <c r="P41" s="1295"/>
      <c r="Q41" s="1203"/>
      <c r="R41" s="1310"/>
      <c r="S41" s="1217"/>
      <c r="T41" s="1293"/>
    </row>
    <row r="42" spans="1:20" ht="15.75" customHeight="1" x14ac:dyDescent="0.15">
      <c r="A42" s="259">
        <v>37</v>
      </c>
      <c r="B42" s="262"/>
      <c r="C42" s="262"/>
      <c r="D42" s="694"/>
      <c r="E42" s="146"/>
      <c r="F42" s="351"/>
      <c r="G42" s="212"/>
      <c r="H42" s="261"/>
      <c r="I42" s="15" t="e">
        <f>VLOOKUP($D42,診断名検索!$G:$K,3,FALSE)</f>
        <v>#N/A</v>
      </c>
      <c r="J42" s="15" t="e">
        <f>VLOOKUP($D42,診断名検索!$G:$K,4,FALSE)</f>
        <v>#N/A</v>
      </c>
      <c r="K42" s="15" t="e">
        <f>VLOOKUP($D42,診断名検索!$G:$K,2,FALSE)</f>
        <v>#N/A</v>
      </c>
      <c r="L42" s="15" t="e">
        <f>VLOOKUP($D42,診断名検索!$G:$K,5,FALSE)</f>
        <v>#N/A</v>
      </c>
      <c r="M42" s="1288">
        <v>37</v>
      </c>
      <c r="N42" s="1294"/>
      <c r="O42" s="1294"/>
      <c r="P42" s="1295"/>
      <c r="Q42" s="1203"/>
      <c r="R42" s="1310"/>
      <c r="S42" s="1217"/>
      <c r="T42" s="1293"/>
    </row>
    <row r="43" spans="1:20" ht="15.75" customHeight="1" x14ac:dyDescent="0.15">
      <c r="A43" s="259">
        <v>38</v>
      </c>
      <c r="B43" s="262"/>
      <c r="C43" s="262"/>
      <c r="D43" s="694"/>
      <c r="E43" s="146"/>
      <c r="F43" s="351"/>
      <c r="G43" s="212"/>
      <c r="H43" s="261"/>
      <c r="I43" s="15" t="e">
        <f>VLOOKUP($D43,診断名検索!$G:$K,3,FALSE)</f>
        <v>#N/A</v>
      </c>
      <c r="J43" s="15" t="e">
        <f>VLOOKUP($D43,診断名検索!$G:$K,4,FALSE)</f>
        <v>#N/A</v>
      </c>
      <c r="K43" s="15" t="e">
        <f>VLOOKUP($D43,診断名検索!$G:$K,2,FALSE)</f>
        <v>#N/A</v>
      </c>
      <c r="L43" s="15" t="e">
        <f>VLOOKUP($D43,診断名検索!$G:$K,5,FALSE)</f>
        <v>#N/A</v>
      </c>
      <c r="M43" s="1288">
        <v>38</v>
      </c>
      <c r="N43" s="1294"/>
      <c r="O43" s="1294"/>
      <c r="P43" s="1295"/>
      <c r="Q43" s="1203"/>
      <c r="R43" s="1310"/>
      <c r="S43" s="1217"/>
      <c r="T43" s="1293"/>
    </row>
    <row r="44" spans="1:20" ht="15.75" customHeight="1" x14ac:dyDescent="0.15">
      <c r="A44" s="259">
        <v>39</v>
      </c>
      <c r="B44" s="262"/>
      <c r="C44" s="262"/>
      <c r="D44" s="694"/>
      <c r="E44" s="146"/>
      <c r="F44" s="351"/>
      <c r="G44" s="212"/>
      <c r="H44" s="261"/>
      <c r="I44" s="15" t="e">
        <f>VLOOKUP($D44,診断名検索!$G:$K,3,FALSE)</f>
        <v>#N/A</v>
      </c>
      <c r="J44" s="15" t="e">
        <f>VLOOKUP($D44,診断名検索!$G:$K,4,FALSE)</f>
        <v>#N/A</v>
      </c>
      <c r="K44" s="15" t="e">
        <f>VLOOKUP($D44,診断名検索!$G:$K,2,FALSE)</f>
        <v>#N/A</v>
      </c>
      <c r="L44" s="15" t="e">
        <f>VLOOKUP($D44,診断名検索!$G:$K,5,FALSE)</f>
        <v>#N/A</v>
      </c>
      <c r="M44" s="1288">
        <v>39</v>
      </c>
      <c r="N44" s="1294"/>
      <c r="O44" s="1294"/>
      <c r="P44" s="1295"/>
      <c r="Q44" s="1203"/>
      <c r="R44" s="1310"/>
      <c r="S44" s="1217"/>
      <c r="T44" s="1293"/>
    </row>
    <row r="45" spans="1:20" ht="15.75" customHeight="1" x14ac:dyDescent="0.15">
      <c r="A45" s="259">
        <v>40</v>
      </c>
      <c r="B45" s="262"/>
      <c r="C45" s="262"/>
      <c r="D45" s="694"/>
      <c r="E45" s="146"/>
      <c r="F45" s="351"/>
      <c r="G45" s="212"/>
      <c r="H45" s="261"/>
      <c r="I45" s="15" t="e">
        <f>VLOOKUP($D45,診断名検索!$G:$K,3,FALSE)</f>
        <v>#N/A</v>
      </c>
      <c r="J45" s="15" t="e">
        <f>VLOOKUP($D45,診断名検索!$G:$K,4,FALSE)</f>
        <v>#N/A</v>
      </c>
      <c r="K45" s="15" t="e">
        <f>VLOOKUP($D45,診断名検索!$G:$K,2,FALSE)</f>
        <v>#N/A</v>
      </c>
      <c r="L45" s="15" t="e">
        <f>VLOOKUP($D45,診断名検索!$G:$K,5,FALSE)</f>
        <v>#N/A</v>
      </c>
      <c r="M45" s="1288">
        <v>40</v>
      </c>
      <c r="N45" s="1294"/>
      <c r="O45" s="1294"/>
      <c r="P45" s="1295"/>
      <c r="Q45" s="1203"/>
      <c r="R45" s="1310"/>
      <c r="S45" s="1217"/>
      <c r="T45" s="1293"/>
    </row>
    <row r="46" spans="1:20" ht="15.75" customHeight="1" x14ac:dyDescent="0.15">
      <c r="A46" s="259">
        <v>41</v>
      </c>
      <c r="B46" s="262"/>
      <c r="C46" s="262"/>
      <c r="D46" s="694"/>
      <c r="E46" s="146"/>
      <c r="F46" s="351"/>
      <c r="G46" s="212"/>
      <c r="H46" s="261"/>
      <c r="I46" s="15" t="e">
        <f>VLOOKUP($D46,診断名検索!$G:$K,3,FALSE)</f>
        <v>#N/A</v>
      </c>
      <c r="J46" s="15" t="e">
        <f>VLOOKUP($D46,診断名検索!$G:$K,4,FALSE)</f>
        <v>#N/A</v>
      </c>
      <c r="K46" s="15" t="e">
        <f>VLOOKUP($D46,診断名検索!$G:$K,2,FALSE)</f>
        <v>#N/A</v>
      </c>
      <c r="L46" s="15" t="e">
        <f>VLOOKUP($D46,診断名検索!$G:$K,5,FALSE)</f>
        <v>#N/A</v>
      </c>
      <c r="M46" s="1288">
        <v>41</v>
      </c>
      <c r="N46" s="1294"/>
      <c r="O46" s="1294"/>
      <c r="P46" s="1295"/>
      <c r="Q46" s="1203"/>
      <c r="R46" s="1310"/>
      <c r="S46" s="1217"/>
      <c r="T46" s="1293"/>
    </row>
    <row r="47" spans="1:20" ht="15.75" customHeight="1" x14ac:dyDescent="0.15">
      <c r="A47" s="259">
        <v>42</v>
      </c>
      <c r="B47" s="262"/>
      <c r="C47" s="262"/>
      <c r="D47" s="694"/>
      <c r="E47" s="146"/>
      <c r="F47" s="351"/>
      <c r="G47" s="212"/>
      <c r="H47" s="261"/>
      <c r="I47" s="15" t="e">
        <f>VLOOKUP($D47,診断名検索!$G:$K,3,FALSE)</f>
        <v>#N/A</v>
      </c>
      <c r="J47" s="15" t="e">
        <f>VLOOKUP($D47,診断名検索!$G:$K,4,FALSE)</f>
        <v>#N/A</v>
      </c>
      <c r="K47" s="15" t="e">
        <f>VLOOKUP($D47,診断名検索!$G:$K,2,FALSE)</f>
        <v>#N/A</v>
      </c>
      <c r="L47" s="15" t="e">
        <f>VLOOKUP($D47,診断名検索!$G:$K,5,FALSE)</f>
        <v>#N/A</v>
      </c>
      <c r="M47" s="1288">
        <v>42</v>
      </c>
      <c r="N47" s="1294"/>
      <c r="O47" s="1294"/>
      <c r="P47" s="1295"/>
      <c r="Q47" s="1203"/>
      <c r="R47" s="1310"/>
      <c r="S47" s="1217"/>
      <c r="T47" s="1293"/>
    </row>
    <row r="48" spans="1:20" ht="15.75" customHeight="1" x14ac:dyDescent="0.15">
      <c r="A48" s="259">
        <v>43</v>
      </c>
      <c r="B48" s="262"/>
      <c r="C48" s="262"/>
      <c r="D48" s="694"/>
      <c r="E48" s="146"/>
      <c r="F48" s="351"/>
      <c r="G48" s="212"/>
      <c r="H48" s="261"/>
      <c r="I48" s="15" t="e">
        <f>VLOOKUP($D48,診断名検索!$G:$K,3,FALSE)</f>
        <v>#N/A</v>
      </c>
      <c r="J48" s="15" t="e">
        <f>VLOOKUP($D48,診断名検索!$G:$K,4,FALSE)</f>
        <v>#N/A</v>
      </c>
      <c r="K48" s="15" t="e">
        <f>VLOOKUP($D48,診断名検索!$G:$K,2,FALSE)</f>
        <v>#N/A</v>
      </c>
      <c r="L48" s="15" t="e">
        <f>VLOOKUP($D48,診断名検索!$G:$K,5,FALSE)</f>
        <v>#N/A</v>
      </c>
      <c r="M48" s="1288">
        <v>43</v>
      </c>
      <c r="N48" s="1294"/>
      <c r="O48" s="1294"/>
      <c r="P48" s="1295"/>
      <c r="Q48" s="1203"/>
      <c r="R48" s="1310"/>
      <c r="S48" s="1217"/>
      <c r="T48" s="1293"/>
    </row>
    <row r="49" spans="1:20" ht="15.75" customHeight="1" x14ac:dyDescent="0.15">
      <c r="A49" s="259">
        <v>44</v>
      </c>
      <c r="B49" s="262"/>
      <c r="C49" s="262"/>
      <c r="D49" s="694"/>
      <c r="E49" s="146"/>
      <c r="F49" s="351"/>
      <c r="G49" s="212"/>
      <c r="H49" s="261"/>
      <c r="I49" s="15" t="e">
        <f>VLOOKUP($D49,診断名検索!$G:$K,3,FALSE)</f>
        <v>#N/A</v>
      </c>
      <c r="J49" s="15" t="e">
        <f>VLOOKUP($D49,診断名検索!$G:$K,4,FALSE)</f>
        <v>#N/A</v>
      </c>
      <c r="K49" s="15" t="e">
        <f>VLOOKUP($D49,診断名検索!$G:$K,2,FALSE)</f>
        <v>#N/A</v>
      </c>
      <c r="L49" s="15" t="e">
        <f>VLOOKUP($D49,診断名検索!$G:$K,5,FALSE)</f>
        <v>#N/A</v>
      </c>
      <c r="M49" s="1288">
        <v>44</v>
      </c>
      <c r="N49" s="1294"/>
      <c r="O49" s="1294"/>
      <c r="P49" s="1295"/>
      <c r="Q49" s="1203"/>
      <c r="R49" s="1310"/>
      <c r="S49" s="1217"/>
      <c r="T49" s="1293"/>
    </row>
    <row r="50" spans="1:20" ht="15.75" customHeight="1" x14ac:dyDescent="0.15">
      <c r="A50" s="259">
        <v>45</v>
      </c>
      <c r="B50" s="262"/>
      <c r="C50" s="262"/>
      <c r="D50" s="694"/>
      <c r="E50" s="146"/>
      <c r="F50" s="351"/>
      <c r="G50" s="212"/>
      <c r="H50" s="261"/>
      <c r="I50" s="15" t="e">
        <f>VLOOKUP($D50,診断名検索!$G:$K,3,FALSE)</f>
        <v>#N/A</v>
      </c>
      <c r="J50" s="15" t="e">
        <f>VLOOKUP($D50,診断名検索!$G:$K,4,FALSE)</f>
        <v>#N/A</v>
      </c>
      <c r="K50" s="15" t="e">
        <f>VLOOKUP($D50,診断名検索!$G:$K,2,FALSE)</f>
        <v>#N/A</v>
      </c>
      <c r="L50" s="15" t="e">
        <f>VLOOKUP($D50,診断名検索!$G:$K,5,FALSE)</f>
        <v>#N/A</v>
      </c>
      <c r="M50" s="1288">
        <v>45</v>
      </c>
      <c r="N50" s="1294"/>
      <c r="O50" s="1294"/>
      <c r="P50" s="1295"/>
      <c r="Q50" s="1203"/>
      <c r="R50" s="1310"/>
      <c r="S50" s="1217"/>
      <c r="T50" s="1293"/>
    </row>
    <row r="51" spans="1:20" ht="15.75" customHeight="1" x14ac:dyDescent="0.15">
      <c r="A51" s="259">
        <v>46</v>
      </c>
      <c r="B51" s="262"/>
      <c r="C51" s="262"/>
      <c r="D51" s="694"/>
      <c r="E51" s="146"/>
      <c r="F51" s="351"/>
      <c r="G51" s="212"/>
      <c r="H51" s="261"/>
      <c r="I51" s="15" t="e">
        <f>VLOOKUP($D51,診断名検索!$G:$K,3,FALSE)</f>
        <v>#N/A</v>
      </c>
      <c r="J51" s="15" t="e">
        <f>VLOOKUP($D51,診断名検索!$G:$K,4,FALSE)</f>
        <v>#N/A</v>
      </c>
      <c r="K51" s="15" t="e">
        <f>VLOOKUP($D51,診断名検索!$G:$K,2,FALSE)</f>
        <v>#N/A</v>
      </c>
      <c r="L51" s="15" t="e">
        <f>VLOOKUP($D51,診断名検索!$G:$K,5,FALSE)</f>
        <v>#N/A</v>
      </c>
      <c r="M51" s="1288">
        <v>46</v>
      </c>
      <c r="N51" s="1294"/>
      <c r="O51" s="1294"/>
      <c r="P51" s="1295"/>
      <c r="Q51" s="1203"/>
      <c r="R51" s="1310"/>
      <c r="S51" s="1217"/>
      <c r="T51" s="1293"/>
    </row>
    <row r="52" spans="1:20" ht="15.75" customHeight="1" x14ac:dyDescent="0.15">
      <c r="A52" s="259">
        <v>47</v>
      </c>
      <c r="B52" s="262"/>
      <c r="C52" s="262"/>
      <c r="D52" s="694"/>
      <c r="E52" s="146"/>
      <c r="F52" s="351"/>
      <c r="G52" s="212"/>
      <c r="H52" s="261"/>
      <c r="I52" s="15" t="e">
        <f>VLOOKUP($D52,診断名検索!$G:$K,3,FALSE)</f>
        <v>#N/A</v>
      </c>
      <c r="J52" s="15" t="e">
        <f>VLOOKUP($D52,診断名検索!$G:$K,4,FALSE)</f>
        <v>#N/A</v>
      </c>
      <c r="K52" s="15" t="e">
        <f>VLOOKUP($D52,診断名検索!$G:$K,2,FALSE)</f>
        <v>#N/A</v>
      </c>
      <c r="L52" s="15" t="e">
        <f>VLOOKUP($D52,診断名検索!$G:$K,5,FALSE)</f>
        <v>#N/A</v>
      </c>
      <c r="M52" s="1288">
        <v>47</v>
      </c>
      <c r="N52" s="1294"/>
      <c r="O52" s="1294"/>
      <c r="P52" s="1295"/>
      <c r="Q52" s="1203"/>
      <c r="R52" s="1310"/>
      <c r="S52" s="1217"/>
      <c r="T52" s="1293"/>
    </row>
    <row r="53" spans="1:20" ht="15.75" customHeight="1" x14ac:dyDescent="0.15">
      <c r="A53" s="259">
        <v>48</v>
      </c>
      <c r="B53" s="262"/>
      <c r="C53" s="262"/>
      <c r="D53" s="694"/>
      <c r="E53" s="146"/>
      <c r="F53" s="351"/>
      <c r="G53" s="212"/>
      <c r="H53" s="261"/>
      <c r="I53" s="15" t="e">
        <f>VLOOKUP($D53,診断名検索!$G:$K,3,FALSE)</f>
        <v>#N/A</v>
      </c>
      <c r="J53" s="15" t="e">
        <f>VLOOKUP($D53,診断名検索!$G:$K,4,FALSE)</f>
        <v>#N/A</v>
      </c>
      <c r="K53" s="15" t="e">
        <f>VLOOKUP($D53,診断名検索!$G:$K,2,FALSE)</f>
        <v>#N/A</v>
      </c>
      <c r="L53" s="15" t="e">
        <f>VLOOKUP($D53,診断名検索!$G:$K,5,FALSE)</f>
        <v>#N/A</v>
      </c>
      <c r="M53" s="1288">
        <v>48</v>
      </c>
      <c r="N53" s="1294"/>
      <c r="O53" s="1294"/>
      <c r="P53" s="1295"/>
      <c r="Q53" s="1203"/>
      <c r="R53" s="1310"/>
      <c r="S53" s="1217"/>
      <c r="T53" s="1293"/>
    </row>
    <row r="54" spans="1:20" ht="15.75" customHeight="1" x14ac:dyDescent="0.15">
      <c r="A54" s="259">
        <v>49</v>
      </c>
      <c r="B54" s="262"/>
      <c r="C54" s="262"/>
      <c r="D54" s="694"/>
      <c r="E54" s="146"/>
      <c r="F54" s="351"/>
      <c r="G54" s="212"/>
      <c r="H54" s="261"/>
      <c r="I54" s="15" t="e">
        <f>VLOOKUP($D54,診断名検索!$G:$K,3,FALSE)</f>
        <v>#N/A</v>
      </c>
      <c r="J54" s="15" t="e">
        <f>VLOOKUP($D54,診断名検索!$G:$K,4,FALSE)</f>
        <v>#N/A</v>
      </c>
      <c r="K54" s="15" t="e">
        <f>VLOOKUP($D54,診断名検索!$G:$K,2,FALSE)</f>
        <v>#N/A</v>
      </c>
      <c r="L54" s="15" t="e">
        <f>VLOOKUP($D54,診断名検索!$G:$K,5,FALSE)</f>
        <v>#N/A</v>
      </c>
      <c r="M54" s="1288">
        <v>49</v>
      </c>
      <c r="N54" s="1294"/>
      <c r="O54" s="1294"/>
      <c r="P54" s="1295"/>
      <c r="Q54" s="1203"/>
      <c r="R54" s="1310"/>
      <c r="S54" s="1217"/>
      <c r="T54" s="1293"/>
    </row>
    <row r="55" spans="1:20" ht="15.75" customHeight="1" x14ac:dyDescent="0.15">
      <c r="A55" s="259">
        <v>50</v>
      </c>
      <c r="B55" s="262"/>
      <c r="C55" s="262"/>
      <c r="D55" s="694"/>
      <c r="E55" s="146"/>
      <c r="F55" s="351"/>
      <c r="G55" s="212"/>
      <c r="H55" s="261"/>
      <c r="I55" s="15" t="e">
        <f>VLOOKUP($D55,診断名検索!$G:$K,3,FALSE)</f>
        <v>#N/A</v>
      </c>
      <c r="J55" s="15" t="e">
        <f>VLOOKUP($D55,診断名検索!$G:$K,4,FALSE)</f>
        <v>#N/A</v>
      </c>
      <c r="K55" s="15" t="e">
        <f>VLOOKUP($D55,診断名検索!$G:$K,2,FALSE)</f>
        <v>#N/A</v>
      </c>
      <c r="L55" s="15" t="e">
        <f>VLOOKUP($D55,診断名検索!$G:$K,5,FALSE)</f>
        <v>#N/A</v>
      </c>
      <c r="M55" s="1288">
        <v>50</v>
      </c>
      <c r="N55" s="1294"/>
      <c r="O55" s="1294"/>
      <c r="P55" s="1295"/>
      <c r="Q55" s="1203"/>
      <c r="R55" s="1310"/>
      <c r="S55" s="1217"/>
      <c r="T55" s="1293"/>
    </row>
    <row r="56" spans="1:20" ht="15.75" customHeight="1" x14ac:dyDescent="0.15">
      <c r="A56" s="259">
        <v>51</v>
      </c>
      <c r="B56" s="262"/>
      <c r="C56" s="262"/>
      <c r="D56" s="694"/>
      <c r="E56" s="146"/>
      <c r="F56" s="351"/>
      <c r="G56" s="212"/>
      <c r="H56" s="261"/>
      <c r="I56" s="15" t="e">
        <f>VLOOKUP($D56,診断名検索!$G:$K,3,FALSE)</f>
        <v>#N/A</v>
      </c>
      <c r="J56" s="15" t="e">
        <f>VLOOKUP($D56,診断名検索!$G:$K,4,FALSE)</f>
        <v>#N/A</v>
      </c>
      <c r="K56" s="15" t="e">
        <f>VLOOKUP($D56,診断名検索!$G:$K,2,FALSE)</f>
        <v>#N/A</v>
      </c>
      <c r="L56" s="15" t="e">
        <f>VLOOKUP($D56,診断名検索!$G:$K,5,FALSE)</f>
        <v>#N/A</v>
      </c>
      <c r="M56" s="1288">
        <v>51</v>
      </c>
      <c r="N56" s="1294"/>
      <c r="O56" s="1294"/>
      <c r="P56" s="1295"/>
      <c r="Q56" s="1203"/>
      <c r="R56" s="1310"/>
      <c r="S56" s="1217"/>
      <c r="T56" s="1293"/>
    </row>
    <row r="57" spans="1:20" ht="15.75" customHeight="1" x14ac:dyDescent="0.15">
      <c r="A57" s="259">
        <v>52</v>
      </c>
      <c r="B57" s="262"/>
      <c r="C57" s="262"/>
      <c r="D57" s="694"/>
      <c r="E57" s="146"/>
      <c r="F57" s="351"/>
      <c r="G57" s="212"/>
      <c r="H57" s="261"/>
      <c r="I57" s="15" t="e">
        <f>VLOOKUP($D57,診断名検索!$G:$K,3,FALSE)</f>
        <v>#N/A</v>
      </c>
      <c r="J57" s="15" t="e">
        <f>VLOOKUP($D57,診断名検索!$G:$K,4,FALSE)</f>
        <v>#N/A</v>
      </c>
      <c r="K57" s="15" t="e">
        <f>VLOOKUP($D57,診断名検索!$G:$K,2,FALSE)</f>
        <v>#N/A</v>
      </c>
      <c r="L57" s="15" t="e">
        <f>VLOOKUP($D57,診断名検索!$G:$K,5,FALSE)</f>
        <v>#N/A</v>
      </c>
      <c r="M57" s="1288">
        <v>52</v>
      </c>
      <c r="N57" s="1294"/>
      <c r="O57" s="1294"/>
      <c r="P57" s="1295"/>
      <c r="Q57" s="1203"/>
      <c r="R57" s="1310"/>
      <c r="S57" s="1217"/>
      <c r="T57" s="1293"/>
    </row>
    <row r="58" spans="1:20" ht="15.75" customHeight="1" x14ac:dyDescent="0.15">
      <c r="A58" s="259">
        <v>53</v>
      </c>
      <c r="B58" s="262"/>
      <c r="C58" s="262"/>
      <c r="D58" s="694"/>
      <c r="E58" s="146"/>
      <c r="F58" s="351"/>
      <c r="G58" s="212"/>
      <c r="H58" s="261"/>
      <c r="I58" s="15" t="e">
        <f>VLOOKUP($D58,診断名検索!$G:$K,3,FALSE)</f>
        <v>#N/A</v>
      </c>
      <c r="J58" s="15" t="e">
        <f>VLOOKUP($D58,診断名検索!$G:$K,4,FALSE)</f>
        <v>#N/A</v>
      </c>
      <c r="K58" s="15" t="e">
        <f>VLOOKUP($D58,診断名検索!$G:$K,2,FALSE)</f>
        <v>#N/A</v>
      </c>
      <c r="L58" s="15" t="e">
        <f>VLOOKUP($D58,診断名検索!$G:$K,5,FALSE)</f>
        <v>#N/A</v>
      </c>
      <c r="M58" s="1288">
        <v>53</v>
      </c>
      <c r="N58" s="1294"/>
      <c r="O58" s="1294"/>
      <c r="P58" s="1295"/>
      <c r="Q58" s="1203"/>
      <c r="R58" s="1310"/>
      <c r="S58" s="1217"/>
      <c r="T58" s="1293"/>
    </row>
    <row r="59" spans="1:20" ht="15.75" customHeight="1" x14ac:dyDescent="0.15">
      <c r="A59" s="259">
        <v>54</v>
      </c>
      <c r="B59" s="262"/>
      <c r="C59" s="262"/>
      <c r="D59" s="694"/>
      <c r="E59" s="146"/>
      <c r="F59" s="351"/>
      <c r="G59" s="212"/>
      <c r="H59" s="261"/>
      <c r="I59" s="15" t="e">
        <f>VLOOKUP($D59,診断名検索!$G:$K,3,FALSE)</f>
        <v>#N/A</v>
      </c>
      <c r="J59" s="15" t="e">
        <f>VLOOKUP($D59,診断名検索!$G:$K,4,FALSE)</f>
        <v>#N/A</v>
      </c>
      <c r="K59" s="15" t="e">
        <f>VLOOKUP($D59,診断名検索!$G:$K,2,FALSE)</f>
        <v>#N/A</v>
      </c>
      <c r="L59" s="15" t="e">
        <f>VLOOKUP($D59,診断名検索!$G:$K,5,FALSE)</f>
        <v>#N/A</v>
      </c>
      <c r="M59" s="1288">
        <v>54</v>
      </c>
      <c r="N59" s="1294"/>
      <c r="O59" s="1294"/>
      <c r="P59" s="1295"/>
      <c r="Q59" s="1203"/>
      <c r="R59" s="1310"/>
      <c r="S59" s="1217"/>
      <c r="T59" s="1293"/>
    </row>
    <row r="60" spans="1:20" ht="15.75" customHeight="1" x14ac:dyDescent="0.15">
      <c r="A60" s="259">
        <v>55</v>
      </c>
      <c r="B60" s="262"/>
      <c r="C60" s="262"/>
      <c r="D60" s="694"/>
      <c r="E60" s="146"/>
      <c r="F60" s="351"/>
      <c r="G60" s="212"/>
      <c r="H60" s="261"/>
      <c r="I60" s="15" t="e">
        <f>VLOOKUP($D60,診断名検索!$G:$K,3,FALSE)</f>
        <v>#N/A</v>
      </c>
      <c r="J60" s="15" t="e">
        <f>VLOOKUP($D60,診断名検索!$G:$K,4,FALSE)</f>
        <v>#N/A</v>
      </c>
      <c r="K60" s="15" t="e">
        <f>VLOOKUP($D60,診断名検索!$G:$K,2,FALSE)</f>
        <v>#N/A</v>
      </c>
      <c r="L60" s="15" t="e">
        <f>VLOOKUP($D60,診断名検索!$G:$K,5,FALSE)</f>
        <v>#N/A</v>
      </c>
      <c r="M60" s="1288">
        <v>55</v>
      </c>
      <c r="N60" s="1294"/>
      <c r="O60" s="1294"/>
      <c r="P60" s="1295"/>
      <c r="Q60" s="1203"/>
      <c r="R60" s="1310"/>
      <c r="S60" s="1217"/>
      <c r="T60" s="1293"/>
    </row>
    <row r="61" spans="1:20" ht="15.75" customHeight="1" x14ac:dyDescent="0.15">
      <c r="A61" s="259">
        <v>56</v>
      </c>
      <c r="B61" s="262"/>
      <c r="C61" s="262"/>
      <c r="D61" s="694"/>
      <c r="E61" s="146"/>
      <c r="F61" s="351"/>
      <c r="G61" s="212"/>
      <c r="H61" s="261"/>
      <c r="I61" s="15" t="e">
        <f>VLOOKUP($D61,診断名検索!$G:$K,3,FALSE)</f>
        <v>#N/A</v>
      </c>
      <c r="J61" s="15" t="e">
        <f>VLOOKUP($D61,診断名検索!$G:$K,4,FALSE)</f>
        <v>#N/A</v>
      </c>
      <c r="K61" s="15" t="e">
        <f>VLOOKUP($D61,診断名検索!$G:$K,2,FALSE)</f>
        <v>#N/A</v>
      </c>
      <c r="L61" s="15" t="e">
        <f>VLOOKUP($D61,診断名検索!$G:$K,5,FALSE)</f>
        <v>#N/A</v>
      </c>
      <c r="M61" s="1288">
        <v>56</v>
      </c>
      <c r="N61" s="1294"/>
      <c r="O61" s="1294"/>
      <c r="P61" s="1295"/>
      <c r="Q61" s="1203"/>
      <c r="R61" s="1310"/>
      <c r="S61" s="1217"/>
      <c r="T61" s="1293"/>
    </row>
    <row r="62" spans="1:20" ht="15.75" customHeight="1" x14ac:dyDescent="0.15">
      <c r="A62" s="259">
        <v>57</v>
      </c>
      <c r="B62" s="262"/>
      <c r="C62" s="262"/>
      <c r="D62" s="694"/>
      <c r="E62" s="146"/>
      <c r="F62" s="351"/>
      <c r="G62" s="212"/>
      <c r="H62" s="261"/>
      <c r="I62" s="15" t="e">
        <f>VLOOKUP($D62,診断名検索!$G:$K,3,FALSE)</f>
        <v>#N/A</v>
      </c>
      <c r="J62" s="15" t="e">
        <f>VLOOKUP($D62,診断名検索!$G:$K,4,FALSE)</f>
        <v>#N/A</v>
      </c>
      <c r="K62" s="15" t="e">
        <f>VLOOKUP($D62,診断名検索!$G:$K,2,FALSE)</f>
        <v>#N/A</v>
      </c>
      <c r="L62" s="15" t="e">
        <f>VLOOKUP($D62,診断名検索!$G:$K,5,FALSE)</f>
        <v>#N/A</v>
      </c>
      <c r="M62" s="1288">
        <v>57</v>
      </c>
      <c r="N62" s="1294"/>
      <c r="O62" s="1294"/>
      <c r="P62" s="1295"/>
      <c r="Q62" s="1203"/>
      <c r="R62" s="1310"/>
      <c r="S62" s="1217"/>
      <c r="T62" s="1293"/>
    </row>
    <row r="63" spans="1:20" ht="15.75" customHeight="1" x14ac:dyDescent="0.15">
      <c r="A63" s="259">
        <v>58</v>
      </c>
      <c r="B63" s="262"/>
      <c r="C63" s="262"/>
      <c r="D63" s="694"/>
      <c r="E63" s="146"/>
      <c r="F63" s="351"/>
      <c r="G63" s="212"/>
      <c r="H63" s="261"/>
      <c r="I63" s="15" t="e">
        <f>VLOOKUP($D63,診断名検索!$G:$K,3,FALSE)</f>
        <v>#N/A</v>
      </c>
      <c r="J63" s="15" t="e">
        <f>VLOOKUP($D63,診断名検索!$G:$K,4,FALSE)</f>
        <v>#N/A</v>
      </c>
      <c r="K63" s="15" t="e">
        <f>VLOOKUP($D63,診断名検索!$G:$K,2,FALSE)</f>
        <v>#N/A</v>
      </c>
      <c r="L63" s="15" t="e">
        <f>VLOOKUP($D63,診断名検索!$G:$K,5,FALSE)</f>
        <v>#N/A</v>
      </c>
      <c r="M63" s="1288">
        <v>58</v>
      </c>
      <c r="N63" s="1294"/>
      <c r="O63" s="1294"/>
      <c r="P63" s="1295"/>
      <c r="Q63" s="1203"/>
      <c r="R63" s="1310"/>
      <c r="S63" s="1217"/>
      <c r="T63" s="1293"/>
    </row>
    <row r="64" spans="1:20" ht="15.75" customHeight="1" x14ac:dyDescent="0.15">
      <c r="A64" s="259">
        <v>59</v>
      </c>
      <c r="B64" s="262"/>
      <c r="C64" s="262"/>
      <c r="D64" s="694"/>
      <c r="E64" s="146"/>
      <c r="F64" s="351"/>
      <c r="G64" s="212"/>
      <c r="H64" s="261"/>
      <c r="I64" s="15" t="e">
        <f>VLOOKUP($D64,診断名検索!$G:$K,3,FALSE)</f>
        <v>#N/A</v>
      </c>
      <c r="J64" s="15" t="e">
        <f>VLOOKUP($D64,診断名検索!$G:$K,4,FALSE)</f>
        <v>#N/A</v>
      </c>
      <c r="K64" s="15" t="e">
        <f>VLOOKUP($D64,診断名検索!$G:$K,2,FALSE)</f>
        <v>#N/A</v>
      </c>
      <c r="L64" s="15" t="e">
        <f>VLOOKUP($D64,診断名検索!$G:$K,5,FALSE)</f>
        <v>#N/A</v>
      </c>
      <c r="M64" s="1288">
        <v>59</v>
      </c>
      <c r="N64" s="1294"/>
      <c r="O64" s="1294"/>
      <c r="P64" s="1295"/>
      <c r="Q64" s="1203"/>
      <c r="R64" s="1310"/>
      <c r="S64" s="1217"/>
      <c r="T64" s="1293"/>
    </row>
    <row r="65" spans="1:20" ht="15.75" customHeight="1" x14ac:dyDescent="0.15">
      <c r="A65" s="259">
        <v>60</v>
      </c>
      <c r="B65" s="262"/>
      <c r="C65" s="262"/>
      <c r="D65" s="694"/>
      <c r="E65" s="146"/>
      <c r="F65" s="351"/>
      <c r="G65" s="212"/>
      <c r="H65" s="261"/>
      <c r="I65" s="15" t="e">
        <f>VLOOKUP($D65,診断名検索!$G:$K,3,FALSE)</f>
        <v>#N/A</v>
      </c>
      <c r="J65" s="15" t="e">
        <f>VLOOKUP($D65,診断名検索!$G:$K,4,FALSE)</f>
        <v>#N/A</v>
      </c>
      <c r="K65" s="15" t="e">
        <f>VLOOKUP($D65,診断名検索!$G:$K,2,FALSE)</f>
        <v>#N/A</v>
      </c>
      <c r="L65" s="15" t="e">
        <f>VLOOKUP($D65,診断名検索!$G:$K,5,FALSE)</f>
        <v>#N/A</v>
      </c>
      <c r="M65" s="1288">
        <v>60</v>
      </c>
      <c r="N65" s="1294"/>
      <c r="O65" s="1294"/>
      <c r="P65" s="1295"/>
      <c r="Q65" s="1203"/>
      <c r="R65" s="1310"/>
      <c r="S65" s="1217"/>
      <c r="T65" s="1293"/>
    </row>
    <row r="66" spans="1:20" ht="15.75" customHeight="1" x14ac:dyDescent="0.15">
      <c r="A66" s="259">
        <v>61</v>
      </c>
      <c r="B66" s="262"/>
      <c r="C66" s="262"/>
      <c r="D66" s="694"/>
      <c r="E66" s="146"/>
      <c r="F66" s="351"/>
      <c r="G66" s="212"/>
      <c r="H66" s="261"/>
      <c r="I66" s="15" t="e">
        <f>VLOOKUP($D66,診断名検索!$G:$K,3,FALSE)</f>
        <v>#N/A</v>
      </c>
      <c r="J66" s="15" t="e">
        <f>VLOOKUP($D66,診断名検索!$G:$K,4,FALSE)</f>
        <v>#N/A</v>
      </c>
      <c r="K66" s="15" t="e">
        <f>VLOOKUP($D66,診断名検索!$G:$K,2,FALSE)</f>
        <v>#N/A</v>
      </c>
      <c r="L66" s="15" t="e">
        <f>VLOOKUP($D66,診断名検索!$G:$K,5,FALSE)</f>
        <v>#N/A</v>
      </c>
      <c r="M66" s="1288">
        <v>61</v>
      </c>
      <c r="N66" s="1294"/>
      <c r="O66" s="1294"/>
      <c r="P66" s="1295"/>
      <c r="Q66" s="1203"/>
      <c r="R66" s="1310"/>
      <c r="S66" s="1217"/>
      <c r="T66" s="1293"/>
    </row>
    <row r="67" spans="1:20" ht="15.75" customHeight="1" x14ac:dyDescent="0.15">
      <c r="A67" s="259">
        <v>62</v>
      </c>
      <c r="B67" s="262"/>
      <c r="C67" s="262"/>
      <c r="D67" s="694"/>
      <c r="E67" s="146"/>
      <c r="F67" s="351"/>
      <c r="G67" s="212"/>
      <c r="H67" s="261"/>
      <c r="I67" s="15" t="e">
        <f>VLOOKUP($D67,診断名検索!$G:$K,3,FALSE)</f>
        <v>#N/A</v>
      </c>
      <c r="J67" s="15" t="e">
        <f>VLOOKUP($D67,診断名検索!$G:$K,4,FALSE)</f>
        <v>#N/A</v>
      </c>
      <c r="K67" s="15" t="e">
        <f>VLOOKUP($D67,診断名検索!$G:$K,2,FALSE)</f>
        <v>#N/A</v>
      </c>
      <c r="L67" s="15" t="e">
        <f>VLOOKUP($D67,診断名検索!$G:$K,5,FALSE)</f>
        <v>#N/A</v>
      </c>
      <c r="M67" s="1288">
        <v>62</v>
      </c>
      <c r="N67" s="1294"/>
      <c r="O67" s="1294"/>
      <c r="P67" s="1295"/>
      <c r="Q67" s="1203"/>
      <c r="R67" s="1310"/>
      <c r="S67" s="1217"/>
      <c r="T67" s="1293"/>
    </row>
    <row r="68" spans="1:20" ht="15.75" customHeight="1" x14ac:dyDescent="0.15">
      <c r="A68" s="259">
        <v>63</v>
      </c>
      <c r="B68" s="262"/>
      <c r="C68" s="262"/>
      <c r="D68" s="694"/>
      <c r="E68" s="146"/>
      <c r="F68" s="351"/>
      <c r="G68" s="212"/>
      <c r="H68" s="261"/>
      <c r="I68" s="15" t="e">
        <f>VLOOKUP($D68,診断名検索!$G:$K,3,FALSE)</f>
        <v>#N/A</v>
      </c>
      <c r="J68" s="15" t="e">
        <f>VLOOKUP($D68,診断名検索!$G:$K,4,FALSE)</f>
        <v>#N/A</v>
      </c>
      <c r="K68" s="15" t="e">
        <f>VLOOKUP($D68,診断名検索!$G:$K,2,FALSE)</f>
        <v>#N/A</v>
      </c>
      <c r="L68" s="15" t="e">
        <f>VLOOKUP($D68,診断名検索!$G:$K,5,FALSE)</f>
        <v>#N/A</v>
      </c>
      <c r="M68" s="1288">
        <v>63</v>
      </c>
      <c r="N68" s="1294"/>
      <c r="O68" s="1294"/>
      <c r="P68" s="1295"/>
      <c r="Q68" s="1203"/>
      <c r="R68" s="1310"/>
      <c r="S68" s="1217"/>
      <c r="T68" s="1293"/>
    </row>
    <row r="69" spans="1:20" ht="15.75" customHeight="1" x14ac:dyDescent="0.15">
      <c r="A69" s="259">
        <v>64</v>
      </c>
      <c r="B69" s="262"/>
      <c r="C69" s="262"/>
      <c r="D69" s="694"/>
      <c r="E69" s="146"/>
      <c r="F69" s="351"/>
      <c r="G69" s="212"/>
      <c r="H69" s="261"/>
      <c r="I69" s="15" t="e">
        <f>VLOOKUP($D69,診断名検索!$G:$K,3,FALSE)</f>
        <v>#N/A</v>
      </c>
      <c r="J69" s="15" t="e">
        <f>VLOOKUP($D69,診断名検索!$G:$K,4,FALSE)</f>
        <v>#N/A</v>
      </c>
      <c r="K69" s="15" t="e">
        <f>VLOOKUP($D69,診断名検索!$G:$K,2,FALSE)</f>
        <v>#N/A</v>
      </c>
      <c r="L69" s="15" t="e">
        <f>VLOOKUP($D69,診断名検索!$G:$K,5,FALSE)</f>
        <v>#N/A</v>
      </c>
      <c r="M69" s="1288">
        <v>64</v>
      </c>
      <c r="N69" s="1294"/>
      <c r="O69" s="1294"/>
      <c r="P69" s="1295"/>
      <c r="Q69" s="1203"/>
      <c r="R69" s="1310"/>
      <c r="S69" s="1217"/>
      <c r="T69" s="1293"/>
    </row>
    <row r="70" spans="1:20" ht="15.75" customHeight="1" x14ac:dyDescent="0.15">
      <c r="A70" s="259">
        <v>65</v>
      </c>
      <c r="B70" s="262"/>
      <c r="C70" s="262"/>
      <c r="D70" s="694"/>
      <c r="E70" s="146"/>
      <c r="F70" s="351"/>
      <c r="G70" s="212"/>
      <c r="H70" s="261"/>
      <c r="I70" s="15" t="e">
        <f>VLOOKUP($D70,診断名検索!$G:$K,3,FALSE)</f>
        <v>#N/A</v>
      </c>
      <c r="J70" s="15" t="e">
        <f>VLOOKUP($D70,診断名検索!$G:$K,4,FALSE)</f>
        <v>#N/A</v>
      </c>
      <c r="K70" s="15" t="e">
        <f>VLOOKUP($D70,診断名検索!$G:$K,2,FALSE)</f>
        <v>#N/A</v>
      </c>
      <c r="L70" s="15" t="e">
        <f>VLOOKUP($D70,診断名検索!$G:$K,5,FALSE)</f>
        <v>#N/A</v>
      </c>
      <c r="M70" s="1288">
        <v>65</v>
      </c>
      <c r="N70" s="1294"/>
      <c r="O70" s="1294"/>
      <c r="P70" s="1295"/>
      <c r="Q70" s="1203"/>
      <c r="R70" s="1310"/>
      <c r="S70" s="1217"/>
      <c r="T70" s="1293"/>
    </row>
    <row r="71" spans="1:20" ht="15.75" customHeight="1" x14ac:dyDescent="0.15">
      <c r="A71" s="259">
        <v>66</v>
      </c>
      <c r="B71" s="262"/>
      <c r="C71" s="262"/>
      <c r="D71" s="694"/>
      <c r="E71" s="146"/>
      <c r="F71" s="351"/>
      <c r="G71" s="212"/>
      <c r="H71" s="261"/>
      <c r="I71" s="15" t="e">
        <f>VLOOKUP($D71,診断名検索!$G:$K,3,FALSE)</f>
        <v>#N/A</v>
      </c>
      <c r="J71" s="15" t="e">
        <f>VLOOKUP($D71,診断名検索!$G:$K,4,FALSE)</f>
        <v>#N/A</v>
      </c>
      <c r="K71" s="15" t="e">
        <f>VLOOKUP($D71,診断名検索!$G:$K,2,FALSE)</f>
        <v>#N/A</v>
      </c>
      <c r="L71" s="15" t="e">
        <f>VLOOKUP($D71,診断名検索!$G:$K,5,FALSE)</f>
        <v>#N/A</v>
      </c>
      <c r="M71" s="1288">
        <v>66</v>
      </c>
      <c r="N71" s="1294"/>
      <c r="O71" s="1294"/>
      <c r="P71" s="1295"/>
      <c r="Q71" s="1203"/>
      <c r="R71" s="1310"/>
      <c r="S71" s="1217"/>
      <c r="T71" s="1293"/>
    </row>
    <row r="72" spans="1:20" ht="15.75" customHeight="1" x14ac:dyDescent="0.15">
      <c r="A72" s="259">
        <v>67</v>
      </c>
      <c r="B72" s="262"/>
      <c r="C72" s="262"/>
      <c r="D72" s="694"/>
      <c r="E72" s="146"/>
      <c r="F72" s="351"/>
      <c r="G72" s="212"/>
      <c r="H72" s="261"/>
      <c r="I72" s="15" t="e">
        <f>VLOOKUP($D72,診断名検索!$G:$K,3,FALSE)</f>
        <v>#N/A</v>
      </c>
      <c r="J72" s="15" t="e">
        <f>VLOOKUP($D72,診断名検索!$G:$K,4,FALSE)</f>
        <v>#N/A</v>
      </c>
      <c r="K72" s="15" t="e">
        <f>VLOOKUP($D72,診断名検索!$G:$K,2,FALSE)</f>
        <v>#N/A</v>
      </c>
      <c r="L72" s="15" t="e">
        <f>VLOOKUP($D72,診断名検索!$G:$K,5,FALSE)</f>
        <v>#N/A</v>
      </c>
      <c r="M72" s="1288">
        <v>67</v>
      </c>
      <c r="N72" s="1294"/>
      <c r="O72" s="1294"/>
      <c r="P72" s="1295"/>
      <c r="Q72" s="1203"/>
      <c r="R72" s="1310"/>
      <c r="S72" s="1217"/>
      <c r="T72" s="1293"/>
    </row>
    <row r="73" spans="1:20" ht="15.75" customHeight="1" x14ac:dyDescent="0.15">
      <c r="A73" s="259">
        <v>68</v>
      </c>
      <c r="B73" s="262"/>
      <c r="C73" s="262"/>
      <c r="D73" s="694"/>
      <c r="E73" s="146"/>
      <c r="F73" s="351"/>
      <c r="G73" s="212"/>
      <c r="H73" s="261"/>
      <c r="I73" s="15" t="e">
        <f>VLOOKUP($D73,診断名検索!$G:$K,3,FALSE)</f>
        <v>#N/A</v>
      </c>
      <c r="J73" s="15" t="e">
        <f>VLOOKUP($D73,診断名検索!$G:$K,4,FALSE)</f>
        <v>#N/A</v>
      </c>
      <c r="K73" s="15" t="e">
        <f>VLOOKUP($D73,診断名検索!$G:$K,2,FALSE)</f>
        <v>#N/A</v>
      </c>
      <c r="L73" s="15" t="e">
        <f>VLOOKUP($D73,診断名検索!$G:$K,5,FALSE)</f>
        <v>#N/A</v>
      </c>
      <c r="M73" s="1288">
        <v>68</v>
      </c>
      <c r="N73" s="1294"/>
      <c r="O73" s="1294"/>
      <c r="P73" s="1295"/>
      <c r="Q73" s="1203"/>
      <c r="R73" s="1310"/>
      <c r="S73" s="1217"/>
      <c r="T73" s="1293"/>
    </row>
    <row r="74" spans="1:20" ht="15.75" customHeight="1" x14ac:dyDescent="0.15">
      <c r="A74" s="259">
        <v>69</v>
      </c>
      <c r="B74" s="262"/>
      <c r="C74" s="262"/>
      <c r="D74" s="694"/>
      <c r="E74" s="146"/>
      <c r="F74" s="351"/>
      <c r="G74" s="212"/>
      <c r="H74" s="261"/>
      <c r="I74" s="15" t="e">
        <f>VLOOKUP($D74,診断名検索!$G:$K,3,FALSE)</f>
        <v>#N/A</v>
      </c>
      <c r="J74" s="15" t="e">
        <f>VLOOKUP($D74,診断名検索!$G:$K,4,FALSE)</f>
        <v>#N/A</v>
      </c>
      <c r="K74" s="15" t="e">
        <f>VLOOKUP($D74,診断名検索!$G:$K,2,FALSE)</f>
        <v>#N/A</v>
      </c>
      <c r="L74" s="15" t="e">
        <f>VLOOKUP($D74,診断名検索!$G:$K,5,FALSE)</f>
        <v>#N/A</v>
      </c>
      <c r="M74" s="1288">
        <v>69</v>
      </c>
      <c r="N74" s="1294"/>
      <c r="O74" s="1294"/>
      <c r="P74" s="1295"/>
      <c r="Q74" s="1203"/>
      <c r="R74" s="1310"/>
      <c r="S74" s="1217"/>
      <c r="T74" s="1293"/>
    </row>
    <row r="75" spans="1:20" ht="15.75" customHeight="1" x14ac:dyDescent="0.15">
      <c r="A75" s="259">
        <v>70</v>
      </c>
      <c r="B75" s="262"/>
      <c r="C75" s="262"/>
      <c r="D75" s="694"/>
      <c r="E75" s="146"/>
      <c r="F75" s="351"/>
      <c r="G75" s="212"/>
      <c r="H75" s="261"/>
      <c r="I75" s="15" t="e">
        <f>VLOOKUP($D75,診断名検索!$G:$K,3,FALSE)</f>
        <v>#N/A</v>
      </c>
      <c r="J75" s="15" t="e">
        <f>VLOOKUP($D75,診断名検索!$G:$K,4,FALSE)</f>
        <v>#N/A</v>
      </c>
      <c r="K75" s="15" t="e">
        <f>VLOOKUP($D75,診断名検索!$G:$K,2,FALSE)</f>
        <v>#N/A</v>
      </c>
      <c r="L75" s="15" t="e">
        <f>VLOOKUP($D75,診断名検索!$G:$K,5,FALSE)</f>
        <v>#N/A</v>
      </c>
      <c r="M75" s="1288">
        <v>70</v>
      </c>
      <c r="N75" s="1294"/>
      <c r="O75" s="1294"/>
      <c r="P75" s="1295"/>
      <c r="Q75" s="1203"/>
      <c r="R75" s="1310"/>
      <c r="S75" s="1217"/>
      <c r="T75" s="1293"/>
    </row>
    <row r="76" spans="1:20" ht="15.75" customHeight="1" x14ac:dyDescent="0.15">
      <c r="A76" s="259">
        <v>71</v>
      </c>
      <c r="B76" s="262"/>
      <c r="C76" s="262"/>
      <c r="D76" s="694"/>
      <c r="E76" s="146"/>
      <c r="F76" s="351"/>
      <c r="G76" s="212"/>
      <c r="H76" s="261"/>
      <c r="I76" s="15" t="e">
        <f>VLOOKUP($D76,診断名検索!$G:$K,3,FALSE)</f>
        <v>#N/A</v>
      </c>
      <c r="J76" s="15" t="e">
        <f>VLOOKUP($D76,診断名検索!$G:$K,4,FALSE)</f>
        <v>#N/A</v>
      </c>
      <c r="K76" s="15" t="e">
        <f>VLOOKUP($D76,診断名検索!$G:$K,2,FALSE)</f>
        <v>#N/A</v>
      </c>
      <c r="L76" s="15" t="e">
        <f>VLOOKUP($D76,診断名検索!$G:$K,5,FALSE)</f>
        <v>#N/A</v>
      </c>
      <c r="M76" s="1288">
        <v>71</v>
      </c>
      <c r="N76" s="1294"/>
      <c r="O76" s="1294"/>
      <c r="P76" s="1295"/>
      <c r="Q76" s="1203"/>
      <c r="R76" s="1310"/>
      <c r="S76" s="1217"/>
      <c r="T76" s="1293"/>
    </row>
    <row r="77" spans="1:20" ht="15.75" customHeight="1" x14ac:dyDescent="0.15">
      <c r="A77" s="259">
        <v>72</v>
      </c>
      <c r="B77" s="262"/>
      <c r="C77" s="262"/>
      <c r="D77" s="694"/>
      <c r="E77" s="146"/>
      <c r="F77" s="351"/>
      <c r="G77" s="212"/>
      <c r="H77" s="261"/>
      <c r="I77" s="15" t="e">
        <f>VLOOKUP($D77,診断名検索!$G:$K,3,FALSE)</f>
        <v>#N/A</v>
      </c>
      <c r="J77" s="15" t="e">
        <f>VLOOKUP($D77,診断名検索!$G:$K,4,FALSE)</f>
        <v>#N/A</v>
      </c>
      <c r="K77" s="15" t="e">
        <f>VLOOKUP($D77,診断名検索!$G:$K,2,FALSE)</f>
        <v>#N/A</v>
      </c>
      <c r="L77" s="15" t="e">
        <f>VLOOKUP($D77,診断名検索!$G:$K,5,FALSE)</f>
        <v>#N/A</v>
      </c>
      <c r="M77" s="1288">
        <v>72</v>
      </c>
      <c r="N77" s="1294"/>
      <c r="O77" s="1294"/>
      <c r="P77" s="1295"/>
      <c r="Q77" s="1203"/>
      <c r="R77" s="1310"/>
      <c r="S77" s="1217"/>
      <c r="T77" s="1293"/>
    </row>
    <row r="78" spans="1:20" ht="15.75" customHeight="1" x14ac:dyDescent="0.15">
      <c r="A78" s="259">
        <v>73</v>
      </c>
      <c r="B78" s="262"/>
      <c r="C78" s="262"/>
      <c r="D78" s="694"/>
      <c r="E78" s="146"/>
      <c r="F78" s="351"/>
      <c r="G78" s="212"/>
      <c r="H78" s="261"/>
      <c r="I78" s="15" t="e">
        <f>VLOOKUP($D78,診断名検索!$G:$K,3,FALSE)</f>
        <v>#N/A</v>
      </c>
      <c r="J78" s="15" t="e">
        <f>VLOOKUP($D78,診断名検索!$G:$K,4,FALSE)</f>
        <v>#N/A</v>
      </c>
      <c r="K78" s="15" t="e">
        <f>VLOOKUP($D78,診断名検索!$G:$K,2,FALSE)</f>
        <v>#N/A</v>
      </c>
      <c r="L78" s="15" t="e">
        <f>VLOOKUP($D78,診断名検索!$G:$K,5,FALSE)</f>
        <v>#N/A</v>
      </c>
      <c r="M78" s="1288">
        <v>73</v>
      </c>
      <c r="N78" s="1294"/>
      <c r="O78" s="1294"/>
      <c r="P78" s="1295"/>
      <c r="Q78" s="1203"/>
      <c r="R78" s="1310"/>
      <c r="S78" s="1217"/>
      <c r="T78" s="1293"/>
    </row>
    <row r="79" spans="1:20" ht="15.75" customHeight="1" x14ac:dyDescent="0.15">
      <c r="A79" s="259">
        <v>74</v>
      </c>
      <c r="B79" s="262"/>
      <c r="C79" s="262"/>
      <c r="D79" s="694"/>
      <c r="E79" s="146"/>
      <c r="F79" s="351"/>
      <c r="G79" s="212"/>
      <c r="H79" s="261"/>
      <c r="I79" s="15" t="e">
        <f>VLOOKUP($D79,診断名検索!$G:$K,3,FALSE)</f>
        <v>#N/A</v>
      </c>
      <c r="J79" s="15" t="e">
        <f>VLOOKUP($D79,診断名検索!$G:$K,4,FALSE)</f>
        <v>#N/A</v>
      </c>
      <c r="K79" s="15" t="e">
        <f>VLOOKUP($D79,診断名検索!$G:$K,2,FALSE)</f>
        <v>#N/A</v>
      </c>
      <c r="L79" s="15" t="e">
        <f>VLOOKUP($D79,診断名検索!$G:$K,5,FALSE)</f>
        <v>#N/A</v>
      </c>
      <c r="M79" s="1288">
        <v>74</v>
      </c>
      <c r="N79" s="1294"/>
      <c r="O79" s="1294"/>
      <c r="P79" s="1295"/>
      <c r="Q79" s="1203"/>
      <c r="R79" s="1310"/>
      <c r="S79" s="1217"/>
      <c r="T79" s="1293"/>
    </row>
    <row r="80" spans="1:20" ht="15.75" customHeight="1" x14ac:dyDescent="0.15">
      <c r="A80" s="259">
        <v>75</v>
      </c>
      <c r="B80" s="262"/>
      <c r="C80" s="262"/>
      <c r="D80" s="694"/>
      <c r="E80" s="146"/>
      <c r="F80" s="351"/>
      <c r="G80" s="212"/>
      <c r="H80" s="261"/>
      <c r="I80" s="15" t="e">
        <f>VLOOKUP($D80,診断名検索!$G:$K,3,FALSE)</f>
        <v>#N/A</v>
      </c>
      <c r="J80" s="15" t="e">
        <f>VLOOKUP($D80,診断名検索!$G:$K,4,FALSE)</f>
        <v>#N/A</v>
      </c>
      <c r="K80" s="15" t="e">
        <f>VLOOKUP($D80,診断名検索!$G:$K,2,FALSE)</f>
        <v>#N/A</v>
      </c>
      <c r="L80" s="15" t="e">
        <f>VLOOKUP($D80,診断名検索!$G:$K,5,FALSE)</f>
        <v>#N/A</v>
      </c>
      <c r="M80" s="1288">
        <v>75</v>
      </c>
      <c r="N80" s="1294"/>
      <c r="O80" s="1294"/>
      <c r="P80" s="1295"/>
      <c r="Q80" s="1203"/>
      <c r="R80" s="1310"/>
      <c r="S80" s="1217"/>
      <c r="T80" s="1293"/>
    </row>
    <row r="81" spans="1:20" ht="15.75" customHeight="1" x14ac:dyDescent="0.15">
      <c r="A81" s="259">
        <v>76</v>
      </c>
      <c r="B81" s="262"/>
      <c r="C81" s="262"/>
      <c r="D81" s="694"/>
      <c r="E81" s="146"/>
      <c r="F81" s="351"/>
      <c r="G81" s="212"/>
      <c r="H81" s="261"/>
      <c r="I81" s="15" t="e">
        <f>VLOOKUP($D81,診断名検索!$G:$K,3,FALSE)</f>
        <v>#N/A</v>
      </c>
      <c r="J81" s="15" t="e">
        <f>VLOOKUP($D81,診断名検索!$G:$K,4,FALSE)</f>
        <v>#N/A</v>
      </c>
      <c r="K81" s="15" t="e">
        <f>VLOOKUP($D81,診断名検索!$G:$K,2,FALSE)</f>
        <v>#N/A</v>
      </c>
      <c r="L81" s="15" t="e">
        <f>VLOOKUP($D81,診断名検索!$G:$K,5,FALSE)</f>
        <v>#N/A</v>
      </c>
      <c r="M81" s="1288">
        <v>76</v>
      </c>
      <c r="N81" s="1294"/>
      <c r="O81" s="1294"/>
      <c r="P81" s="1295"/>
      <c r="Q81" s="1203"/>
      <c r="R81" s="1310"/>
      <c r="S81" s="1217"/>
      <c r="T81" s="1293"/>
    </row>
    <row r="82" spans="1:20" ht="15.75" customHeight="1" x14ac:dyDescent="0.15">
      <c r="A82" s="259">
        <v>77</v>
      </c>
      <c r="B82" s="262"/>
      <c r="C82" s="262"/>
      <c r="D82" s="694"/>
      <c r="E82" s="146"/>
      <c r="F82" s="351"/>
      <c r="G82" s="212"/>
      <c r="H82" s="261"/>
      <c r="I82" s="15" t="e">
        <f>VLOOKUP($D82,診断名検索!$G:$K,3,FALSE)</f>
        <v>#N/A</v>
      </c>
      <c r="J82" s="15" t="e">
        <f>VLOOKUP($D82,診断名検索!$G:$K,4,FALSE)</f>
        <v>#N/A</v>
      </c>
      <c r="K82" s="15" t="e">
        <f>VLOOKUP($D82,診断名検索!$G:$K,2,FALSE)</f>
        <v>#N/A</v>
      </c>
      <c r="L82" s="15" t="e">
        <f>VLOOKUP($D82,診断名検索!$G:$K,5,FALSE)</f>
        <v>#N/A</v>
      </c>
      <c r="M82" s="1288">
        <v>77</v>
      </c>
      <c r="N82" s="1294"/>
      <c r="O82" s="1294"/>
      <c r="P82" s="1295"/>
      <c r="Q82" s="1203"/>
      <c r="R82" s="1310"/>
      <c r="S82" s="1217"/>
      <c r="T82" s="1293"/>
    </row>
    <row r="83" spans="1:20" ht="15.75" customHeight="1" x14ac:dyDescent="0.15">
      <c r="A83" s="259">
        <v>78</v>
      </c>
      <c r="B83" s="262"/>
      <c r="C83" s="262"/>
      <c r="D83" s="694"/>
      <c r="E83" s="146"/>
      <c r="F83" s="351"/>
      <c r="G83" s="212"/>
      <c r="H83" s="261"/>
      <c r="I83" s="15" t="e">
        <f>VLOOKUP($D83,診断名検索!$G:$K,3,FALSE)</f>
        <v>#N/A</v>
      </c>
      <c r="J83" s="15" t="e">
        <f>VLOOKUP($D83,診断名検索!$G:$K,4,FALSE)</f>
        <v>#N/A</v>
      </c>
      <c r="K83" s="15" t="e">
        <f>VLOOKUP($D83,診断名検索!$G:$K,2,FALSE)</f>
        <v>#N/A</v>
      </c>
      <c r="L83" s="15" t="e">
        <f>VLOOKUP($D83,診断名検索!$G:$K,5,FALSE)</f>
        <v>#N/A</v>
      </c>
      <c r="M83" s="1288">
        <v>78</v>
      </c>
      <c r="N83" s="1294"/>
      <c r="O83" s="1294"/>
      <c r="P83" s="1295"/>
      <c r="Q83" s="1203"/>
      <c r="R83" s="1310"/>
      <c r="S83" s="1217"/>
      <c r="T83" s="1293"/>
    </row>
    <row r="84" spans="1:20" ht="15.75" customHeight="1" x14ac:dyDescent="0.15">
      <c r="A84" s="259">
        <v>79</v>
      </c>
      <c r="B84" s="262"/>
      <c r="C84" s="262"/>
      <c r="D84" s="694"/>
      <c r="E84" s="146"/>
      <c r="F84" s="351"/>
      <c r="G84" s="212"/>
      <c r="H84" s="261"/>
      <c r="I84" s="15" t="e">
        <f>VLOOKUP($D84,診断名検索!$G:$K,3,FALSE)</f>
        <v>#N/A</v>
      </c>
      <c r="J84" s="15" t="e">
        <f>VLOOKUP($D84,診断名検索!$G:$K,4,FALSE)</f>
        <v>#N/A</v>
      </c>
      <c r="K84" s="15" t="e">
        <f>VLOOKUP($D84,診断名検索!$G:$K,2,FALSE)</f>
        <v>#N/A</v>
      </c>
      <c r="L84" s="15" t="e">
        <f>VLOOKUP($D84,診断名検索!$G:$K,5,FALSE)</f>
        <v>#N/A</v>
      </c>
      <c r="M84" s="1288">
        <v>79</v>
      </c>
      <c r="N84" s="1294"/>
      <c r="O84" s="1294"/>
      <c r="P84" s="1295"/>
      <c r="Q84" s="1203"/>
      <c r="R84" s="1310"/>
      <c r="S84" s="1217"/>
      <c r="T84" s="1293"/>
    </row>
    <row r="85" spans="1:20" ht="15.75" customHeight="1" x14ac:dyDescent="0.15">
      <c r="A85" s="259">
        <v>80</v>
      </c>
      <c r="B85" s="262"/>
      <c r="C85" s="262"/>
      <c r="D85" s="694"/>
      <c r="E85" s="146"/>
      <c r="F85" s="351"/>
      <c r="G85" s="212"/>
      <c r="H85" s="261"/>
      <c r="I85" s="15" t="e">
        <f>VLOOKUP($D85,診断名検索!$G:$K,3,FALSE)</f>
        <v>#N/A</v>
      </c>
      <c r="J85" s="15" t="e">
        <f>VLOOKUP($D85,診断名検索!$G:$K,4,FALSE)</f>
        <v>#N/A</v>
      </c>
      <c r="K85" s="15" t="e">
        <f>VLOOKUP($D85,診断名検索!$G:$K,2,FALSE)</f>
        <v>#N/A</v>
      </c>
      <c r="L85" s="15" t="e">
        <f>VLOOKUP($D85,診断名検索!$G:$K,5,FALSE)</f>
        <v>#N/A</v>
      </c>
      <c r="M85" s="1288">
        <v>80</v>
      </c>
      <c r="N85" s="1294"/>
      <c r="O85" s="1294"/>
      <c r="P85" s="1295"/>
      <c r="Q85" s="1203"/>
      <c r="R85" s="1310"/>
      <c r="S85" s="1217"/>
      <c r="T85" s="1293"/>
    </row>
    <row r="86" spans="1:20" ht="15.75" customHeight="1" x14ac:dyDescent="0.15">
      <c r="A86" s="259">
        <v>81</v>
      </c>
      <c r="B86" s="262"/>
      <c r="C86" s="262"/>
      <c r="D86" s="694"/>
      <c r="E86" s="146"/>
      <c r="F86" s="351"/>
      <c r="G86" s="212"/>
      <c r="H86" s="261"/>
      <c r="I86" s="15" t="e">
        <f>VLOOKUP($D86,診断名検索!$G:$K,3,FALSE)</f>
        <v>#N/A</v>
      </c>
      <c r="J86" s="15" t="e">
        <f>VLOOKUP($D86,診断名検索!$G:$K,4,FALSE)</f>
        <v>#N/A</v>
      </c>
      <c r="K86" s="15" t="e">
        <f>VLOOKUP($D86,診断名検索!$G:$K,2,FALSE)</f>
        <v>#N/A</v>
      </c>
      <c r="L86" s="15" t="e">
        <f>VLOOKUP($D86,診断名検索!$G:$K,5,FALSE)</f>
        <v>#N/A</v>
      </c>
      <c r="M86" s="1288">
        <v>81</v>
      </c>
      <c r="N86" s="1294"/>
      <c r="O86" s="1294"/>
      <c r="P86" s="1295"/>
      <c r="Q86" s="1203"/>
      <c r="R86" s="1310"/>
      <c r="S86" s="1217"/>
      <c r="T86" s="1293"/>
    </row>
    <row r="87" spans="1:20" ht="15.75" customHeight="1" x14ac:dyDescent="0.15">
      <c r="A87" s="259">
        <v>82</v>
      </c>
      <c r="B87" s="262"/>
      <c r="C87" s="262"/>
      <c r="D87" s="694"/>
      <c r="E87" s="146"/>
      <c r="F87" s="351"/>
      <c r="G87" s="212"/>
      <c r="H87" s="261"/>
      <c r="I87" s="15" t="e">
        <f>VLOOKUP($D87,診断名検索!$G:$K,3,FALSE)</f>
        <v>#N/A</v>
      </c>
      <c r="J87" s="15" t="e">
        <f>VLOOKUP($D87,診断名検索!$G:$K,4,FALSE)</f>
        <v>#N/A</v>
      </c>
      <c r="K87" s="15" t="e">
        <f>VLOOKUP($D87,診断名検索!$G:$K,2,FALSE)</f>
        <v>#N/A</v>
      </c>
      <c r="L87" s="15" t="e">
        <f>VLOOKUP($D87,診断名検索!$G:$K,5,FALSE)</f>
        <v>#N/A</v>
      </c>
      <c r="M87" s="1288">
        <v>82</v>
      </c>
      <c r="N87" s="1294"/>
      <c r="O87" s="1294"/>
      <c r="P87" s="1295"/>
      <c r="Q87" s="1203"/>
      <c r="R87" s="1310"/>
      <c r="S87" s="1217"/>
      <c r="T87" s="1293"/>
    </row>
    <row r="88" spans="1:20" ht="15.75" customHeight="1" x14ac:dyDescent="0.15">
      <c r="A88" s="259">
        <v>83</v>
      </c>
      <c r="B88" s="262"/>
      <c r="C88" s="262"/>
      <c r="D88" s="694"/>
      <c r="E88" s="146"/>
      <c r="F88" s="351"/>
      <c r="G88" s="212"/>
      <c r="H88" s="261"/>
      <c r="I88" s="15" t="e">
        <f>VLOOKUP($D88,診断名検索!$G:$K,3,FALSE)</f>
        <v>#N/A</v>
      </c>
      <c r="J88" s="15" t="e">
        <f>VLOOKUP($D88,診断名検索!$G:$K,4,FALSE)</f>
        <v>#N/A</v>
      </c>
      <c r="K88" s="15" t="e">
        <f>VLOOKUP($D88,診断名検索!$G:$K,2,FALSE)</f>
        <v>#N/A</v>
      </c>
      <c r="L88" s="15" t="e">
        <f>VLOOKUP($D88,診断名検索!$G:$K,5,FALSE)</f>
        <v>#N/A</v>
      </c>
      <c r="M88" s="1288">
        <v>83</v>
      </c>
      <c r="N88" s="1294"/>
      <c r="O88" s="1294"/>
      <c r="P88" s="1295"/>
      <c r="Q88" s="1203"/>
      <c r="R88" s="1310"/>
      <c r="S88" s="1217"/>
      <c r="T88" s="1293"/>
    </row>
    <row r="89" spans="1:20" ht="15.75" customHeight="1" x14ac:dyDescent="0.15">
      <c r="A89" s="259">
        <v>84</v>
      </c>
      <c r="B89" s="262"/>
      <c r="C89" s="262"/>
      <c r="D89" s="694"/>
      <c r="E89" s="146"/>
      <c r="F89" s="351"/>
      <c r="G89" s="212"/>
      <c r="H89" s="261"/>
      <c r="I89" s="15" t="e">
        <f>VLOOKUP($D89,診断名検索!$G:$K,3,FALSE)</f>
        <v>#N/A</v>
      </c>
      <c r="J89" s="15" t="e">
        <f>VLOOKUP($D89,診断名検索!$G:$K,4,FALSE)</f>
        <v>#N/A</v>
      </c>
      <c r="K89" s="15" t="e">
        <f>VLOOKUP($D89,診断名検索!$G:$K,2,FALSE)</f>
        <v>#N/A</v>
      </c>
      <c r="L89" s="15" t="e">
        <f>VLOOKUP($D89,診断名検索!$G:$K,5,FALSE)</f>
        <v>#N/A</v>
      </c>
      <c r="M89" s="1288">
        <v>84</v>
      </c>
      <c r="N89" s="1294"/>
      <c r="O89" s="1294"/>
      <c r="P89" s="1295"/>
      <c r="Q89" s="1203"/>
      <c r="R89" s="1310"/>
      <c r="S89" s="1217"/>
      <c r="T89" s="1293"/>
    </row>
    <row r="90" spans="1:20" ht="15.75" customHeight="1" x14ac:dyDescent="0.15">
      <c r="A90" s="259">
        <v>85</v>
      </c>
      <c r="B90" s="262"/>
      <c r="C90" s="262"/>
      <c r="D90" s="694"/>
      <c r="E90" s="146"/>
      <c r="F90" s="351"/>
      <c r="G90" s="212"/>
      <c r="H90" s="261"/>
      <c r="I90" s="15" t="e">
        <f>VLOOKUP($D90,診断名検索!$G:$K,3,FALSE)</f>
        <v>#N/A</v>
      </c>
      <c r="J90" s="15" t="e">
        <f>VLOOKUP($D90,診断名検索!$G:$K,4,FALSE)</f>
        <v>#N/A</v>
      </c>
      <c r="K90" s="15" t="e">
        <f>VLOOKUP($D90,診断名検索!$G:$K,2,FALSE)</f>
        <v>#N/A</v>
      </c>
      <c r="L90" s="15" t="e">
        <f>VLOOKUP($D90,診断名検索!$G:$K,5,FALSE)</f>
        <v>#N/A</v>
      </c>
      <c r="M90" s="1288">
        <v>85</v>
      </c>
      <c r="N90" s="1294"/>
      <c r="O90" s="1294"/>
      <c r="P90" s="1295"/>
      <c r="Q90" s="1203"/>
      <c r="R90" s="1310"/>
      <c r="S90" s="1217"/>
      <c r="T90" s="1293"/>
    </row>
    <row r="91" spans="1:20" ht="15.75" customHeight="1" x14ac:dyDescent="0.15">
      <c r="A91" s="259">
        <v>86</v>
      </c>
      <c r="B91" s="262"/>
      <c r="C91" s="262"/>
      <c r="D91" s="694"/>
      <c r="E91" s="146"/>
      <c r="F91" s="351"/>
      <c r="G91" s="212"/>
      <c r="H91" s="261"/>
      <c r="I91" s="15" t="e">
        <f>VLOOKUP($D91,診断名検索!$G:$K,3,FALSE)</f>
        <v>#N/A</v>
      </c>
      <c r="J91" s="15" t="e">
        <f>VLOOKUP($D91,診断名検索!$G:$K,4,FALSE)</f>
        <v>#N/A</v>
      </c>
      <c r="K91" s="15" t="e">
        <f>VLOOKUP($D91,診断名検索!$G:$K,2,FALSE)</f>
        <v>#N/A</v>
      </c>
      <c r="L91" s="15" t="e">
        <f>VLOOKUP($D91,診断名検索!$G:$K,5,FALSE)</f>
        <v>#N/A</v>
      </c>
      <c r="M91" s="1288">
        <v>86</v>
      </c>
      <c r="N91" s="1294"/>
      <c r="O91" s="1294"/>
      <c r="P91" s="1295"/>
      <c r="Q91" s="1203"/>
      <c r="R91" s="1310"/>
      <c r="S91" s="1217"/>
      <c r="T91" s="1293"/>
    </row>
    <row r="92" spans="1:20" ht="15.75" customHeight="1" x14ac:dyDescent="0.15">
      <c r="A92" s="259">
        <v>87</v>
      </c>
      <c r="B92" s="262"/>
      <c r="C92" s="262"/>
      <c r="D92" s="694"/>
      <c r="E92" s="146"/>
      <c r="F92" s="351"/>
      <c r="G92" s="212"/>
      <c r="H92" s="261"/>
      <c r="I92" s="15" t="e">
        <f>VLOOKUP($D92,診断名検索!$G:$K,3,FALSE)</f>
        <v>#N/A</v>
      </c>
      <c r="J92" s="15" t="e">
        <f>VLOOKUP($D92,診断名検索!$G:$K,4,FALSE)</f>
        <v>#N/A</v>
      </c>
      <c r="K92" s="15" t="e">
        <f>VLOOKUP($D92,診断名検索!$G:$K,2,FALSE)</f>
        <v>#N/A</v>
      </c>
      <c r="L92" s="15" t="e">
        <f>VLOOKUP($D92,診断名検索!$G:$K,5,FALSE)</f>
        <v>#N/A</v>
      </c>
      <c r="M92" s="1288">
        <v>87</v>
      </c>
      <c r="N92" s="1294"/>
      <c r="O92" s="1294"/>
      <c r="P92" s="1295"/>
      <c r="Q92" s="1203"/>
      <c r="R92" s="1310"/>
      <c r="S92" s="1217"/>
      <c r="T92" s="1293"/>
    </row>
    <row r="93" spans="1:20" ht="15.75" customHeight="1" x14ac:dyDescent="0.15">
      <c r="A93" s="259">
        <v>88</v>
      </c>
      <c r="B93" s="262"/>
      <c r="C93" s="262"/>
      <c r="D93" s="694"/>
      <c r="E93" s="146"/>
      <c r="F93" s="351"/>
      <c r="G93" s="212"/>
      <c r="H93" s="261"/>
      <c r="I93" s="15" t="e">
        <f>VLOOKUP($D93,診断名検索!$G:$K,3,FALSE)</f>
        <v>#N/A</v>
      </c>
      <c r="J93" s="15" t="e">
        <f>VLOOKUP($D93,診断名検索!$G:$K,4,FALSE)</f>
        <v>#N/A</v>
      </c>
      <c r="K93" s="15" t="e">
        <f>VLOOKUP($D93,診断名検索!$G:$K,2,FALSE)</f>
        <v>#N/A</v>
      </c>
      <c r="L93" s="15" t="e">
        <f>VLOOKUP($D93,診断名検索!$G:$K,5,FALSE)</f>
        <v>#N/A</v>
      </c>
      <c r="M93" s="1288">
        <v>88</v>
      </c>
      <c r="N93" s="1294"/>
      <c r="O93" s="1294"/>
      <c r="P93" s="1295"/>
      <c r="Q93" s="1203"/>
      <c r="R93" s="1310"/>
      <c r="S93" s="1217"/>
      <c r="T93" s="1293"/>
    </row>
    <row r="94" spans="1:20" ht="15.75" customHeight="1" x14ac:dyDescent="0.15">
      <c r="A94" s="259">
        <v>89</v>
      </c>
      <c r="B94" s="262"/>
      <c r="C94" s="262"/>
      <c r="D94" s="694"/>
      <c r="E94" s="146"/>
      <c r="F94" s="351"/>
      <c r="G94" s="212"/>
      <c r="H94" s="261"/>
      <c r="I94" s="15" t="e">
        <f>VLOOKUP($D94,診断名検索!$G:$K,3,FALSE)</f>
        <v>#N/A</v>
      </c>
      <c r="J94" s="15" t="e">
        <f>VLOOKUP($D94,診断名検索!$G:$K,4,FALSE)</f>
        <v>#N/A</v>
      </c>
      <c r="K94" s="15" t="e">
        <f>VLOOKUP($D94,診断名検索!$G:$K,2,FALSE)</f>
        <v>#N/A</v>
      </c>
      <c r="L94" s="15" t="e">
        <f>VLOOKUP($D94,診断名検索!$G:$K,5,FALSE)</f>
        <v>#N/A</v>
      </c>
      <c r="M94" s="1288">
        <v>89</v>
      </c>
      <c r="N94" s="1294"/>
      <c r="O94" s="1294"/>
      <c r="P94" s="1295"/>
      <c r="Q94" s="1203"/>
      <c r="R94" s="1310"/>
      <c r="S94" s="1217"/>
      <c r="T94" s="1293"/>
    </row>
    <row r="95" spans="1:20" ht="15.75" customHeight="1" x14ac:dyDescent="0.15">
      <c r="A95" s="259">
        <v>90</v>
      </c>
      <c r="B95" s="262"/>
      <c r="C95" s="262"/>
      <c r="D95" s="694"/>
      <c r="E95" s="146"/>
      <c r="F95" s="351"/>
      <c r="G95" s="212"/>
      <c r="H95" s="261"/>
      <c r="I95" s="15" t="e">
        <f>VLOOKUP($D95,診断名検索!$G:$K,3,FALSE)</f>
        <v>#N/A</v>
      </c>
      <c r="J95" s="15" t="e">
        <f>VLOOKUP($D95,診断名検索!$G:$K,4,FALSE)</f>
        <v>#N/A</v>
      </c>
      <c r="K95" s="15" t="e">
        <f>VLOOKUP($D95,診断名検索!$G:$K,2,FALSE)</f>
        <v>#N/A</v>
      </c>
      <c r="L95" s="15" t="e">
        <f>VLOOKUP($D95,診断名検索!$G:$K,5,FALSE)</f>
        <v>#N/A</v>
      </c>
      <c r="M95" s="1288">
        <v>90</v>
      </c>
      <c r="N95" s="1294"/>
      <c r="O95" s="1294"/>
      <c r="P95" s="1295"/>
      <c r="Q95" s="1203"/>
      <c r="R95" s="1310"/>
      <c r="S95" s="1217"/>
      <c r="T95" s="1293"/>
    </row>
    <row r="96" spans="1:20" ht="15.75" customHeight="1" x14ac:dyDescent="0.15">
      <c r="A96" s="259">
        <v>91</v>
      </c>
      <c r="B96" s="262"/>
      <c r="C96" s="262"/>
      <c r="D96" s="694"/>
      <c r="E96" s="146"/>
      <c r="F96" s="351"/>
      <c r="G96" s="212"/>
      <c r="H96" s="261"/>
      <c r="I96" s="15" t="e">
        <f>VLOOKUP($D96,診断名検索!$G:$K,3,FALSE)</f>
        <v>#N/A</v>
      </c>
      <c r="J96" s="15" t="e">
        <f>VLOOKUP($D96,診断名検索!$G:$K,4,FALSE)</f>
        <v>#N/A</v>
      </c>
      <c r="K96" s="15" t="e">
        <f>VLOOKUP($D96,診断名検索!$G:$K,2,FALSE)</f>
        <v>#N/A</v>
      </c>
      <c r="L96" s="15" t="e">
        <f>VLOOKUP($D96,診断名検索!$G:$K,5,FALSE)</f>
        <v>#N/A</v>
      </c>
      <c r="M96" s="1288">
        <v>91</v>
      </c>
      <c r="N96" s="1294"/>
      <c r="O96" s="1294"/>
      <c r="P96" s="1295"/>
      <c r="Q96" s="1203"/>
      <c r="R96" s="1310"/>
      <c r="S96" s="1217"/>
      <c r="T96" s="1293"/>
    </row>
    <row r="97" spans="1:20" ht="15.75" customHeight="1" x14ac:dyDescent="0.15">
      <c r="A97" s="259">
        <v>92</v>
      </c>
      <c r="B97" s="262"/>
      <c r="C97" s="262"/>
      <c r="D97" s="694"/>
      <c r="E97" s="146"/>
      <c r="F97" s="351"/>
      <c r="G97" s="212"/>
      <c r="H97" s="261"/>
      <c r="I97" s="15" t="e">
        <f>VLOOKUP($D97,診断名検索!$G:$K,3,FALSE)</f>
        <v>#N/A</v>
      </c>
      <c r="J97" s="15" t="e">
        <f>VLOOKUP($D97,診断名検索!$G:$K,4,FALSE)</f>
        <v>#N/A</v>
      </c>
      <c r="K97" s="15" t="e">
        <f>VLOOKUP($D97,診断名検索!$G:$K,2,FALSE)</f>
        <v>#N/A</v>
      </c>
      <c r="L97" s="15" t="e">
        <f>VLOOKUP($D97,診断名検索!$G:$K,5,FALSE)</f>
        <v>#N/A</v>
      </c>
      <c r="M97" s="1288">
        <v>92</v>
      </c>
      <c r="N97" s="1294"/>
      <c r="O97" s="1294"/>
      <c r="P97" s="1295"/>
      <c r="Q97" s="1203"/>
      <c r="R97" s="1310"/>
      <c r="S97" s="1217"/>
      <c r="T97" s="1293"/>
    </row>
    <row r="98" spans="1:20" ht="15.75" customHeight="1" x14ac:dyDescent="0.15">
      <c r="A98" s="259">
        <v>93</v>
      </c>
      <c r="B98" s="262"/>
      <c r="C98" s="262"/>
      <c r="D98" s="694"/>
      <c r="E98" s="146"/>
      <c r="F98" s="351"/>
      <c r="G98" s="212"/>
      <c r="H98" s="261"/>
      <c r="I98" s="15" t="e">
        <f>VLOOKUP($D98,診断名検索!$G:$K,3,FALSE)</f>
        <v>#N/A</v>
      </c>
      <c r="J98" s="15" t="e">
        <f>VLOOKUP($D98,診断名検索!$G:$K,4,FALSE)</f>
        <v>#N/A</v>
      </c>
      <c r="K98" s="15" t="e">
        <f>VLOOKUP($D98,診断名検索!$G:$K,2,FALSE)</f>
        <v>#N/A</v>
      </c>
      <c r="L98" s="15" t="e">
        <f>VLOOKUP($D98,診断名検索!$G:$K,5,FALSE)</f>
        <v>#N/A</v>
      </c>
      <c r="M98" s="1288">
        <v>93</v>
      </c>
      <c r="N98" s="1294"/>
      <c r="O98" s="1294"/>
      <c r="P98" s="1295"/>
      <c r="Q98" s="1203"/>
      <c r="R98" s="1310"/>
      <c r="S98" s="1217"/>
      <c r="T98" s="1293"/>
    </row>
    <row r="99" spans="1:20" ht="15.75" customHeight="1" x14ac:dyDescent="0.15">
      <c r="A99" s="259">
        <v>94</v>
      </c>
      <c r="B99" s="262"/>
      <c r="C99" s="262"/>
      <c r="D99" s="694"/>
      <c r="E99" s="146"/>
      <c r="F99" s="351"/>
      <c r="G99" s="212"/>
      <c r="H99" s="261"/>
      <c r="I99" s="15" t="e">
        <f>VLOOKUP($D99,診断名検索!$G:$K,3,FALSE)</f>
        <v>#N/A</v>
      </c>
      <c r="J99" s="15" t="e">
        <f>VLOOKUP($D99,診断名検索!$G:$K,4,FALSE)</f>
        <v>#N/A</v>
      </c>
      <c r="K99" s="15" t="e">
        <f>VLOOKUP($D99,診断名検索!$G:$K,2,FALSE)</f>
        <v>#N/A</v>
      </c>
      <c r="L99" s="15" t="e">
        <f>VLOOKUP($D99,診断名検索!$G:$K,5,FALSE)</f>
        <v>#N/A</v>
      </c>
      <c r="M99" s="1288">
        <v>94</v>
      </c>
      <c r="N99" s="1294"/>
      <c r="O99" s="1294"/>
      <c r="P99" s="1295"/>
      <c r="Q99" s="1203"/>
      <c r="R99" s="1310"/>
      <c r="S99" s="1217"/>
      <c r="T99" s="1293"/>
    </row>
    <row r="100" spans="1:20" ht="15.75" customHeight="1" x14ac:dyDescent="0.15">
      <c r="A100" s="259">
        <v>95</v>
      </c>
      <c r="B100" s="262"/>
      <c r="C100" s="262"/>
      <c r="D100" s="694"/>
      <c r="E100" s="146"/>
      <c r="F100" s="351"/>
      <c r="G100" s="212"/>
      <c r="H100" s="261"/>
      <c r="I100" s="15" t="e">
        <f>VLOOKUP($D100,診断名検索!$G:$K,3,FALSE)</f>
        <v>#N/A</v>
      </c>
      <c r="J100" s="15" t="e">
        <f>VLOOKUP($D100,診断名検索!$G:$K,4,FALSE)</f>
        <v>#N/A</v>
      </c>
      <c r="K100" s="15" t="e">
        <f>VLOOKUP($D100,診断名検索!$G:$K,2,FALSE)</f>
        <v>#N/A</v>
      </c>
      <c r="L100" s="15" t="e">
        <f>VLOOKUP($D100,診断名検索!$G:$K,5,FALSE)</f>
        <v>#N/A</v>
      </c>
      <c r="M100" s="1288">
        <v>95</v>
      </c>
      <c r="N100" s="1294"/>
      <c r="O100" s="1294"/>
      <c r="P100" s="1295"/>
      <c r="Q100" s="1203"/>
      <c r="R100" s="1310"/>
      <c r="S100" s="1217"/>
      <c r="T100" s="1293"/>
    </row>
    <row r="101" spans="1:20" ht="15.75" customHeight="1" x14ac:dyDescent="0.15">
      <c r="A101" s="259">
        <v>96</v>
      </c>
      <c r="B101" s="262"/>
      <c r="C101" s="262"/>
      <c r="D101" s="694"/>
      <c r="E101" s="146"/>
      <c r="F101" s="351"/>
      <c r="G101" s="212"/>
      <c r="H101" s="261"/>
      <c r="I101" s="15" t="e">
        <f>VLOOKUP($D101,診断名検索!$G:$K,3,FALSE)</f>
        <v>#N/A</v>
      </c>
      <c r="J101" s="15" t="e">
        <f>VLOOKUP($D101,診断名検索!$G:$K,4,FALSE)</f>
        <v>#N/A</v>
      </c>
      <c r="K101" s="15" t="e">
        <f>VLOOKUP($D101,診断名検索!$G:$K,2,FALSE)</f>
        <v>#N/A</v>
      </c>
      <c r="L101" s="15" t="e">
        <f>VLOOKUP($D101,診断名検索!$G:$K,5,FALSE)</f>
        <v>#N/A</v>
      </c>
      <c r="M101" s="1288">
        <v>96</v>
      </c>
      <c r="N101" s="1294"/>
      <c r="O101" s="1294"/>
      <c r="P101" s="1295"/>
      <c r="Q101" s="1203"/>
      <c r="R101" s="1310"/>
      <c r="S101" s="1217"/>
      <c r="T101" s="1293"/>
    </row>
    <row r="102" spans="1:20" ht="15.75" customHeight="1" x14ac:dyDescent="0.15">
      <c r="A102" s="259">
        <v>97</v>
      </c>
      <c r="B102" s="262"/>
      <c r="C102" s="262"/>
      <c r="D102" s="694"/>
      <c r="E102" s="146"/>
      <c r="F102" s="351"/>
      <c r="G102" s="212"/>
      <c r="H102" s="261"/>
      <c r="I102" s="15" t="e">
        <f>VLOOKUP($D102,診断名検索!$G:$K,3,FALSE)</f>
        <v>#N/A</v>
      </c>
      <c r="J102" s="15" t="e">
        <f>VLOOKUP($D102,診断名検索!$G:$K,4,FALSE)</f>
        <v>#N/A</v>
      </c>
      <c r="K102" s="15" t="e">
        <f>VLOOKUP($D102,診断名検索!$G:$K,2,FALSE)</f>
        <v>#N/A</v>
      </c>
      <c r="L102" s="15" t="e">
        <f>VLOOKUP($D102,診断名検索!$G:$K,5,FALSE)</f>
        <v>#N/A</v>
      </c>
      <c r="M102" s="1288">
        <v>97</v>
      </c>
      <c r="N102" s="1294"/>
      <c r="O102" s="1294"/>
      <c r="P102" s="1295"/>
      <c r="Q102" s="1203"/>
      <c r="R102" s="1310"/>
      <c r="S102" s="1217"/>
      <c r="T102" s="1293"/>
    </row>
    <row r="103" spans="1:20" ht="15.75" customHeight="1" x14ac:dyDescent="0.15">
      <c r="A103" s="259">
        <v>98</v>
      </c>
      <c r="B103" s="262"/>
      <c r="C103" s="262"/>
      <c r="D103" s="694"/>
      <c r="E103" s="146"/>
      <c r="F103" s="351"/>
      <c r="G103" s="212"/>
      <c r="H103" s="261"/>
      <c r="I103" s="15" t="e">
        <f>VLOOKUP($D103,診断名検索!$G:$K,3,FALSE)</f>
        <v>#N/A</v>
      </c>
      <c r="J103" s="15" t="e">
        <f>VLOOKUP($D103,診断名検索!$G:$K,4,FALSE)</f>
        <v>#N/A</v>
      </c>
      <c r="K103" s="15" t="e">
        <f>VLOOKUP($D103,診断名検索!$G:$K,2,FALSE)</f>
        <v>#N/A</v>
      </c>
      <c r="L103" s="15" t="e">
        <f>VLOOKUP($D103,診断名検索!$G:$K,5,FALSE)</f>
        <v>#N/A</v>
      </c>
      <c r="M103" s="1288">
        <v>98</v>
      </c>
      <c r="N103" s="1294"/>
      <c r="O103" s="1294"/>
      <c r="P103" s="1295"/>
      <c r="Q103" s="1203"/>
      <c r="R103" s="1310"/>
      <c r="S103" s="1217"/>
      <c r="T103" s="1293"/>
    </row>
    <row r="104" spans="1:20" ht="15.75" customHeight="1" x14ac:dyDescent="0.15">
      <c r="A104" s="259">
        <v>99</v>
      </c>
      <c r="B104" s="262"/>
      <c r="C104" s="262"/>
      <c r="D104" s="694"/>
      <c r="E104" s="146"/>
      <c r="F104" s="351"/>
      <c r="G104" s="212"/>
      <c r="H104" s="261"/>
      <c r="I104" s="15" t="e">
        <f>VLOOKUP($D104,診断名検索!$G:$K,3,FALSE)</f>
        <v>#N/A</v>
      </c>
      <c r="J104" s="15" t="e">
        <f>VLOOKUP($D104,診断名検索!$G:$K,4,FALSE)</f>
        <v>#N/A</v>
      </c>
      <c r="K104" s="15" t="e">
        <f>VLOOKUP($D104,診断名検索!$G:$K,2,FALSE)</f>
        <v>#N/A</v>
      </c>
      <c r="L104" s="15" t="e">
        <f>VLOOKUP($D104,診断名検索!$G:$K,5,FALSE)</f>
        <v>#N/A</v>
      </c>
      <c r="M104" s="1288">
        <v>99</v>
      </c>
      <c r="N104" s="1294"/>
      <c r="O104" s="1294"/>
      <c r="P104" s="1295"/>
      <c r="Q104" s="1203"/>
      <c r="R104" s="1310"/>
      <c r="S104" s="1217"/>
      <c r="T104" s="1293"/>
    </row>
    <row r="105" spans="1:20" s="23" customFormat="1" ht="15.75" customHeight="1" thickBot="1" x14ac:dyDescent="0.2">
      <c r="A105" s="263">
        <v>100</v>
      </c>
      <c r="B105" s="264"/>
      <c r="C105" s="264"/>
      <c r="D105" s="695"/>
      <c r="E105" s="266"/>
      <c r="F105" s="453"/>
      <c r="G105" s="188"/>
      <c r="H105" s="265"/>
      <c r="I105" s="15" t="e">
        <f>VLOOKUP($D105,診断名検索!$G:$K,3,FALSE)</f>
        <v>#N/A</v>
      </c>
      <c r="J105" s="15" t="e">
        <f>VLOOKUP($D105,診断名検索!$G:$K,4,FALSE)</f>
        <v>#N/A</v>
      </c>
      <c r="K105" s="15" t="e">
        <f>VLOOKUP($D105,診断名検索!$G:$K,2,FALSE)</f>
        <v>#N/A</v>
      </c>
      <c r="L105" s="15" t="e">
        <f>VLOOKUP($D105,診断名検索!$G:$K,5,FALSE)</f>
        <v>#N/A</v>
      </c>
      <c r="M105" s="1297">
        <v>100</v>
      </c>
      <c r="N105" s="1297"/>
      <c r="O105" s="1297"/>
      <c r="P105" s="1298"/>
      <c r="Q105" s="1299"/>
      <c r="R105" s="1311"/>
      <c r="S105" s="1301"/>
      <c r="T105" s="1298"/>
    </row>
    <row r="106" spans="1:20" ht="24.95" customHeight="1" thickTop="1" thickBot="1" x14ac:dyDescent="0.2">
      <c r="A106" s="2843" t="s">
        <v>2</v>
      </c>
      <c r="B106" s="2844"/>
      <c r="C106" s="2844"/>
      <c r="D106" s="2845"/>
      <c r="E106" s="267">
        <f>SUM(E6:E105)</f>
        <v>0</v>
      </c>
      <c r="F106" s="454">
        <f>SUM(F6:F105)</f>
        <v>0</v>
      </c>
      <c r="G106" s="268">
        <f>SUM(G6:G105)</f>
        <v>0</v>
      </c>
      <c r="H106" s="268"/>
      <c r="M106" s="2848" t="s">
        <v>2</v>
      </c>
      <c r="N106" s="2849"/>
      <c r="O106" s="2849"/>
      <c r="P106" s="2850"/>
      <c r="Q106" s="1302">
        <v>0</v>
      </c>
      <c r="R106" s="1069">
        <v>0</v>
      </c>
      <c r="S106" s="1303">
        <v>0</v>
      </c>
      <c r="T106" s="1303"/>
    </row>
    <row r="107" spans="1:20" ht="18.75" customHeight="1" x14ac:dyDescent="0.15">
      <c r="E107" s="2851" t="str">
        <f>HYPERLINK("#A1","▲このシートの先頭に戻る")</f>
        <v>▲このシートの先頭に戻る</v>
      </c>
      <c r="F107" s="2859"/>
      <c r="G107" s="2859"/>
      <c r="H107" s="2859"/>
    </row>
    <row r="108" spans="1:20" x14ac:dyDescent="0.15">
      <c r="C108" s="269" t="s">
        <v>170</v>
      </c>
      <c r="D108" s="270" t="s">
        <v>144</v>
      </c>
      <c r="E108" s="270">
        <f t="shared" ref="E108:G119" si="0">SUMIFS(E$6:E$105,$B$6:$B$105,$C$108,$C$6:$C$105,$D108)</f>
        <v>0</v>
      </c>
      <c r="F108" s="270">
        <f t="shared" si="0"/>
        <v>0</v>
      </c>
      <c r="G108" s="270">
        <f>SUMIFS(G$6:G$105,$B$6:$B$105,$C$108,$C$6:$C$105,$D108)</f>
        <v>0</v>
      </c>
      <c r="P108" s="15"/>
      <c r="Q108" s="15"/>
      <c r="R108" s="15"/>
      <c r="S108" s="15"/>
      <c r="T108" s="15"/>
    </row>
    <row r="109" spans="1:20" x14ac:dyDescent="0.15">
      <c r="C109" s="269"/>
      <c r="D109" s="270" t="s">
        <v>145</v>
      </c>
      <c r="E109" s="270">
        <f t="shared" si="0"/>
        <v>0</v>
      </c>
      <c r="F109" s="270">
        <f t="shared" si="0"/>
        <v>0</v>
      </c>
      <c r="G109" s="270">
        <f t="shared" si="0"/>
        <v>0</v>
      </c>
      <c r="P109" s="15"/>
      <c r="Q109" s="15"/>
      <c r="R109" s="15"/>
      <c r="S109" s="15"/>
      <c r="T109" s="15"/>
    </row>
    <row r="110" spans="1:20" x14ac:dyDescent="0.15">
      <c r="C110" s="269"/>
      <c r="D110" s="270" t="s">
        <v>146</v>
      </c>
      <c r="E110" s="270">
        <f t="shared" si="0"/>
        <v>0</v>
      </c>
      <c r="F110" s="270">
        <f t="shared" si="0"/>
        <v>0</v>
      </c>
      <c r="G110" s="270">
        <f t="shared" si="0"/>
        <v>0</v>
      </c>
      <c r="P110" s="15"/>
      <c r="Q110" s="15"/>
      <c r="R110" s="15"/>
      <c r="S110" s="15"/>
      <c r="T110" s="15"/>
    </row>
    <row r="111" spans="1:20" x14ac:dyDescent="0.15">
      <c r="C111" s="269"/>
      <c r="D111" s="270" t="s">
        <v>147</v>
      </c>
      <c r="E111" s="270">
        <f t="shared" si="0"/>
        <v>0</v>
      </c>
      <c r="F111" s="270">
        <f t="shared" si="0"/>
        <v>0</v>
      </c>
      <c r="G111" s="270">
        <f t="shared" si="0"/>
        <v>0</v>
      </c>
      <c r="P111" s="15"/>
      <c r="Q111" s="15"/>
      <c r="R111" s="15"/>
      <c r="S111" s="15"/>
      <c r="T111" s="15"/>
    </row>
    <row r="112" spans="1:20" x14ac:dyDescent="0.15">
      <c r="C112" s="269"/>
      <c r="D112" s="270" t="s">
        <v>148</v>
      </c>
      <c r="E112" s="270">
        <f t="shared" si="0"/>
        <v>0</v>
      </c>
      <c r="F112" s="270">
        <f t="shared" si="0"/>
        <v>0</v>
      </c>
      <c r="G112" s="270">
        <f t="shared" si="0"/>
        <v>0</v>
      </c>
      <c r="P112" s="15"/>
      <c r="Q112" s="15"/>
      <c r="R112" s="15"/>
      <c r="S112" s="15"/>
      <c r="T112" s="15"/>
    </row>
    <row r="113" spans="3:20" x14ac:dyDescent="0.15">
      <c r="C113" s="269"/>
      <c r="D113" s="270" t="s">
        <v>149</v>
      </c>
      <c r="E113" s="270">
        <f t="shared" si="0"/>
        <v>0</v>
      </c>
      <c r="F113" s="270">
        <f t="shared" si="0"/>
        <v>0</v>
      </c>
      <c r="G113" s="270">
        <f t="shared" si="0"/>
        <v>0</v>
      </c>
      <c r="P113" s="15"/>
      <c r="Q113" s="15"/>
      <c r="R113" s="15"/>
      <c r="S113" s="15"/>
      <c r="T113" s="15"/>
    </row>
    <row r="114" spans="3:20" x14ac:dyDescent="0.15">
      <c r="C114" s="269"/>
      <c r="D114" s="270" t="s">
        <v>1064</v>
      </c>
      <c r="E114" s="270">
        <f t="shared" si="0"/>
        <v>0</v>
      </c>
      <c r="F114" s="270">
        <f t="shared" si="0"/>
        <v>0</v>
      </c>
      <c r="G114" s="270">
        <f t="shared" si="0"/>
        <v>0</v>
      </c>
      <c r="P114" s="15"/>
      <c r="Q114" s="15"/>
      <c r="R114" s="15"/>
      <c r="S114" s="15"/>
      <c r="T114" s="15"/>
    </row>
    <row r="115" spans="3:20" x14ac:dyDescent="0.15">
      <c r="C115" s="269"/>
      <c r="D115" s="270" t="s">
        <v>150</v>
      </c>
      <c r="E115" s="270">
        <f t="shared" si="0"/>
        <v>0</v>
      </c>
      <c r="F115" s="270">
        <f t="shared" si="0"/>
        <v>0</v>
      </c>
      <c r="G115" s="270">
        <f t="shared" si="0"/>
        <v>0</v>
      </c>
      <c r="P115" s="15"/>
      <c r="Q115" s="15"/>
      <c r="R115" s="15"/>
      <c r="S115" s="15"/>
      <c r="T115" s="15"/>
    </row>
    <row r="116" spans="3:20" x14ac:dyDescent="0.15">
      <c r="C116" s="269"/>
      <c r="D116" s="270" t="s">
        <v>151</v>
      </c>
      <c r="E116" s="270">
        <f t="shared" si="0"/>
        <v>0</v>
      </c>
      <c r="F116" s="270">
        <f t="shared" si="0"/>
        <v>0</v>
      </c>
      <c r="G116" s="270">
        <f t="shared" si="0"/>
        <v>0</v>
      </c>
      <c r="P116" s="15"/>
      <c r="Q116" s="15"/>
      <c r="R116" s="15"/>
      <c r="S116" s="15"/>
      <c r="T116" s="15"/>
    </row>
    <row r="117" spans="3:20" x14ac:dyDescent="0.15">
      <c r="C117" s="269"/>
      <c r="D117" s="270" t="s">
        <v>152</v>
      </c>
      <c r="E117" s="270">
        <f t="shared" si="0"/>
        <v>0</v>
      </c>
      <c r="F117" s="270">
        <f t="shared" si="0"/>
        <v>0</v>
      </c>
      <c r="G117" s="270">
        <f t="shared" si="0"/>
        <v>0</v>
      </c>
      <c r="P117" s="15"/>
      <c r="Q117" s="15"/>
      <c r="R117" s="15"/>
      <c r="S117" s="15"/>
      <c r="T117" s="15"/>
    </row>
    <row r="118" spans="3:20" x14ac:dyDescent="0.15">
      <c r="C118" s="269"/>
      <c r="D118" s="270" t="s">
        <v>153</v>
      </c>
      <c r="E118" s="270">
        <f t="shared" si="0"/>
        <v>0</v>
      </c>
      <c r="F118" s="270">
        <f t="shared" si="0"/>
        <v>0</v>
      </c>
      <c r="G118" s="270">
        <f t="shared" si="0"/>
        <v>0</v>
      </c>
      <c r="P118" s="15"/>
      <c r="Q118" s="15"/>
      <c r="R118" s="15"/>
      <c r="S118" s="15"/>
      <c r="T118" s="15"/>
    </row>
    <row r="119" spans="3:20" x14ac:dyDescent="0.15">
      <c r="C119" s="269"/>
      <c r="D119" s="270" t="s">
        <v>143</v>
      </c>
      <c r="E119" s="270">
        <f t="shared" si="0"/>
        <v>0</v>
      </c>
      <c r="F119" s="270">
        <f t="shared" si="0"/>
        <v>0</v>
      </c>
      <c r="G119" s="270">
        <f t="shared" si="0"/>
        <v>0</v>
      </c>
      <c r="P119" s="15"/>
      <c r="Q119" s="15"/>
      <c r="R119" s="15"/>
      <c r="S119" s="15"/>
      <c r="T119" s="15"/>
    </row>
    <row r="120" spans="3:20" x14ac:dyDescent="0.15">
      <c r="C120" s="269" t="s">
        <v>1255</v>
      </c>
      <c r="D120" s="270" t="s">
        <v>144</v>
      </c>
      <c r="E120" s="270">
        <f t="shared" ref="E120:G131" si="1">SUMIFS(E$6:E$105,$B$6:$B$105,$C$120,$C$6:$C$105,$D120)</f>
        <v>0</v>
      </c>
      <c r="F120" s="270">
        <f t="shared" si="1"/>
        <v>0</v>
      </c>
      <c r="G120" s="270">
        <f t="shared" si="1"/>
        <v>0</v>
      </c>
      <c r="P120" s="15"/>
      <c r="Q120" s="15"/>
      <c r="R120" s="15"/>
      <c r="S120" s="15"/>
      <c r="T120" s="15"/>
    </row>
    <row r="121" spans="3:20" x14ac:dyDescent="0.15">
      <c r="C121" s="269"/>
      <c r="D121" s="270" t="s">
        <v>145</v>
      </c>
      <c r="E121" s="270">
        <f t="shared" si="1"/>
        <v>0</v>
      </c>
      <c r="F121" s="270">
        <f t="shared" si="1"/>
        <v>0</v>
      </c>
      <c r="G121" s="270">
        <f t="shared" si="1"/>
        <v>0</v>
      </c>
      <c r="P121" s="15"/>
      <c r="Q121" s="15"/>
      <c r="R121" s="15"/>
      <c r="S121" s="15"/>
      <c r="T121" s="15"/>
    </row>
    <row r="122" spans="3:20" x14ac:dyDescent="0.15">
      <c r="C122" s="269"/>
      <c r="D122" s="270" t="s">
        <v>146</v>
      </c>
      <c r="E122" s="270">
        <f t="shared" si="1"/>
        <v>0</v>
      </c>
      <c r="F122" s="270">
        <f t="shared" si="1"/>
        <v>0</v>
      </c>
      <c r="G122" s="270">
        <f t="shared" si="1"/>
        <v>0</v>
      </c>
      <c r="P122" s="15"/>
      <c r="Q122" s="15"/>
      <c r="R122" s="15"/>
      <c r="S122" s="15"/>
      <c r="T122" s="15"/>
    </row>
    <row r="123" spans="3:20" x14ac:dyDescent="0.15">
      <c r="C123" s="269"/>
      <c r="D123" s="270" t="s">
        <v>147</v>
      </c>
      <c r="E123" s="270">
        <f t="shared" si="1"/>
        <v>0</v>
      </c>
      <c r="F123" s="270">
        <f t="shared" si="1"/>
        <v>0</v>
      </c>
      <c r="G123" s="270">
        <f t="shared" si="1"/>
        <v>0</v>
      </c>
      <c r="P123" s="15"/>
      <c r="Q123" s="15"/>
      <c r="R123" s="15"/>
      <c r="S123" s="15"/>
      <c r="T123" s="15"/>
    </row>
    <row r="124" spans="3:20" x14ac:dyDescent="0.15">
      <c r="C124" s="269"/>
      <c r="D124" s="270" t="s">
        <v>148</v>
      </c>
      <c r="E124" s="270">
        <f t="shared" si="1"/>
        <v>0</v>
      </c>
      <c r="F124" s="270">
        <f t="shared" si="1"/>
        <v>0</v>
      </c>
      <c r="G124" s="270">
        <f t="shared" si="1"/>
        <v>0</v>
      </c>
      <c r="P124" s="15"/>
      <c r="Q124" s="15"/>
      <c r="R124" s="15"/>
      <c r="S124" s="15"/>
      <c r="T124" s="15"/>
    </row>
    <row r="125" spans="3:20" x14ac:dyDescent="0.15">
      <c r="C125" s="269"/>
      <c r="D125" s="270" t="s">
        <v>149</v>
      </c>
      <c r="E125" s="270">
        <f t="shared" si="1"/>
        <v>0</v>
      </c>
      <c r="F125" s="270">
        <f t="shared" si="1"/>
        <v>0</v>
      </c>
      <c r="G125" s="270">
        <f t="shared" si="1"/>
        <v>0</v>
      </c>
      <c r="P125" s="15"/>
      <c r="Q125" s="15"/>
      <c r="R125" s="15"/>
      <c r="S125" s="15"/>
      <c r="T125" s="15"/>
    </row>
    <row r="126" spans="3:20" x14ac:dyDescent="0.15">
      <c r="C126" s="269"/>
      <c r="D126" s="270" t="s">
        <v>1064</v>
      </c>
      <c r="E126" s="270">
        <f t="shared" si="1"/>
        <v>0</v>
      </c>
      <c r="F126" s="270">
        <f t="shared" si="1"/>
        <v>0</v>
      </c>
      <c r="G126" s="270">
        <f t="shared" si="1"/>
        <v>0</v>
      </c>
      <c r="P126" s="15"/>
      <c r="Q126" s="15"/>
      <c r="R126" s="15"/>
      <c r="S126" s="15"/>
      <c r="T126" s="15"/>
    </row>
    <row r="127" spans="3:20" x14ac:dyDescent="0.15">
      <c r="C127" s="269"/>
      <c r="D127" s="270" t="s">
        <v>150</v>
      </c>
      <c r="E127" s="270">
        <f t="shared" si="1"/>
        <v>0</v>
      </c>
      <c r="F127" s="270">
        <f t="shared" si="1"/>
        <v>0</v>
      </c>
      <c r="G127" s="270">
        <f t="shared" si="1"/>
        <v>0</v>
      </c>
      <c r="P127" s="15"/>
      <c r="Q127" s="15"/>
      <c r="R127" s="15"/>
      <c r="S127" s="15"/>
      <c r="T127" s="15"/>
    </row>
    <row r="128" spans="3:20" x14ac:dyDescent="0.15">
      <c r="C128" s="269"/>
      <c r="D128" s="270" t="s">
        <v>151</v>
      </c>
      <c r="E128" s="270">
        <f t="shared" si="1"/>
        <v>0</v>
      </c>
      <c r="F128" s="270">
        <f t="shared" si="1"/>
        <v>0</v>
      </c>
      <c r="G128" s="270">
        <f t="shared" si="1"/>
        <v>0</v>
      </c>
      <c r="P128" s="15"/>
      <c r="Q128" s="15"/>
      <c r="R128" s="15"/>
      <c r="S128" s="15"/>
      <c r="T128" s="15"/>
    </row>
    <row r="129" spans="3:20" x14ac:dyDescent="0.15">
      <c r="C129" s="269"/>
      <c r="D129" s="270" t="s">
        <v>152</v>
      </c>
      <c r="E129" s="270">
        <f t="shared" si="1"/>
        <v>0</v>
      </c>
      <c r="F129" s="270">
        <f t="shared" si="1"/>
        <v>0</v>
      </c>
      <c r="G129" s="270">
        <f t="shared" si="1"/>
        <v>0</v>
      </c>
      <c r="P129" s="15"/>
      <c r="Q129" s="15"/>
      <c r="R129" s="15"/>
      <c r="S129" s="15"/>
      <c r="T129" s="15"/>
    </row>
    <row r="130" spans="3:20" x14ac:dyDescent="0.15">
      <c r="C130" s="269"/>
      <c r="D130" s="270" t="s">
        <v>153</v>
      </c>
      <c r="E130" s="270">
        <f t="shared" si="1"/>
        <v>0</v>
      </c>
      <c r="F130" s="270">
        <f t="shared" si="1"/>
        <v>0</v>
      </c>
      <c r="G130" s="270">
        <f t="shared" si="1"/>
        <v>0</v>
      </c>
      <c r="P130" s="15"/>
      <c r="Q130" s="15"/>
      <c r="R130" s="15"/>
      <c r="S130" s="15"/>
      <c r="T130" s="15"/>
    </row>
    <row r="131" spans="3:20" x14ac:dyDescent="0.15">
      <c r="C131" s="269"/>
      <c r="D131" s="270" t="s">
        <v>143</v>
      </c>
      <c r="E131" s="270">
        <f t="shared" si="1"/>
        <v>0</v>
      </c>
      <c r="F131" s="270">
        <f t="shared" si="1"/>
        <v>0</v>
      </c>
      <c r="G131" s="270">
        <f t="shared" si="1"/>
        <v>0</v>
      </c>
      <c r="P131" s="15"/>
      <c r="Q131" s="15"/>
      <c r="R131" s="15"/>
      <c r="S131" s="15"/>
      <c r="T131" s="15"/>
    </row>
    <row r="132" spans="3:20" x14ac:dyDescent="0.15">
      <c r="C132" s="269" t="s">
        <v>174</v>
      </c>
      <c r="D132" s="270" t="s">
        <v>144</v>
      </c>
      <c r="E132" s="270">
        <f t="shared" ref="E132:G143" si="2">SUMIFS(E$6:E$105,$B$6:$B$105,$C$132,$C$6:$C$105,$D132)</f>
        <v>0</v>
      </c>
      <c r="F132" s="270">
        <f t="shared" si="2"/>
        <v>0</v>
      </c>
      <c r="G132" s="270">
        <f t="shared" si="2"/>
        <v>0</v>
      </c>
      <c r="P132" s="15"/>
      <c r="Q132" s="15"/>
      <c r="R132" s="15"/>
      <c r="S132" s="15"/>
      <c r="T132" s="15"/>
    </row>
    <row r="133" spans="3:20" x14ac:dyDescent="0.15">
      <c r="C133" s="269"/>
      <c r="D133" s="270" t="s">
        <v>145</v>
      </c>
      <c r="E133" s="270">
        <f t="shared" si="2"/>
        <v>0</v>
      </c>
      <c r="F133" s="270">
        <f t="shared" si="2"/>
        <v>0</v>
      </c>
      <c r="G133" s="270">
        <f t="shared" si="2"/>
        <v>0</v>
      </c>
      <c r="P133" s="15"/>
      <c r="Q133" s="15"/>
      <c r="R133" s="15"/>
      <c r="S133" s="15"/>
      <c r="T133" s="15"/>
    </row>
    <row r="134" spans="3:20" x14ac:dyDescent="0.15">
      <c r="C134" s="269"/>
      <c r="D134" s="270" t="s">
        <v>146</v>
      </c>
      <c r="E134" s="270">
        <f t="shared" si="2"/>
        <v>0</v>
      </c>
      <c r="F134" s="270">
        <f t="shared" si="2"/>
        <v>0</v>
      </c>
      <c r="G134" s="270">
        <f t="shared" si="2"/>
        <v>0</v>
      </c>
      <c r="P134" s="15"/>
      <c r="Q134" s="15"/>
      <c r="R134" s="15"/>
      <c r="S134" s="15"/>
      <c r="T134" s="15"/>
    </row>
    <row r="135" spans="3:20" x14ac:dyDescent="0.15">
      <c r="C135" s="269"/>
      <c r="D135" s="270" t="s">
        <v>147</v>
      </c>
      <c r="E135" s="270">
        <f t="shared" si="2"/>
        <v>0</v>
      </c>
      <c r="F135" s="270">
        <f t="shared" si="2"/>
        <v>0</v>
      </c>
      <c r="G135" s="270">
        <f t="shared" si="2"/>
        <v>0</v>
      </c>
      <c r="P135" s="15"/>
      <c r="Q135" s="15"/>
      <c r="R135" s="15"/>
      <c r="S135" s="15"/>
      <c r="T135" s="15"/>
    </row>
    <row r="136" spans="3:20" x14ac:dyDescent="0.15">
      <c r="C136" s="269"/>
      <c r="D136" s="270" t="s">
        <v>148</v>
      </c>
      <c r="E136" s="270">
        <f t="shared" si="2"/>
        <v>0</v>
      </c>
      <c r="F136" s="270">
        <f t="shared" si="2"/>
        <v>0</v>
      </c>
      <c r="G136" s="270">
        <f t="shared" si="2"/>
        <v>0</v>
      </c>
      <c r="P136" s="15"/>
      <c r="Q136" s="15"/>
      <c r="R136" s="15"/>
      <c r="S136" s="15"/>
      <c r="T136" s="15"/>
    </row>
    <row r="137" spans="3:20" x14ac:dyDescent="0.15">
      <c r="C137" s="269"/>
      <c r="D137" s="270" t="s">
        <v>149</v>
      </c>
      <c r="E137" s="270">
        <f t="shared" si="2"/>
        <v>0</v>
      </c>
      <c r="F137" s="270">
        <f t="shared" si="2"/>
        <v>0</v>
      </c>
      <c r="G137" s="270">
        <f t="shared" si="2"/>
        <v>0</v>
      </c>
      <c r="P137" s="15"/>
      <c r="Q137" s="15"/>
      <c r="R137" s="15"/>
      <c r="S137" s="15"/>
      <c r="T137" s="15"/>
    </row>
    <row r="138" spans="3:20" x14ac:dyDescent="0.15">
      <c r="C138" s="269"/>
      <c r="D138" s="270" t="s">
        <v>1064</v>
      </c>
      <c r="E138" s="270">
        <f t="shared" si="2"/>
        <v>0</v>
      </c>
      <c r="F138" s="270">
        <f t="shared" si="2"/>
        <v>0</v>
      </c>
      <c r="G138" s="270">
        <f t="shared" si="2"/>
        <v>0</v>
      </c>
      <c r="P138" s="15"/>
      <c r="Q138" s="15"/>
      <c r="R138" s="15"/>
      <c r="S138" s="15"/>
      <c r="T138" s="15"/>
    </row>
    <row r="139" spans="3:20" x14ac:dyDescent="0.15">
      <c r="C139" s="269"/>
      <c r="D139" s="270" t="s">
        <v>150</v>
      </c>
      <c r="E139" s="270">
        <f t="shared" si="2"/>
        <v>0</v>
      </c>
      <c r="F139" s="270">
        <f t="shared" si="2"/>
        <v>0</v>
      </c>
      <c r="G139" s="270">
        <f t="shared" si="2"/>
        <v>0</v>
      </c>
      <c r="P139" s="15"/>
      <c r="Q139" s="15"/>
      <c r="R139" s="15"/>
      <c r="S139" s="15"/>
      <c r="T139" s="15"/>
    </row>
    <row r="140" spans="3:20" x14ac:dyDescent="0.15">
      <c r="C140" s="269"/>
      <c r="D140" s="270" t="s">
        <v>151</v>
      </c>
      <c r="E140" s="270">
        <f t="shared" si="2"/>
        <v>0</v>
      </c>
      <c r="F140" s="270">
        <f t="shared" si="2"/>
        <v>0</v>
      </c>
      <c r="G140" s="270">
        <f t="shared" si="2"/>
        <v>0</v>
      </c>
      <c r="P140" s="15"/>
      <c r="Q140" s="15"/>
      <c r="R140" s="15"/>
      <c r="S140" s="15"/>
      <c r="T140" s="15"/>
    </row>
    <row r="141" spans="3:20" x14ac:dyDescent="0.15">
      <c r="C141" s="269"/>
      <c r="D141" s="270" t="s">
        <v>152</v>
      </c>
      <c r="E141" s="270">
        <f t="shared" si="2"/>
        <v>0</v>
      </c>
      <c r="F141" s="270">
        <f t="shared" si="2"/>
        <v>0</v>
      </c>
      <c r="G141" s="270">
        <f t="shared" si="2"/>
        <v>0</v>
      </c>
      <c r="P141" s="15"/>
      <c r="Q141" s="15"/>
      <c r="R141" s="15"/>
      <c r="S141" s="15"/>
      <c r="T141" s="15"/>
    </row>
    <row r="142" spans="3:20" x14ac:dyDescent="0.15">
      <c r="C142" s="269"/>
      <c r="D142" s="270" t="s">
        <v>153</v>
      </c>
      <c r="E142" s="270">
        <f t="shared" si="2"/>
        <v>0</v>
      </c>
      <c r="F142" s="270">
        <f t="shared" si="2"/>
        <v>0</v>
      </c>
      <c r="G142" s="270">
        <f t="shared" si="2"/>
        <v>0</v>
      </c>
      <c r="P142" s="15"/>
      <c r="Q142" s="15"/>
      <c r="R142" s="15"/>
      <c r="S142" s="15"/>
      <c r="T142" s="15"/>
    </row>
    <row r="143" spans="3:20" x14ac:dyDescent="0.15">
      <c r="C143" s="269"/>
      <c r="D143" s="270" t="s">
        <v>143</v>
      </c>
      <c r="E143" s="270">
        <f t="shared" si="2"/>
        <v>0</v>
      </c>
      <c r="F143" s="270">
        <f t="shared" si="2"/>
        <v>0</v>
      </c>
      <c r="G143" s="270">
        <f t="shared" si="2"/>
        <v>0</v>
      </c>
      <c r="P143" s="15"/>
      <c r="Q143" s="15"/>
      <c r="R143" s="15"/>
      <c r="S143" s="15"/>
      <c r="T143" s="15"/>
    </row>
    <row r="144" spans="3:20" x14ac:dyDescent="0.15">
      <c r="C144" s="269" t="s">
        <v>1256</v>
      </c>
      <c r="D144" s="270" t="s">
        <v>144</v>
      </c>
      <c r="E144" s="270">
        <f t="shared" ref="E144:G155" si="3">SUMIFS(E$6:E$105,$B$6:$B$105,$C$144,$C$6:$C$105,$D144)</f>
        <v>0</v>
      </c>
      <c r="F144" s="270">
        <f t="shared" si="3"/>
        <v>0</v>
      </c>
      <c r="G144" s="270">
        <f t="shared" si="3"/>
        <v>0</v>
      </c>
      <c r="P144" s="15"/>
      <c r="Q144" s="15"/>
      <c r="R144" s="15"/>
      <c r="S144" s="15"/>
      <c r="T144" s="15"/>
    </row>
    <row r="145" spans="3:20" x14ac:dyDescent="0.15">
      <c r="C145" s="269"/>
      <c r="D145" s="270" t="s">
        <v>145</v>
      </c>
      <c r="E145" s="270">
        <f t="shared" si="3"/>
        <v>0</v>
      </c>
      <c r="F145" s="270">
        <f t="shared" si="3"/>
        <v>0</v>
      </c>
      <c r="G145" s="270">
        <f t="shared" si="3"/>
        <v>0</v>
      </c>
      <c r="P145" s="15"/>
      <c r="Q145" s="15"/>
      <c r="R145" s="15"/>
      <c r="S145" s="15"/>
      <c r="T145" s="15"/>
    </row>
    <row r="146" spans="3:20" x14ac:dyDescent="0.15">
      <c r="C146" s="269"/>
      <c r="D146" s="270" t="s">
        <v>146</v>
      </c>
      <c r="E146" s="270">
        <f t="shared" si="3"/>
        <v>0</v>
      </c>
      <c r="F146" s="270">
        <f t="shared" si="3"/>
        <v>0</v>
      </c>
      <c r="G146" s="270">
        <f t="shared" si="3"/>
        <v>0</v>
      </c>
      <c r="P146" s="15"/>
      <c r="Q146" s="15"/>
      <c r="R146" s="15"/>
      <c r="S146" s="15"/>
      <c r="T146" s="15"/>
    </row>
    <row r="147" spans="3:20" x14ac:dyDescent="0.15">
      <c r="C147" s="269"/>
      <c r="D147" s="270" t="s">
        <v>147</v>
      </c>
      <c r="E147" s="270">
        <f t="shared" si="3"/>
        <v>0</v>
      </c>
      <c r="F147" s="270">
        <f t="shared" si="3"/>
        <v>0</v>
      </c>
      <c r="G147" s="270">
        <f t="shared" si="3"/>
        <v>0</v>
      </c>
      <c r="P147" s="15"/>
      <c r="Q147" s="15"/>
      <c r="R147" s="15"/>
      <c r="S147" s="15"/>
      <c r="T147" s="15"/>
    </row>
    <row r="148" spans="3:20" x14ac:dyDescent="0.15">
      <c r="C148" s="269"/>
      <c r="D148" s="270" t="s">
        <v>148</v>
      </c>
      <c r="E148" s="270">
        <f t="shared" si="3"/>
        <v>0</v>
      </c>
      <c r="F148" s="270">
        <f t="shared" si="3"/>
        <v>0</v>
      </c>
      <c r="G148" s="270">
        <f t="shared" si="3"/>
        <v>0</v>
      </c>
      <c r="P148" s="15"/>
      <c r="Q148" s="15"/>
      <c r="R148" s="15"/>
      <c r="S148" s="15"/>
      <c r="T148" s="15"/>
    </row>
    <row r="149" spans="3:20" x14ac:dyDescent="0.15">
      <c r="C149" s="269"/>
      <c r="D149" s="270" t="s">
        <v>149</v>
      </c>
      <c r="E149" s="270">
        <f t="shared" si="3"/>
        <v>0</v>
      </c>
      <c r="F149" s="270">
        <f t="shared" si="3"/>
        <v>0</v>
      </c>
      <c r="G149" s="270">
        <f t="shared" si="3"/>
        <v>0</v>
      </c>
      <c r="P149" s="15"/>
      <c r="Q149" s="15"/>
      <c r="R149" s="15"/>
      <c r="S149" s="15"/>
      <c r="T149" s="15"/>
    </row>
    <row r="150" spans="3:20" x14ac:dyDescent="0.15">
      <c r="C150" s="269"/>
      <c r="D150" s="270" t="s">
        <v>1064</v>
      </c>
      <c r="E150" s="270">
        <f t="shared" si="3"/>
        <v>0</v>
      </c>
      <c r="F150" s="270">
        <f t="shared" si="3"/>
        <v>0</v>
      </c>
      <c r="G150" s="270">
        <f t="shared" si="3"/>
        <v>0</v>
      </c>
      <c r="P150" s="15"/>
      <c r="Q150" s="15"/>
      <c r="R150" s="15"/>
      <c r="S150" s="15"/>
      <c r="T150" s="15"/>
    </row>
    <row r="151" spans="3:20" x14ac:dyDescent="0.15">
      <c r="C151" s="269"/>
      <c r="D151" s="270" t="s">
        <v>150</v>
      </c>
      <c r="E151" s="270">
        <f t="shared" si="3"/>
        <v>0</v>
      </c>
      <c r="F151" s="270">
        <f t="shared" si="3"/>
        <v>0</v>
      </c>
      <c r="G151" s="270">
        <f t="shared" si="3"/>
        <v>0</v>
      </c>
      <c r="P151" s="15"/>
      <c r="Q151" s="15"/>
      <c r="R151" s="15"/>
      <c r="S151" s="15"/>
      <c r="T151" s="15"/>
    </row>
    <row r="152" spans="3:20" x14ac:dyDescent="0.15">
      <c r="C152" s="269"/>
      <c r="D152" s="270" t="s">
        <v>151</v>
      </c>
      <c r="E152" s="270">
        <f t="shared" si="3"/>
        <v>0</v>
      </c>
      <c r="F152" s="270">
        <f t="shared" si="3"/>
        <v>0</v>
      </c>
      <c r="G152" s="270">
        <f t="shared" si="3"/>
        <v>0</v>
      </c>
      <c r="P152" s="15"/>
      <c r="Q152" s="15"/>
      <c r="R152" s="15"/>
      <c r="S152" s="15"/>
      <c r="T152" s="15"/>
    </row>
    <row r="153" spans="3:20" x14ac:dyDescent="0.15">
      <c r="C153" s="269"/>
      <c r="D153" s="270" t="s">
        <v>152</v>
      </c>
      <c r="E153" s="270">
        <f t="shared" si="3"/>
        <v>0</v>
      </c>
      <c r="F153" s="270">
        <f t="shared" si="3"/>
        <v>0</v>
      </c>
      <c r="G153" s="270">
        <f t="shared" si="3"/>
        <v>0</v>
      </c>
      <c r="P153" s="15"/>
      <c r="Q153" s="15"/>
      <c r="R153" s="15"/>
      <c r="S153" s="15"/>
      <c r="T153" s="15"/>
    </row>
    <row r="154" spans="3:20" x14ac:dyDescent="0.15">
      <c r="C154" s="269"/>
      <c r="D154" s="270" t="s">
        <v>153</v>
      </c>
      <c r="E154" s="270">
        <f t="shared" si="3"/>
        <v>0</v>
      </c>
      <c r="F154" s="270">
        <f t="shared" si="3"/>
        <v>0</v>
      </c>
      <c r="G154" s="270">
        <f t="shared" si="3"/>
        <v>0</v>
      </c>
      <c r="P154" s="15"/>
      <c r="Q154" s="15"/>
      <c r="R154" s="15"/>
      <c r="S154" s="15"/>
      <c r="T154" s="15"/>
    </row>
    <row r="155" spans="3:20" x14ac:dyDescent="0.15">
      <c r="C155" s="269"/>
      <c r="D155" s="270" t="s">
        <v>143</v>
      </c>
      <c r="E155" s="270">
        <f t="shared" si="3"/>
        <v>0</v>
      </c>
      <c r="F155" s="270">
        <f t="shared" si="3"/>
        <v>0</v>
      </c>
      <c r="G155" s="270">
        <f t="shared" si="3"/>
        <v>0</v>
      </c>
      <c r="P155" s="15"/>
      <c r="Q155" s="15"/>
      <c r="R155" s="15"/>
      <c r="S155" s="15"/>
      <c r="T155" s="15"/>
    </row>
    <row r="156" spans="3:20" x14ac:dyDescent="0.15">
      <c r="C156" s="269" t="s">
        <v>178</v>
      </c>
      <c r="D156" s="270" t="s">
        <v>144</v>
      </c>
      <c r="E156" s="270">
        <f t="shared" ref="E156:G167" si="4">SUMIFS(E$6:E$105,$B$6:$B$105,$C$156,$C$6:$C$105,$D156)</f>
        <v>0</v>
      </c>
      <c r="F156" s="270">
        <f t="shared" si="4"/>
        <v>0</v>
      </c>
      <c r="G156" s="270">
        <f t="shared" si="4"/>
        <v>0</v>
      </c>
      <c r="P156" s="15"/>
      <c r="Q156" s="15"/>
      <c r="R156" s="15"/>
      <c r="S156" s="15"/>
      <c r="T156" s="15"/>
    </row>
    <row r="157" spans="3:20" x14ac:dyDescent="0.15">
      <c r="C157" s="269"/>
      <c r="D157" s="270" t="s">
        <v>145</v>
      </c>
      <c r="E157" s="270">
        <f t="shared" si="4"/>
        <v>0</v>
      </c>
      <c r="F157" s="270">
        <f t="shared" si="4"/>
        <v>0</v>
      </c>
      <c r="G157" s="270">
        <f t="shared" si="4"/>
        <v>0</v>
      </c>
      <c r="P157" s="15"/>
      <c r="Q157" s="15"/>
      <c r="R157" s="15"/>
      <c r="S157" s="15"/>
      <c r="T157" s="15"/>
    </row>
    <row r="158" spans="3:20" x14ac:dyDescent="0.15">
      <c r="C158" s="269"/>
      <c r="D158" s="270" t="s">
        <v>146</v>
      </c>
      <c r="E158" s="270">
        <f t="shared" si="4"/>
        <v>0</v>
      </c>
      <c r="F158" s="270">
        <f t="shared" si="4"/>
        <v>0</v>
      </c>
      <c r="G158" s="270">
        <f t="shared" si="4"/>
        <v>0</v>
      </c>
      <c r="P158" s="15"/>
      <c r="Q158" s="15"/>
      <c r="R158" s="15"/>
      <c r="S158" s="15"/>
      <c r="T158" s="15"/>
    </row>
    <row r="159" spans="3:20" x14ac:dyDescent="0.15">
      <c r="C159" s="269"/>
      <c r="D159" s="270" t="s">
        <v>147</v>
      </c>
      <c r="E159" s="270">
        <f t="shared" si="4"/>
        <v>0</v>
      </c>
      <c r="F159" s="270">
        <f t="shared" si="4"/>
        <v>0</v>
      </c>
      <c r="G159" s="270">
        <f t="shared" si="4"/>
        <v>0</v>
      </c>
      <c r="P159" s="15"/>
      <c r="Q159" s="15"/>
      <c r="R159" s="15"/>
      <c r="S159" s="15"/>
      <c r="T159" s="15"/>
    </row>
    <row r="160" spans="3:20" x14ac:dyDescent="0.15">
      <c r="C160" s="269"/>
      <c r="D160" s="270" t="s">
        <v>148</v>
      </c>
      <c r="E160" s="270">
        <f t="shared" si="4"/>
        <v>0</v>
      </c>
      <c r="F160" s="270">
        <f t="shared" si="4"/>
        <v>0</v>
      </c>
      <c r="G160" s="270">
        <f t="shared" si="4"/>
        <v>0</v>
      </c>
      <c r="P160" s="15"/>
      <c r="Q160" s="15"/>
      <c r="R160" s="15"/>
      <c r="S160" s="15"/>
      <c r="T160" s="15"/>
    </row>
    <row r="161" spans="3:20" x14ac:dyDescent="0.15">
      <c r="C161" s="269"/>
      <c r="D161" s="270" t="s">
        <v>149</v>
      </c>
      <c r="E161" s="270">
        <f t="shared" si="4"/>
        <v>0</v>
      </c>
      <c r="F161" s="270">
        <f t="shared" si="4"/>
        <v>0</v>
      </c>
      <c r="G161" s="270">
        <f t="shared" si="4"/>
        <v>0</v>
      </c>
      <c r="P161" s="15"/>
      <c r="Q161" s="15"/>
      <c r="R161" s="15"/>
      <c r="S161" s="15"/>
      <c r="T161" s="15"/>
    </row>
    <row r="162" spans="3:20" x14ac:dyDescent="0.15">
      <c r="C162" s="269"/>
      <c r="D162" s="270" t="s">
        <v>1064</v>
      </c>
      <c r="E162" s="270">
        <f t="shared" si="4"/>
        <v>0</v>
      </c>
      <c r="F162" s="270">
        <f t="shared" si="4"/>
        <v>0</v>
      </c>
      <c r="G162" s="270">
        <f t="shared" si="4"/>
        <v>0</v>
      </c>
      <c r="P162" s="15"/>
      <c r="Q162" s="15"/>
      <c r="R162" s="15"/>
      <c r="S162" s="15"/>
      <c r="T162" s="15"/>
    </row>
    <row r="163" spans="3:20" x14ac:dyDescent="0.15">
      <c r="C163" s="269"/>
      <c r="D163" s="270" t="s">
        <v>150</v>
      </c>
      <c r="E163" s="270">
        <f t="shared" si="4"/>
        <v>0</v>
      </c>
      <c r="F163" s="270">
        <f t="shared" si="4"/>
        <v>0</v>
      </c>
      <c r="G163" s="270">
        <f t="shared" si="4"/>
        <v>0</v>
      </c>
      <c r="P163" s="15"/>
      <c r="Q163" s="15"/>
      <c r="R163" s="15"/>
      <c r="S163" s="15"/>
      <c r="T163" s="15"/>
    </row>
    <row r="164" spans="3:20" x14ac:dyDescent="0.15">
      <c r="C164" s="269"/>
      <c r="D164" s="270" t="s">
        <v>151</v>
      </c>
      <c r="E164" s="270">
        <f t="shared" si="4"/>
        <v>0</v>
      </c>
      <c r="F164" s="270">
        <f t="shared" si="4"/>
        <v>0</v>
      </c>
      <c r="G164" s="270">
        <f t="shared" si="4"/>
        <v>0</v>
      </c>
      <c r="P164" s="15"/>
      <c r="Q164" s="15"/>
      <c r="R164" s="15"/>
      <c r="S164" s="15"/>
      <c r="T164" s="15"/>
    </row>
    <row r="165" spans="3:20" x14ac:dyDescent="0.15">
      <c r="C165" s="269"/>
      <c r="D165" s="270" t="s">
        <v>152</v>
      </c>
      <c r="E165" s="270">
        <f t="shared" si="4"/>
        <v>0</v>
      </c>
      <c r="F165" s="270">
        <f t="shared" si="4"/>
        <v>0</v>
      </c>
      <c r="G165" s="270">
        <f t="shared" si="4"/>
        <v>0</v>
      </c>
      <c r="P165" s="15"/>
      <c r="Q165" s="15"/>
      <c r="R165" s="15"/>
      <c r="S165" s="15"/>
      <c r="T165" s="15"/>
    </row>
    <row r="166" spans="3:20" x14ac:dyDescent="0.15">
      <c r="C166" s="269"/>
      <c r="D166" s="270" t="s">
        <v>153</v>
      </c>
      <c r="E166" s="270">
        <f t="shared" si="4"/>
        <v>0</v>
      </c>
      <c r="F166" s="270">
        <f t="shared" si="4"/>
        <v>0</v>
      </c>
      <c r="G166" s="270">
        <f t="shared" si="4"/>
        <v>0</v>
      </c>
      <c r="P166" s="15"/>
      <c r="Q166" s="15"/>
      <c r="R166" s="15"/>
      <c r="S166" s="15"/>
      <c r="T166" s="15"/>
    </row>
    <row r="167" spans="3:20" x14ac:dyDescent="0.15">
      <c r="C167" s="269"/>
      <c r="D167" s="270" t="s">
        <v>143</v>
      </c>
      <c r="E167" s="270">
        <f t="shared" si="4"/>
        <v>0</v>
      </c>
      <c r="F167" s="270">
        <f t="shared" si="4"/>
        <v>0</v>
      </c>
      <c r="G167" s="270">
        <f t="shared" si="4"/>
        <v>0</v>
      </c>
      <c r="P167" s="15"/>
      <c r="Q167" s="15"/>
      <c r="R167" s="15"/>
      <c r="S167" s="15"/>
      <c r="T167" s="15"/>
    </row>
    <row r="168" spans="3:20" x14ac:dyDescent="0.15">
      <c r="P168" s="15"/>
      <c r="Q168" s="15"/>
      <c r="R168" s="15"/>
      <c r="S168" s="15"/>
      <c r="T168" s="15"/>
    </row>
    <row r="169" spans="3:20" x14ac:dyDescent="0.15">
      <c r="P169" s="15"/>
      <c r="Q169" s="15"/>
      <c r="R169" s="15"/>
      <c r="S169" s="15"/>
      <c r="T169" s="15"/>
    </row>
    <row r="170" spans="3:20" x14ac:dyDescent="0.15">
      <c r="P170" s="15"/>
      <c r="Q170" s="15"/>
      <c r="R170" s="15"/>
      <c r="S170" s="15"/>
      <c r="T170" s="15"/>
    </row>
    <row r="171" spans="3:20" x14ac:dyDescent="0.15">
      <c r="P171" s="15"/>
      <c r="Q171" s="15"/>
      <c r="R171" s="15"/>
      <c r="S171" s="15"/>
      <c r="T171" s="15"/>
    </row>
    <row r="172" spans="3:20" x14ac:dyDescent="0.15">
      <c r="P172" s="15"/>
      <c r="Q172" s="15"/>
      <c r="R172" s="15"/>
      <c r="S172" s="15"/>
      <c r="T172" s="15"/>
    </row>
    <row r="173" spans="3:20" x14ac:dyDescent="0.15">
      <c r="P173" s="15"/>
      <c r="Q173" s="15"/>
      <c r="R173" s="15"/>
      <c r="S173" s="15"/>
      <c r="T173" s="15"/>
    </row>
    <row r="174" spans="3:20" x14ac:dyDescent="0.15">
      <c r="P174" s="15"/>
      <c r="Q174" s="15"/>
      <c r="R174" s="15"/>
      <c r="S174" s="15"/>
      <c r="T174" s="15"/>
    </row>
    <row r="175" spans="3:20" x14ac:dyDescent="0.15">
      <c r="P175" s="15"/>
      <c r="Q175" s="15"/>
      <c r="R175" s="15"/>
      <c r="S175" s="15"/>
      <c r="T175" s="15"/>
    </row>
    <row r="176" spans="3:20" x14ac:dyDescent="0.15">
      <c r="P176" s="15"/>
      <c r="Q176" s="15"/>
      <c r="R176" s="15"/>
      <c r="S176" s="15"/>
      <c r="T176" s="15"/>
    </row>
    <row r="177" spans="16:20" x14ac:dyDescent="0.15">
      <c r="P177" s="15"/>
      <c r="Q177" s="15"/>
      <c r="R177" s="15"/>
      <c r="S177" s="15"/>
      <c r="T177" s="15"/>
    </row>
    <row r="178" spans="16:20" x14ac:dyDescent="0.15">
      <c r="P178" s="15"/>
      <c r="Q178" s="15"/>
      <c r="R178" s="15"/>
      <c r="S178" s="15"/>
      <c r="T178" s="15"/>
    </row>
    <row r="179" spans="16:20" x14ac:dyDescent="0.15">
      <c r="P179" s="15"/>
      <c r="Q179" s="15"/>
      <c r="R179" s="15"/>
      <c r="S179" s="15"/>
      <c r="T179" s="15"/>
    </row>
    <row r="180" spans="16:20" x14ac:dyDescent="0.15">
      <c r="P180" s="15"/>
      <c r="Q180" s="15"/>
      <c r="R180" s="15"/>
      <c r="S180" s="15"/>
      <c r="T180" s="15"/>
    </row>
    <row r="181" spans="16:20" x14ac:dyDescent="0.15">
      <c r="P181" s="15"/>
      <c r="Q181" s="15"/>
      <c r="R181" s="15"/>
      <c r="S181" s="15"/>
      <c r="T181" s="15"/>
    </row>
    <row r="182" spans="16:20" x14ac:dyDescent="0.15">
      <c r="P182" s="15"/>
      <c r="Q182" s="15"/>
      <c r="R182" s="15"/>
      <c r="S182" s="15"/>
      <c r="T182" s="15"/>
    </row>
    <row r="183" spans="16:20" x14ac:dyDescent="0.15">
      <c r="P183" s="15"/>
      <c r="Q183" s="15"/>
      <c r="R183" s="15"/>
      <c r="S183" s="15"/>
      <c r="T183" s="15"/>
    </row>
    <row r="184" spans="16:20" x14ac:dyDescent="0.15">
      <c r="P184" s="15"/>
      <c r="Q184" s="15"/>
      <c r="R184" s="15"/>
      <c r="S184" s="15"/>
      <c r="T184" s="15"/>
    </row>
    <row r="185" spans="16:20" x14ac:dyDescent="0.15">
      <c r="P185" s="15"/>
      <c r="Q185" s="15"/>
      <c r="R185" s="15"/>
      <c r="S185" s="15"/>
      <c r="T185" s="15"/>
    </row>
    <row r="186" spans="16:20" x14ac:dyDescent="0.15">
      <c r="P186" s="15"/>
      <c r="Q186" s="15"/>
      <c r="R186" s="15"/>
      <c r="S186" s="15"/>
      <c r="T186" s="15"/>
    </row>
    <row r="187" spans="16:20" x14ac:dyDescent="0.15">
      <c r="P187" s="15"/>
      <c r="Q187" s="15"/>
      <c r="R187" s="15"/>
      <c r="S187" s="15"/>
      <c r="T187" s="15"/>
    </row>
    <row r="188" spans="16:20" x14ac:dyDescent="0.15">
      <c r="P188" s="15"/>
      <c r="Q188" s="15"/>
      <c r="R188" s="15"/>
      <c r="S188" s="15"/>
      <c r="T188" s="15"/>
    </row>
    <row r="189" spans="16:20" x14ac:dyDescent="0.15">
      <c r="P189" s="15"/>
      <c r="Q189" s="15"/>
      <c r="R189" s="15"/>
      <c r="S189" s="15"/>
      <c r="T189" s="15"/>
    </row>
  </sheetData>
  <sheetProtection algorithmName="SHA-512" hashValue="49wXo381DTzNZRWYRZuaGXRBe4RcWkXT/rLvI9+l8LXOUKP4bgQg1EXFBPtJIplhtqY9jogeKQyyqewkyH8s2w==" saltValue="43O7luAfGeK6aq4VU9eAzw==" spinCount="100000" sheet="1" formatRows="0"/>
  <mergeCells count="20">
    <mergeCell ref="E107:H107"/>
    <mergeCell ref="A1:H1"/>
    <mergeCell ref="A2:H2"/>
    <mergeCell ref="A3:H3"/>
    <mergeCell ref="A4:A5"/>
    <mergeCell ref="B4:B5"/>
    <mergeCell ref="C4:C5"/>
    <mergeCell ref="D4:D5"/>
    <mergeCell ref="H4:H5"/>
    <mergeCell ref="M1:T1"/>
    <mergeCell ref="M2:T2"/>
    <mergeCell ref="M3:T3"/>
    <mergeCell ref="M4:M5"/>
    <mergeCell ref="A106:D106"/>
    <mergeCell ref="I4:K4"/>
    <mergeCell ref="N4:N5"/>
    <mergeCell ref="O4:O5"/>
    <mergeCell ref="P4:P5"/>
    <mergeCell ref="T4:T5"/>
    <mergeCell ref="M106:P106"/>
  </mergeCells>
  <phoneticPr fontId="2"/>
  <conditionalFormatting sqref="B6:B105">
    <cfRule type="expression" dxfId="19" priority="3">
      <formula>AND(ISBLANK($B6),COUNTA($C6:$H6)&gt;=1)</formula>
    </cfRule>
    <cfRule type="expression" dxfId="18" priority="4">
      <formula>AND($B6&lt;&gt;"", COUNTIF($N$6:$N$10, $B6)=0)</formula>
    </cfRule>
  </conditionalFormatting>
  <conditionalFormatting sqref="C6:C105">
    <cfRule type="expression" dxfId="12" priority="2">
      <formula>AND(ISBLANK($C6),COUNTA($B6,$D6:$H6)&gt;=1)</formula>
    </cfRule>
    <cfRule type="expression" dxfId="11" priority="25">
      <formula>AND($C6&lt;&gt;"", COUNTIF($O$6:$O$17, $C6)=0)</formula>
    </cfRule>
  </conditionalFormatting>
  <conditionalFormatting sqref="D6:D105">
    <cfRule type="expression" dxfId="10" priority="9">
      <formula>$L6=4</formula>
    </cfRule>
    <cfRule type="expression" dxfId="9" priority="12">
      <formula>OR($L6=1,$L6=3)</formula>
    </cfRule>
    <cfRule type="expression" dxfId="8" priority="24">
      <formula>AND(ISBLANK($D6),COUNTA($B6:$C6,$E6:$H6)&gt;=1)</formula>
    </cfRule>
  </conditionalFormatting>
  <conditionalFormatting sqref="E6:E105 G6:G105">
    <cfRule type="expression" dxfId="7" priority="20">
      <formula>$E6&lt;$G6</formula>
    </cfRule>
  </conditionalFormatting>
  <conditionalFormatting sqref="E6:E105">
    <cfRule type="expression" dxfId="6" priority="23">
      <formula>AND(ISBLANK($E6),COUNTA($B6:$D6,$F6:$G6)&gt;=1)</formula>
    </cfRule>
  </conditionalFormatting>
  <conditionalFormatting sqref="E6:F105">
    <cfRule type="expression" dxfId="5" priority="19">
      <formula>$E6&lt;$F6</formula>
    </cfRule>
  </conditionalFormatting>
  <conditionalFormatting sqref="F6:G105">
    <cfRule type="expression" dxfId="4" priority="21">
      <formula>$F6&lt;$G6</formula>
    </cfRule>
  </conditionalFormatting>
  <conditionalFormatting sqref="H6:H105">
    <cfRule type="expression" dxfId="3" priority="1">
      <formula>AND(ISBLANK($H6),COUNTA($B6:$G6)&gt;=1)</formula>
    </cfRule>
    <cfRule type="expression" dxfId="2" priority="16">
      <formula>AND($H6&lt;&gt;"", COUNTIF($T$6:$T$7, $H6)=0)</formula>
    </cfRule>
  </conditionalFormatting>
  <conditionalFormatting sqref="I6:K105">
    <cfRule type="expression" dxfId="1" priority="10">
      <formula>$L6=4</formula>
    </cfRule>
    <cfRule type="expression" dxfId="0" priority="11">
      <formula>OR($L6=1,$L6=3)</formula>
    </cfRule>
  </conditionalFormatting>
  <dataValidations count="5">
    <dataValidation allowBlank="1" showInputMessage="1" showErrorMessage="1" promptTitle="貼り付けする際の注意事項" prompt="貼り付けを行う場合は、_x000a_必ず値貼り付けを行ってください。" sqref="D6:D105" xr:uid="{00000000-0002-0000-0C00-000000000000}"/>
    <dataValidation type="whole" operator="greaterThanOrEqual" allowBlank="1" showInputMessage="1" showErrorMessage="1" promptTitle="貼り付けする際の注意事項" prompt="貼り付けを行う場合は、_x000a_必ず値貼り付けを行ってください。" sqref="E6:G105" xr:uid="{00000000-0002-0000-0C00-000001000000}">
      <formula1>0</formula1>
    </dataValidation>
    <dataValidation type="list" allowBlank="1" showInputMessage="1" showErrorMessage="1" promptTitle="貼り付けする際の注意事項" prompt="貼り付けを行う場合は、_x000a_必ず値貼り付けを行ってください。" sqref="H6:H105" xr:uid="{00000000-0002-0000-0C00-000002000000}">
      <formula1>"入学者(新1年生),在籍者"</formula1>
    </dataValidation>
    <dataValidation type="list" allowBlank="1" showInputMessage="1" showErrorMessage="1" promptTitle="貼り付けする際の注意事項" prompt="貼り付けを行う場合は、_x000a_必ず値貼り付けを行ってください。" sqref="C6:C105" xr:uid="{00000000-0002-0000-0C00-000003000000}">
      <formula1>"人文科学,社会科学,理学,工学,農学,保健（医・歯学）,保健（医・歯学を除く。）,商船,家政,教育,芸術,その他"</formula1>
    </dataValidation>
    <dataValidation type="list" allowBlank="1" showInputMessage="1" showErrorMessage="1" promptTitle="貼り付けする際の注意事項" prompt="貼り付けを行う場合は、_x000a_必ず値貼り付けを行ってください。" sqref="B6:B105" xr:uid="{00000000-0002-0000-0C00-000004000000}">
      <formula1>"学部（通学課程）,学部（通信課程）,大学院（通学課程）,大学院（通信課程）,専攻科"</formula1>
    </dataValidation>
  </dataValidations>
  <pageMargins left="0.74803149606299213" right="0.74803149606299213" top="0.78740157480314965" bottom="0.78740157480314965" header="0.51181102362204722" footer="0.51181102362204722"/>
  <pageSetup paperSize="9" scale="74" fitToHeight="0" orientation="portrait" cellComments="asDisplayed"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5" id="{186FC5DD-BFC2-4CE2-9658-8016BFA6A9FC}">
            <xm:f>AND('１．学校基本情報'!$E$12:$G$12=0, $B6="学部（通学課程）")</xm:f>
            <x14:dxf>
              <fill>
                <patternFill>
                  <bgColor rgb="FFFFFF00"/>
                </patternFill>
              </fill>
            </x14:dxf>
          </x14:cfRule>
          <x14:cfRule type="expression" priority="6" id="{1ABD5E50-148E-41FD-80DD-DC98919B026B}">
            <xm:f>AND('１．学校基本情報'!$E$13:$G$13=0, $B6="学部（通信課程）")</xm:f>
            <x14:dxf>
              <fill>
                <patternFill>
                  <bgColor rgb="FFFFFF00"/>
                </patternFill>
              </fill>
            </x14:dxf>
          </x14:cfRule>
          <x14:cfRule type="expression" priority="7" id="{2A92C865-7BD7-4291-8A61-7AF1B0EBA27C}">
            <xm:f>AND('１．学校基本情報'!$E$14:$G$14=0, $B6="大学院（通学課程）")</xm:f>
            <x14:dxf>
              <fill>
                <patternFill>
                  <bgColor rgb="FFFFFF00"/>
                </patternFill>
              </fill>
            </x14:dxf>
          </x14:cfRule>
          <x14:cfRule type="expression" priority="8" id="{95D21C71-ED28-4F61-B19F-C1CC7C933C06}">
            <xm:f>AND('１．学校基本情報'!$E$15:$G$15=0, $B6="大学院（通信課程）")</xm:f>
            <x14:dxf>
              <fill>
                <patternFill>
                  <bgColor rgb="FFFFFF00"/>
                </patternFill>
              </fill>
            </x14:dxf>
          </x14:cfRule>
          <x14:cfRule type="expression" priority="26" id="{60314EBE-998E-457A-9479-3459DBC5971E}">
            <xm:f>AND('１．学校基本情報'!$E$16:$G$16=0, $B6="専攻科")</xm:f>
            <x14:dxf>
              <fill>
                <patternFill>
                  <bgColor rgb="FFFFFF00"/>
                </patternFill>
              </fill>
            </x14:dxf>
          </x14:cfRule>
          <xm:sqref>B6:B105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U40"/>
  <sheetViews>
    <sheetView zoomScaleNormal="100" workbookViewId="0">
      <selection activeCell="A3" sqref="A3:O3"/>
    </sheetView>
  </sheetViews>
  <sheetFormatPr defaultColWidth="8.625" defaultRowHeight="15" x14ac:dyDescent="0.15"/>
  <cols>
    <col min="1" max="15" width="5.625" style="15" customWidth="1"/>
    <col min="16" max="16" width="8.625" style="15"/>
    <col min="17" max="21" width="8.625" style="15" hidden="1" customWidth="1"/>
    <col min="22" max="16384" width="8.625" style="15"/>
  </cols>
  <sheetData>
    <row r="1" spans="1:21" ht="17.25" customHeight="1" x14ac:dyDescent="0.15">
      <c r="A1" s="1853" t="str">
        <f>IF(ISBLANK('１．学校基本情報'!$A$7),"",'１．学校基本情報'!$A$7)</f>
        <v/>
      </c>
      <c r="B1" s="1853"/>
      <c r="C1" s="1853"/>
      <c r="D1" s="1853"/>
      <c r="E1" s="1853"/>
      <c r="F1" s="1853"/>
      <c r="G1" s="1853"/>
      <c r="H1" s="1853"/>
      <c r="I1" s="1853"/>
      <c r="J1" s="1853"/>
      <c r="K1" s="1853"/>
      <c r="L1" s="1853"/>
      <c r="M1" s="1853"/>
      <c r="N1" s="1853"/>
      <c r="O1" s="1853"/>
    </row>
    <row r="2" spans="1:21" ht="13.5" customHeight="1" x14ac:dyDescent="0.15"/>
    <row r="3" spans="1:21" ht="27.75" customHeight="1" x14ac:dyDescent="0.15">
      <c r="A3" s="2872" t="s">
        <v>3456</v>
      </c>
      <c r="B3" s="2873"/>
      <c r="C3" s="2873"/>
      <c r="D3" s="2873"/>
      <c r="E3" s="2873"/>
      <c r="F3" s="2873"/>
      <c r="G3" s="2873"/>
      <c r="H3" s="2873"/>
      <c r="I3" s="2873"/>
      <c r="J3" s="2873"/>
      <c r="K3" s="2873"/>
      <c r="L3" s="2873"/>
      <c r="M3" s="2873"/>
      <c r="N3" s="2873"/>
      <c r="O3" s="2873"/>
      <c r="Q3" s="15" t="s">
        <v>4525</v>
      </c>
      <c r="S3" s="15" t="s">
        <v>4526</v>
      </c>
      <c r="U3" s="15" t="s">
        <v>4527</v>
      </c>
    </row>
    <row r="4" spans="1:21" ht="18.75" customHeight="1" x14ac:dyDescent="0.15">
      <c r="A4" s="275"/>
      <c r="B4" s="275"/>
      <c r="C4" s="275"/>
      <c r="D4" s="275"/>
      <c r="E4" s="275"/>
      <c r="F4" s="275"/>
      <c r="G4" s="275"/>
      <c r="H4" s="275"/>
    </row>
    <row r="5" spans="1:21" ht="27.95" customHeight="1" thickBot="1" x14ac:dyDescent="0.2">
      <c r="A5" s="1882" t="s">
        <v>4528</v>
      </c>
      <c r="B5" s="1882"/>
      <c r="C5" s="1882"/>
      <c r="D5" s="1882"/>
      <c r="E5" s="1882"/>
      <c r="F5" s="1882"/>
      <c r="G5" s="1882"/>
      <c r="H5" s="1882"/>
      <c r="I5" s="1882"/>
      <c r="J5" s="1882"/>
      <c r="K5" s="1882"/>
      <c r="L5" s="1882"/>
      <c r="M5" s="1882"/>
      <c r="N5" s="1882"/>
      <c r="O5" s="1882"/>
    </row>
    <row r="6" spans="1:21" ht="14.1" customHeight="1" x14ac:dyDescent="0.15">
      <c r="A6" s="2862"/>
      <c r="B6" s="2863"/>
      <c r="C6" s="2863"/>
      <c r="D6" s="2863"/>
      <c r="E6" s="2863"/>
      <c r="F6" s="2863"/>
      <c r="G6" s="2863"/>
      <c r="H6" s="2863"/>
      <c r="I6" s="2863"/>
      <c r="J6" s="2863"/>
      <c r="K6" s="2863"/>
      <c r="L6" s="2863"/>
      <c r="M6" s="2863"/>
      <c r="N6" s="2863"/>
      <c r="O6" s="2864"/>
    </row>
    <row r="7" spans="1:21" ht="14.1" customHeight="1" x14ac:dyDescent="0.15">
      <c r="A7" s="2865"/>
      <c r="B7" s="2866"/>
      <c r="C7" s="2866"/>
      <c r="D7" s="2866"/>
      <c r="E7" s="2866"/>
      <c r="F7" s="2866"/>
      <c r="G7" s="2866"/>
      <c r="H7" s="2866"/>
      <c r="I7" s="2866"/>
      <c r="J7" s="2866"/>
      <c r="K7" s="2866"/>
      <c r="L7" s="2866"/>
      <c r="M7" s="2866"/>
      <c r="N7" s="2866"/>
      <c r="O7" s="2867"/>
    </row>
    <row r="8" spans="1:21" ht="14.1" customHeight="1" x14ac:dyDescent="0.15">
      <c r="A8" s="2865"/>
      <c r="B8" s="2866"/>
      <c r="C8" s="2866"/>
      <c r="D8" s="2866"/>
      <c r="E8" s="2866"/>
      <c r="F8" s="2866"/>
      <c r="G8" s="2866"/>
      <c r="H8" s="2866"/>
      <c r="I8" s="2866"/>
      <c r="J8" s="2866"/>
      <c r="K8" s="2866"/>
      <c r="L8" s="2866"/>
      <c r="M8" s="2866"/>
      <c r="N8" s="2866"/>
      <c r="O8" s="2867"/>
    </row>
    <row r="9" spans="1:21" ht="14.1" customHeight="1" x14ac:dyDescent="0.15">
      <c r="A9" s="2865"/>
      <c r="B9" s="2866"/>
      <c r="C9" s="2866"/>
      <c r="D9" s="2866"/>
      <c r="E9" s="2866"/>
      <c r="F9" s="2866"/>
      <c r="G9" s="2866"/>
      <c r="H9" s="2866"/>
      <c r="I9" s="2866"/>
      <c r="J9" s="2866"/>
      <c r="K9" s="2866"/>
      <c r="L9" s="2866"/>
      <c r="M9" s="2866"/>
      <c r="N9" s="2866"/>
      <c r="O9" s="2867"/>
    </row>
    <row r="10" spans="1:21" ht="14.1" customHeight="1" x14ac:dyDescent="0.15">
      <c r="A10" s="2865"/>
      <c r="B10" s="2866"/>
      <c r="C10" s="2866"/>
      <c r="D10" s="2866"/>
      <c r="E10" s="2866"/>
      <c r="F10" s="2866"/>
      <c r="G10" s="2866"/>
      <c r="H10" s="2866"/>
      <c r="I10" s="2866"/>
      <c r="J10" s="2866"/>
      <c r="K10" s="2866"/>
      <c r="L10" s="2866"/>
      <c r="M10" s="2866"/>
      <c r="N10" s="2866"/>
      <c r="O10" s="2867"/>
    </row>
    <row r="11" spans="1:21" ht="14.1" customHeight="1" x14ac:dyDescent="0.15">
      <c r="A11" s="2865"/>
      <c r="B11" s="2866"/>
      <c r="C11" s="2866"/>
      <c r="D11" s="2866"/>
      <c r="E11" s="2866"/>
      <c r="F11" s="2866"/>
      <c r="G11" s="2866"/>
      <c r="H11" s="2866"/>
      <c r="I11" s="2866"/>
      <c r="J11" s="2866"/>
      <c r="K11" s="2866"/>
      <c r="L11" s="2866"/>
      <c r="M11" s="2866"/>
      <c r="N11" s="2866"/>
      <c r="O11" s="2867"/>
    </row>
    <row r="12" spans="1:21" ht="14.1" customHeight="1" x14ac:dyDescent="0.15">
      <c r="A12" s="2865"/>
      <c r="B12" s="2866"/>
      <c r="C12" s="2866"/>
      <c r="D12" s="2866"/>
      <c r="E12" s="2866"/>
      <c r="F12" s="2866"/>
      <c r="G12" s="2866"/>
      <c r="H12" s="2866"/>
      <c r="I12" s="2866"/>
      <c r="J12" s="2866"/>
      <c r="K12" s="2866"/>
      <c r="L12" s="2866"/>
      <c r="M12" s="2866"/>
      <c r="N12" s="2866"/>
      <c r="O12" s="2867"/>
    </row>
    <row r="13" spans="1:21" ht="14.1" customHeight="1" x14ac:dyDescent="0.15">
      <c r="A13" s="2865"/>
      <c r="B13" s="2866"/>
      <c r="C13" s="2866"/>
      <c r="D13" s="2866"/>
      <c r="E13" s="2866"/>
      <c r="F13" s="2866"/>
      <c r="G13" s="2866"/>
      <c r="H13" s="2866"/>
      <c r="I13" s="2866"/>
      <c r="J13" s="2866"/>
      <c r="K13" s="2866"/>
      <c r="L13" s="2866"/>
      <c r="M13" s="2866"/>
      <c r="N13" s="2866"/>
      <c r="O13" s="2867"/>
    </row>
    <row r="14" spans="1:21" ht="14.1" customHeight="1" x14ac:dyDescent="0.15">
      <c r="A14" s="2865"/>
      <c r="B14" s="2866"/>
      <c r="C14" s="2866"/>
      <c r="D14" s="2866"/>
      <c r="E14" s="2866"/>
      <c r="F14" s="2866"/>
      <c r="G14" s="2866"/>
      <c r="H14" s="2866"/>
      <c r="I14" s="2866"/>
      <c r="J14" s="2866"/>
      <c r="K14" s="2866"/>
      <c r="L14" s="2866"/>
      <c r="M14" s="2866"/>
      <c r="N14" s="2866"/>
      <c r="O14" s="2867"/>
    </row>
    <row r="15" spans="1:21" ht="14.1" customHeight="1" thickBot="1" x14ac:dyDescent="0.2">
      <c r="A15" s="2868"/>
      <c r="B15" s="2869"/>
      <c r="C15" s="2869"/>
      <c r="D15" s="2869"/>
      <c r="E15" s="2869"/>
      <c r="F15" s="2869"/>
      <c r="G15" s="2869"/>
      <c r="H15" s="2869"/>
      <c r="I15" s="2869"/>
      <c r="J15" s="2869"/>
      <c r="K15" s="2869"/>
      <c r="L15" s="2869"/>
      <c r="M15" s="2869"/>
      <c r="N15" s="2869"/>
      <c r="O15" s="2870"/>
    </row>
    <row r="16" spans="1:21" s="11" customFormat="1" ht="27.75" customHeight="1" thickBot="1" x14ac:dyDescent="0.2">
      <c r="A16" s="2871" t="s">
        <v>4529</v>
      </c>
      <c r="B16" s="2871"/>
      <c r="C16" s="2871"/>
      <c r="D16" s="2871"/>
      <c r="E16" s="2871"/>
      <c r="F16" s="2871"/>
      <c r="G16" s="2871"/>
      <c r="H16" s="2871"/>
      <c r="I16" s="2871"/>
      <c r="J16" s="2871"/>
      <c r="K16" s="2871"/>
      <c r="L16" s="2871"/>
      <c r="M16" s="2871"/>
      <c r="N16" s="2871"/>
      <c r="O16" s="2871"/>
    </row>
    <row r="17" spans="1:15" ht="14.1" customHeight="1" x14ac:dyDescent="0.15">
      <c r="A17" s="2862"/>
      <c r="B17" s="2863"/>
      <c r="C17" s="2863"/>
      <c r="D17" s="2863"/>
      <c r="E17" s="2863"/>
      <c r="F17" s="2863"/>
      <c r="G17" s="2863"/>
      <c r="H17" s="2863"/>
      <c r="I17" s="2863"/>
      <c r="J17" s="2863"/>
      <c r="K17" s="2863"/>
      <c r="L17" s="2863"/>
      <c r="M17" s="2863"/>
      <c r="N17" s="2863"/>
      <c r="O17" s="2864"/>
    </row>
    <row r="18" spans="1:15" ht="14.1" customHeight="1" x14ac:dyDescent="0.15">
      <c r="A18" s="2865"/>
      <c r="B18" s="2866"/>
      <c r="C18" s="2866"/>
      <c r="D18" s="2866"/>
      <c r="E18" s="2866"/>
      <c r="F18" s="2866"/>
      <c r="G18" s="2866"/>
      <c r="H18" s="2866"/>
      <c r="I18" s="2866"/>
      <c r="J18" s="2866"/>
      <c r="K18" s="2866"/>
      <c r="L18" s="2866"/>
      <c r="M18" s="2866"/>
      <c r="N18" s="2866"/>
      <c r="O18" s="2867"/>
    </row>
    <row r="19" spans="1:15" ht="14.1" customHeight="1" x14ac:dyDescent="0.15">
      <c r="A19" s="2865"/>
      <c r="B19" s="2866"/>
      <c r="C19" s="2866"/>
      <c r="D19" s="2866"/>
      <c r="E19" s="2866"/>
      <c r="F19" s="2866"/>
      <c r="G19" s="2866"/>
      <c r="H19" s="2866"/>
      <c r="I19" s="2866"/>
      <c r="J19" s="2866"/>
      <c r="K19" s="2866"/>
      <c r="L19" s="2866"/>
      <c r="M19" s="2866"/>
      <c r="N19" s="2866"/>
      <c r="O19" s="2867"/>
    </row>
    <row r="20" spans="1:15" ht="14.1" customHeight="1" x14ac:dyDescent="0.15">
      <c r="A20" s="2865"/>
      <c r="B20" s="2866"/>
      <c r="C20" s="2866"/>
      <c r="D20" s="2866"/>
      <c r="E20" s="2866"/>
      <c r="F20" s="2866"/>
      <c r="G20" s="2866"/>
      <c r="H20" s="2866"/>
      <c r="I20" s="2866"/>
      <c r="J20" s="2866"/>
      <c r="K20" s="2866"/>
      <c r="L20" s="2866"/>
      <c r="M20" s="2866"/>
      <c r="N20" s="2866"/>
      <c r="O20" s="2867"/>
    </row>
    <row r="21" spans="1:15" ht="14.1" customHeight="1" x14ac:dyDescent="0.15">
      <c r="A21" s="2865"/>
      <c r="B21" s="2866"/>
      <c r="C21" s="2866"/>
      <c r="D21" s="2866"/>
      <c r="E21" s="2866"/>
      <c r="F21" s="2866"/>
      <c r="G21" s="2866"/>
      <c r="H21" s="2866"/>
      <c r="I21" s="2866"/>
      <c r="J21" s="2866"/>
      <c r="K21" s="2866"/>
      <c r="L21" s="2866"/>
      <c r="M21" s="2866"/>
      <c r="N21" s="2866"/>
      <c r="O21" s="2867"/>
    </row>
    <row r="22" spans="1:15" ht="14.1" customHeight="1" x14ac:dyDescent="0.15">
      <c r="A22" s="2865"/>
      <c r="B22" s="2866"/>
      <c r="C22" s="2866"/>
      <c r="D22" s="2866"/>
      <c r="E22" s="2866"/>
      <c r="F22" s="2866"/>
      <c r="G22" s="2866"/>
      <c r="H22" s="2866"/>
      <c r="I22" s="2866"/>
      <c r="J22" s="2866"/>
      <c r="K22" s="2866"/>
      <c r="L22" s="2866"/>
      <c r="M22" s="2866"/>
      <c r="N22" s="2866"/>
      <c r="O22" s="2867"/>
    </row>
    <row r="23" spans="1:15" ht="14.1" customHeight="1" x14ac:dyDescent="0.15">
      <c r="A23" s="2865"/>
      <c r="B23" s="2866"/>
      <c r="C23" s="2866"/>
      <c r="D23" s="2866"/>
      <c r="E23" s="2866"/>
      <c r="F23" s="2866"/>
      <c r="G23" s="2866"/>
      <c r="H23" s="2866"/>
      <c r="I23" s="2866"/>
      <c r="J23" s="2866"/>
      <c r="K23" s="2866"/>
      <c r="L23" s="2866"/>
      <c r="M23" s="2866"/>
      <c r="N23" s="2866"/>
      <c r="O23" s="2867"/>
    </row>
    <row r="24" spans="1:15" ht="14.1" customHeight="1" x14ac:dyDescent="0.15">
      <c r="A24" s="2865"/>
      <c r="B24" s="2866"/>
      <c r="C24" s="2866"/>
      <c r="D24" s="2866"/>
      <c r="E24" s="2866"/>
      <c r="F24" s="2866"/>
      <c r="G24" s="2866"/>
      <c r="H24" s="2866"/>
      <c r="I24" s="2866"/>
      <c r="J24" s="2866"/>
      <c r="K24" s="2866"/>
      <c r="L24" s="2866"/>
      <c r="M24" s="2866"/>
      <c r="N24" s="2866"/>
      <c r="O24" s="2867"/>
    </row>
    <row r="25" spans="1:15" ht="14.1" customHeight="1" x14ac:dyDescent="0.15">
      <c r="A25" s="2865"/>
      <c r="B25" s="2866"/>
      <c r="C25" s="2866"/>
      <c r="D25" s="2866"/>
      <c r="E25" s="2866"/>
      <c r="F25" s="2866"/>
      <c r="G25" s="2866"/>
      <c r="H25" s="2866"/>
      <c r="I25" s="2866"/>
      <c r="J25" s="2866"/>
      <c r="K25" s="2866"/>
      <c r="L25" s="2866"/>
      <c r="M25" s="2866"/>
      <c r="N25" s="2866"/>
      <c r="O25" s="2867"/>
    </row>
    <row r="26" spans="1:15" ht="14.1" customHeight="1" thickBot="1" x14ac:dyDescent="0.2">
      <c r="A26" s="2868"/>
      <c r="B26" s="2869"/>
      <c r="C26" s="2869"/>
      <c r="D26" s="2869"/>
      <c r="E26" s="2869"/>
      <c r="F26" s="2869"/>
      <c r="G26" s="2869"/>
      <c r="H26" s="2869"/>
      <c r="I26" s="2869"/>
      <c r="J26" s="2869"/>
      <c r="K26" s="2869"/>
      <c r="L26" s="2869"/>
      <c r="M26" s="2869"/>
      <c r="N26" s="2869"/>
      <c r="O26" s="2870"/>
    </row>
    <row r="27" spans="1:15" s="11" customFormat="1" ht="27.95" customHeight="1" thickBot="1" x14ac:dyDescent="0.2">
      <c r="A27" s="2871" t="s">
        <v>4530</v>
      </c>
      <c r="B27" s="2871"/>
      <c r="C27" s="2871"/>
      <c r="D27" s="2871"/>
      <c r="E27" s="2871"/>
      <c r="F27" s="2871"/>
      <c r="G27" s="2871"/>
      <c r="H27" s="2871"/>
      <c r="I27" s="2871"/>
      <c r="J27" s="2871"/>
      <c r="K27" s="2871"/>
      <c r="L27" s="2871"/>
      <c r="M27" s="2871"/>
      <c r="N27" s="2871"/>
      <c r="O27" s="2871"/>
    </row>
    <row r="28" spans="1:15" ht="14.1" customHeight="1" x14ac:dyDescent="0.15">
      <c r="A28" s="2862"/>
      <c r="B28" s="2863"/>
      <c r="C28" s="2863"/>
      <c r="D28" s="2863"/>
      <c r="E28" s="2863"/>
      <c r="F28" s="2863"/>
      <c r="G28" s="2863"/>
      <c r="H28" s="2863"/>
      <c r="I28" s="2863"/>
      <c r="J28" s="2863"/>
      <c r="K28" s="2863"/>
      <c r="L28" s="2863"/>
      <c r="M28" s="2863"/>
      <c r="N28" s="2863"/>
      <c r="O28" s="2864"/>
    </row>
    <row r="29" spans="1:15" ht="14.1" customHeight="1" x14ac:dyDescent="0.15">
      <c r="A29" s="2865"/>
      <c r="B29" s="2866"/>
      <c r="C29" s="2866"/>
      <c r="D29" s="2866"/>
      <c r="E29" s="2866"/>
      <c r="F29" s="2866"/>
      <c r="G29" s="2866"/>
      <c r="H29" s="2866"/>
      <c r="I29" s="2866"/>
      <c r="J29" s="2866"/>
      <c r="K29" s="2866"/>
      <c r="L29" s="2866"/>
      <c r="M29" s="2866"/>
      <c r="N29" s="2866"/>
      <c r="O29" s="2867"/>
    </row>
    <row r="30" spans="1:15" ht="14.1" customHeight="1" x14ac:dyDescent="0.15">
      <c r="A30" s="2865"/>
      <c r="B30" s="2866"/>
      <c r="C30" s="2866"/>
      <c r="D30" s="2866"/>
      <c r="E30" s="2866"/>
      <c r="F30" s="2866"/>
      <c r="G30" s="2866"/>
      <c r="H30" s="2866"/>
      <c r="I30" s="2866"/>
      <c r="J30" s="2866"/>
      <c r="K30" s="2866"/>
      <c r="L30" s="2866"/>
      <c r="M30" s="2866"/>
      <c r="N30" s="2866"/>
      <c r="O30" s="2867"/>
    </row>
    <row r="31" spans="1:15" ht="14.1" customHeight="1" x14ac:dyDescent="0.15">
      <c r="A31" s="2865"/>
      <c r="B31" s="2866"/>
      <c r="C31" s="2866"/>
      <c r="D31" s="2866"/>
      <c r="E31" s="2866"/>
      <c r="F31" s="2866"/>
      <c r="G31" s="2866"/>
      <c r="H31" s="2866"/>
      <c r="I31" s="2866"/>
      <c r="J31" s="2866"/>
      <c r="K31" s="2866"/>
      <c r="L31" s="2866"/>
      <c r="M31" s="2866"/>
      <c r="N31" s="2866"/>
      <c r="O31" s="2867"/>
    </row>
    <row r="32" spans="1:15" ht="14.1" customHeight="1" x14ac:dyDescent="0.15">
      <c r="A32" s="2865"/>
      <c r="B32" s="2866"/>
      <c r="C32" s="2866"/>
      <c r="D32" s="2866"/>
      <c r="E32" s="2866"/>
      <c r="F32" s="2866"/>
      <c r="G32" s="2866"/>
      <c r="H32" s="2866"/>
      <c r="I32" s="2866"/>
      <c r="J32" s="2866"/>
      <c r="K32" s="2866"/>
      <c r="L32" s="2866"/>
      <c r="M32" s="2866"/>
      <c r="N32" s="2866"/>
      <c r="O32" s="2867"/>
    </row>
    <row r="33" spans="1:15" ht="14.1" customHeight="1" x14ac:dyDescent="0.15">
      <c r="A33" s="2865"/>
      <c r="B33" s="2866"/>
      <c r="C33" s="2866"/>
      <c r="D33" s="2866"/>
      <c r="E33" s="2866"/>
      <c r="F33" s="2866"/>
      <c r="G33" s="2866"/>
      <c r="H33" s="2866"/>
      <c r="I33" s="2866"/>
      <c r="J33" s="2866"/>
      <c r="K33" s="2866"/>
      <c r="L33" s="2866"/>
      <c r="M33" s="2866"/>
      <c r="N33" s="2866"/>
      <c r="O33" s="2867"/>
    </row>
    <row r="34" spans="1:15" ht="14.1" customHeight="1" x14ac:dyDescent="0.15">
      <c r="A34" s="2865"/>
      <c r="B34" s="2866"/>
      <c r="C34" s="2866"/>
      <c r="D34" s="2866"/>
      <c r="E34" s="2866"/>
      <c r="F34" s="2866"/>
      <c r="G34" s="2866"/>
      <c r="H34" s="2866"/>
      <c r="I34" s="2866"/>
      <c r="J34" s="2866"/>
      <c r="K34" s="2866"/>
      <c r="L34" s="2866"/>
      <c r="M34" s="2866"/>
      <c r="N34" s="2866"/>
      <c r="O34" s="2867"/>
    </row>
    <row r="35" spans="1:15" ht="14.1" customHeight="1" x14ac:dyDescent="0.15">
      <c r="A35" s="2865"/>
      <c r="B35" s="2866"/>
      <c r="C35" s="2866"/>
      <c r="D35" s="2866"/>
      <c r="E35" s="2866"/>
      <c r="F35" s="2866"/>
      <c r="G35" s="2866"/>
      <c r="H35" s="2866"/>
      <c r="I35" s="2866"/>
      <c r="J35" s="2866"/>
      <c r="K35" s="2866"/>
      <c r="L35" s="2866"/>
      <c r="M35" s="2866"/>
      <c r="N35" s="2866"/>
      <c r="O35" s="2867"/>
    </row>
    <row r="36" spans="1:15" ht="14.1" customHeight="1" x14ac:dyDescent="0.15">
      <c r="A36" s="2865"/>
      <c r="B36" s="2866"/>
      <c r="C36" s="2866"/>
      <c r="D36" s="2866"/>
      <c r="E36" s="2866"/>
      <c r="F36" s="2866"/>
      <c r="G36" s="2866"/>
      <c r="H36" s="2866"/>
      <c r="I36" s="2866"/>
      <c r="J36" s="2866"/>
      <c r="K36" s="2866"/>
      <c r="L36" s="2866"/>
      <c r="M36" s="2866"/>
      <c r="N36" s="2866"/>
      <c r="O36" s="2867"/>
    </row>
    <row r="37" spans="1:15" ht="14.1" customHeight="1" thickBot="1" x14ac:dyDescent="0.2">
      <c r="A37" s="2868"/>
      <c r="B37" s="2869"/>
      <c r="C37" s="2869"/>
      <c r="D37" s="2869"/>
      <c r="E37" s="2869"/>
      <c r="F37" s="2869"/>
      <c r="G37" s="2869"/>
      <c r="H37" s="2869"/>
      <c r="I37" s="2869"/>
      <c r="J37" s="2869"/>
      <c r="K37" s="2869"/>
      <c r="L37" s="2869"/>
      <c r="M37" s="2869"/>
      <c r="N37" s="2869"/>
      <c r="O37" s="2870"/>
    </row>
    <row r="38" spans="1:15" x14ac:dyDescent="0.15">
      <c r="A38" s="23"/>
      <c r="B38" s="19"/>
      <c r="C38" s="19"/>
      <c r="D38" s="19"/>
      <c r="E38" s="19"/>
      <c r="F38" s="19"/>
      <c r="G38" s="19"/>
      <c r="H38" s="19"/>
      <c r="K38" s="2227" t="str">
        <f>HYPERLINK("#A1","▲このシートの先頭に戻る")</f>
        <v>▲このシートの先頭に戻る</v>
      </c>
      <c r="L38" s="2227"/>
      <c r="M38" s="2227"/>
      <c r="N38" s="2227"/>
      <c r="O38" s="2227"/>
    </row>
    <row r="39" spans="1:15" ht="54.75" customHeight="1" x14ac:dyDescent="0.15">
      <c r="A39" s="46"/>
      <c r="B39" s="46"/>
      <c r="C39" s="46"/>
      <c r="D39" s="46"/>
      <c r="E39" s="46"/>
      <c r="F39" s="46"/>
      <c r="G39" s="46"/>
      <c r="H39" s="46"/>
      <c r="I39" s="46"/>
      <c r="J39" s="46"/>
      <c r="K39" s="46"/>
      <c r="L39" s="46"/>
      <c r="M39" s="46"/>
      <c r="N39" s="46"/>
      <c r="O39" s="46"/>
    </row>
    <row r="40" spans="1:15" x14ac:dyDescent="0.15">
      <c r="A40" s="23"/>
      <c r="B40" s="19"/>
      <c r="C40" s="19"/>
      <c r="D40" s="19"/>
      <c r="E40" s="19"/>
      <c r="F40" s="19"/>
      <c r="G40" s="19"/>
      <c r="H40" s="19"/>
    </row>
  </sheetData>
  <sheetProtection algorithmName="SHA-512" hashValue="w0GsisCj+vDDVWQaNRGKqvbbyRbFF++cI6P1Z1337U3wPoWkOQlSpQXMgXtBXFPiJ44wmCyCaWBaTcKUvbNsmA==" saltValue="uZVqAj+P6/gqDUOVgTj84w==" spinCount="100000" sheet="1" formatRows="0"/>
  <mergeCells count="9">
    <mergeCell ref="K38:O38"/>
    <mergeCell ref="A17:O26"/>
    <mergeCell ref="A27:O27"/>
    <mergeCell ref="A28:O37"/>
    <mergeCell ref="A1:O1"/>
    <mergeCell ref="A3:O3"/>
    <mergeCell ref="A5:O5"/>
    <mergeCell ref="A6:O15"/>
    <mergeCell ref="A16:O16"/>
  </mergeCells>
  <phoneticPr fontId="2"/>
  <dataValidations count="1">
    <dataValidation imeMode="hiragana" allowBlank="1" showInputMessage="1" showErrorMessage="1" sqref="A28:O37 A17:O26 A6:O15" xr:uid="{00000000-0002-0000-0D00-000000000000}"/>
  </dataValidations>
  <pageMargins left="0.74803149606299213" right="0.74803149606299213" top="0.98425196850393704" bottom="0.98425196850393704" header="0.51181102362204722" footer="0.51181102362204722"/>
  <pageSetup paperSize="9" orientation="portrait" r:id="rId1"/>
  <headerFooter alignWithMargins="0">
    <oddHeader>&amp;L&amp;A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O333"/>
  <sheetViews>
    <sheetView zoomScaleNormal="100" workbookViewId="0"/>
  </sheetViews>
  <sheetFormatPr defaultRowHeight="15" x14ac:dyDescent="0.15"/>
  <cols>
    <col min="1" max="1" width="4.625" style="176" customWidth="1"/>
    <col min="2" max="2" width="39" style="176" bestFit="1" customWidth="1"/>
    <col min="3" max="3" width="9" style="176"/>
    <col min="4" max="5" width="4.625" style="176" customWidth="1"/>
    <col min="6" max="6" width="28.875" style="176" bestFit="1" customWidth="1"/>
    <col min="7" max="7" width="9" style="176"/>
    <col min="8" max="9" width="4.625" style="176" customWidth="1"/>
    <col min="10" max="10" width="29.375" style="176" customWidth="1"/>
    <col min="11" max="11" width="9" style="176" customWidth="1"/>
    <col min="12" max="13" width="4.625" style="176" customWidth="1"/>
    <col min="14" max="14" width="36.625" style="176" customWidth="1"/>
    <col min="15" max="16384" width="9" style="176"/>
  </cols>
  <sheetData>
    <row r="2" spans="1:15" ht="15.75" thickBot="1" x14ac:dyDescent="0.2"/>
    <row r="3" spans="1:15" ht="21" customHeight="1" x14ac:dyDescent="0.15">
      <c r="A3" s="1619" t="s">
        <v>3656</v>
      </c>
      <c r="B3" s="1620"/>
      <c r="C3" s="980">
        <f>IF(SUM('４．授業支援と授業以外の支援'!AE11:AE42)&gt;0,1,0)</f>
        <v>0</v>
      </c>
      <c r="E3" s="1614" t="s">
        <v>25</v>
      </c>
      <c r="F3" s="1615"/>
      <c r="G3" s="980">
        <f>IF(SUM('４．授業支援と授業以外の支援'!AE43:AE56)&gt;0,1,0)</f>
        <v>0</v>
      </c>
      <c r="I3" s="1614" t="s">
        <v>4544</v>
      </c>
      <c r="J3" s="1615"/>
      <c r="K3" s="980">
        <f>IF(SUM(K4:K47)&gt;0,1,0)</f>
        <v>0</v>
      </c>
      <c r="M3" s="1614" t="s">
        <v>4018</v>
      </c>
      <c r="N3" s="1615"/>
      <c r="O3" s="980">
        <f>IF(SUM('６．受験者数・入学者数 '!D41:AC72)&gt;0,1,0)</f>
        <v>0</v>
      </c>
    </row>
    <row r="4" spans="1:15" ht="15" customHeight="1" x14ac:dyDescent="0.15">
      <c r="A4" s="1617" t="s">
        <v>188</v>
      </c>
      <c r="B4" s="979" t="s">
        <v>3515</v>
      </c>
      <c r="C4" s="1001">
        <f>IF(SUM('４．授業支援と授業以外の支援'!E11:G42)&gt;0,1,0)</f>
        <v>0</v>
      </c>
      <c r="E4" s="1608" t="s">
        <v>188</v>
      </c>
      <c r="F4" s="979" t="s">
        <v>3515</v>
      </c>
      <c r="G4" s="981">
        <f>IF(SUM('４．授業支援と授業以外の支援'!E43:G56)&gt;0,1,0)</f>
        <v>0</v>
      </c>
      <c r="I4" s="1617" t="s">
        <v>3656</v>
      </c>
      <c r="J4" s="979" t="s">
        <v>3659</v>
      </c>
      <c r="K4" s="981">
        <f>IF(SUM('４．授業支援と授業以外の支援'!M118:P118,'４．授業支援と授業以外の支援'!M169:P169)&gt;0,1,0)</f>
        <v>0</v>
      </c>
      <c r="M4" s="1617" t="s">
        <v>4047</v>
      </c>
      <c r="N4" s="979" t="s">
        <v>4531</v>
      </c>
      <c r="O4" s="981">
        <f>IF(SUM('６．受験者数・入学者数 '!D41:AC41)&gt;0,1,0)</f>
        <v>0</v>
      </c>
    </row>
    <row r="5" spans="1:15" x14ac:dyDescent="0.15">
      <c r="A5" s="1617"/>
      <c r="B5" s="979" t="s">
        <v>3520</v>
      </c>
      <c r="C5" s="981">
        <f>IF(SUM('４．授業支援と授業以外の支援'!H11:J42)&gt;0,1,0)</f>
        <v>0</v>
      </c>
      <c r="E5" s="1609"/>
      <c r="F5" s="979" t="s">
        <v>3520</v>
      </c>
      <c r="G5" s="981">
        <f>IF(SUM('４．授業支援と授業以外の支援'!H43:J56)&gt;0,1,0)</f>
        <v>0</v>
      </c>
      <c r="I5" s="1617"/>
      <c r="J5" s="979" t="s">
        <v>3660</v>
      </c>
      <c r="K5" s="981">
        <f>IF(SUM('４．授業支援と授業以外の支援'!M119:P119,'４．授業支援と授業以外の支援'!M170:P170)&gt;0,1,0)</f>
        <v>0</v>
      </c>
      <c r="M5" s="1617"/>
      <c r="N5" s="979" t="s">
        <v>4019</v>
      </c>
      <c r="O5" s="981">
        <f>IF(SUM('６．受験者数・入学者数 '!D42:AC42)&gt;0,1,0)</f>
        <v>0</v>
      </c>
    </row>
    <row r="6" spans="1:15" x14ac:dyDescent="0.15">
      <c r="A6" s="1617"/>
      <c r="B6" s="979" t="s">
        <v>3658</v>
      </c>
      <c r="C6" s="981">
        <f>IF(SUM('４．授業支援と授業以外の支援'!K11:N42)&gt;0,1,0)</f>
        <v>0</v>
      </c>
      <c r="E6" s="1609"/>
      <c r="F6" s="979" t="s">
        <v>3658</v>
      </c>
      <c r="G6" s="981">
        <f>IF(SUM('４．授業支援と授業以外の支援'!K43:N56)&gt;0,1,0)</f>
        <v>0</v>
      </c>
      <c r="I6" s="1617"/>
      <c r="J6" s="979" t="s">
        <v>3661</v>
      </c>
      <c r="K6" s="981">
        <f>IF(SUM('４．授業支援と授業以外の支援'!M120:P120,'４．授業支援と授業以外の支援'!M171:P171)&gt;0,1,0)</f>
        <v>0</v>
      </c>
      <c r="M6" s="1617"/>
      <c r="N6" s="979" t="s">
        <v>4483</v>
      </c>
      <c r="O6" s="981">
        <f>IF(SUM('６．受験者数・入学者数 '!D43:AC43)&gt;0,1,0)</f>
        <v>0</v>
      </c>
    </row>
    <row r="7" spans="1:15" x14ac:dyDescent="0.15">
      <c r="A7" s="1617"/>
      <c r="B7" s="979" t="s">
        <v>1095</v>
      </c>
      <c r="C7" s="981">
        <f>IF(SUM('４．授業支援と授業以外の支援'!O11:O42)&gt;0,1,0)</f>
        <v>0</v>
      </c>
      <c r="E7" s="1609"/>
      <c r="F7" s="979" t="s">
        <v>1095</v>
      </c>
      <c r="G7" s="981">
        <f>IF(SUM('４．授業支援と授業以外の支援'!O43:O56)&gt;0,1,0)</f>
        <v>0</v>
      </c>
      <c r="I7" s="1617"/>
      <c r="J7" s="979" t="s">
        <v>3662</v>
      </c>
      <c r="K7" s="981">
        <f>IF(SUM('４．授業支援と授業以外の支援'!M121:P121,'４．授業支援と授業以外の支援'!M172:P172)&gt;0,1,0)</f>
        <v>0</v>
      </c>
      <c r="M7" s="1617"/>
      <c r="N7" s="979" t="s">
        <v>4020</v>
      </c>
      <c r="O7" s="981">
        <f>IF(SUM('６．受験者数・入学者数 '!D44:AC44)&gt;0,1,0)</f>
        <v>0</v>
      </c>
    </row>
    <row r="8" spans="1:15" x14ac:dyDescent="0.15">
      <c r="A8" s="1617"/>
      <c r="B8" s="979" t="s">
        <v>3640</v>
      </c>
      <c r="C8" s="981">
        <f>IF(SUM('４．授業支援と授業以外の支援'!P11:T42)&gt;0,1,0)</f>
        <v>0</v>
      </c>
      <c r="E8" s="1609"/>
      <c r="F8" s="979" t="s">
        <v>3640</v>
      </c>
      <c r="G8" s="981">
        <f>IF(SUM('４．授業支援と授業以外の支援'!P43:T56)&gt;0,1,0)</f>
        <v>0</v>
      </c>
      <c r="I8" s="1617"/>
      <c r="J8" s="979" t="s">
        <v>3663</v>
      </c>
      <c r="K8" s="981">
        <f>IF(SUM('４．授業支援と授業以外の支援'!M122:P122,'４．授業支援と授業以外の支援'!M173:P173)&gt;0,1,0)</f>
        <v>0</v>
      </c>
      <c r="M8" s="1617"/>
      <c r="N8" s="979" t="s">
        <v>4021</v>
      </c>
      <c r="O8" s="981">
        <f>IF(SUM('６．受験者数・入学者数 '!D45:AC45)&gt;0,1,0)</f>
        <v>0</v>
      </c>
    </row>
    <row r="9" spans="1:15" x14ac:dyDescent="0.15">
      <c r="A9" s="1617"/>
      <c r="B9" s="979" t="s">
        <v>26</v>
      </c>
      <c r="C9" s="981">
        <f>IF(SUM('４．授業支援と授業以外の支援'!U11:Z42)&gt;0,1,0)</f>
        <v>0</v>
      </c>
      <c r="E9" s="1609"/>
      <c r="F9" s="979" t="s">
        <v>26</v>
      </c>
      <c r="G9" s="981">
        <f>IF(SUM('４．授業支援と授業以外の支援'!U43:Z56)&gt;0,1,0)</f>
        <v>0</v>
      </c>
      <c r="I9" s="1617"/>
      <c r="J9" s="979" t="s">
        <v>3664</v>
      </c>
      <c r="K9" s="981">
        <f>IF(SUM('４．授業支援と授業以外の支援'!M123:P123,'４．授業支援と授業以外の支援'!M174:P174)&gt;0,1,0)</f>
        <v>0</v>
      </c>
      <c r="M9" s="1617"/>
      <c r="N9" s="979" t="s">
        <v>4022</v>
      </c>
      <c r="O9" s="981">
        <f>IF(SUM('６．受験者数・入学者数 '!D46:AC46)&gt;0,1,0)</f>
        <v>0</v>
      </c>
    </row>
    <row r="10" spans="1:15" x14ac:dyDescent="0.15">
      <c r="A10" s="1617"/>
      <c r="B10" s="979" t="s">
        <v>1089</v>
      </c>
      <c r="C10" s="981">
        <f>IF(SUM('４．授業支援と授業以外の支援'!AA11:AA42)&gt;0,1,0)</f>
        <v>0</v>
      </c>
      <c r="E10" s="1609"/>
      <c r="F10" s="979" t="s">
        <v>1089</v>
      </c>
      <c r="G10" s="981">
        <f>IF(SUM('４．授業支援と授業以外の支援'!AA43:AA56)&gt;0,1,0)</f>
        <v>0</v>
      </c>
      <c r="I10" s="1617"/>
      <c r="J10" s="979" t="s">
        <v>3665</v>
      </c>
      <c r="K10" s="981">
        <f>IF(SUM('４．授業支援と授業以外の支援'!M124:P124,'４．授業支援と授業以外の支援'!M175:P175)&gt;0,1,0)</f>
        <v>0</v>
      </c>
      <c r="M10" s="1617"/>
      <c r="N10" s="979" t="s">
        <v>4023</v>
      </c>
      <c r="O10" s="981">
        <f>IF(SUM('６．受験者数・入学者数 '!D47:AC47)&gt;0,1,0)</f>
        <v>0</v>
      </c>
    </row>
    <row r="11" spans="1:15" x14ac:dyDescent="0.15">
      <c r="A11" s="1617"/>
      <c r="B11" s="979" t="s">
        <v>1269</v>
      </c>
      <c r="C11" s="981">
        <f>IF(SUM('４．授業支援と授業以外の支援'!AB11:AC42)&gt;0,1,0)</f>
        <v>0</v>
      </c>
      <c r="E11" s="1609"/>
      <c r="F11" s="979" t="s">
        <v>1269</v>
      </c>
      <c r="G11" s="981">
        <f>IF(SUM('４．授業支援と授業以外の支援'!AB43:AC56)&gt;0,1,0)</f>
        <v>0</v>
      </c>
      <c r="I11" s="1617"/>
      <c r="J11" s="979" t="s">
        <v>3666</v>
      </c>
      <c r="K11" s="981">
        <f>IF(SUM('４．授業支援と授業以外の支援'!M125:P125,'４．授業支援と授業以外の支援'!M176:P176)&gt;0,1,0)</f>
        <v>0</v>
      </c>
      <c r="M11" s="1617"/>
      <c r="N11" s="979" t="s">
        <v>4024</v>
      </c>
      <c r="O11" s="981">
        <f>IF(SUM('６．受験者数・入学者数 '!D48:AC48)&gt;0,1,0)</f>
        <v>0</v>
      </c>
    </row>
    <row r="12" spans="1:15" x14ac:dyDescent="0.15">
      <c r="A12" s="1617"/>
      <c r="B12" s="979" t="s">
        <v>169</v>
      </c>
      <c r="C12" s="981">
        <f>IF(SUM('４．授業支援と授業以外の支援'!AD11:AD42)&gt;0,1,0)</f>
        <v>0</v>
      </c>
      <c r="E12" s="1610"/>
      <c r="F12" s="979" t="s">
        <v>169</v>
      </c>
      <c r="G12" s="981">
        <f>IF(SUM('４．授業支援と授業以外の支援'!AD43:AD56)&gt;0,1,0)</f>
        <v>0</v>
      </c>
      <c r="I12" s="1617"/>
      <c r="J12" s="979" t="s">
        <v>3667</v>
      </c>
      <c r="K12" s="981">
        <f>IF(SUM('４．授業支援と授業以外の支援'!M126:P126,'４．授業支援と授業以外の支援'!M177:P177)&gt;0,1,0)</f>
        <v>0</v>
      </c>
      <c r="M12" s="1617"/>
      <c r="N12" s="979" t="s">
        <v>4025</v>
      </c>
      <c r="O12" s="981">
        <f>IF(SUM('６．受験者数・入学者数 '!D49:AC49)&gt;0,1,0)</f>
        <v>0</v>
      </c>
    </row>
    <row r="13" spans="1:15" ht="15" customHeight="1" x14ac:dyDescent="0.15">
      <c r="A13" s="1611" t="s">
        <v>3657</v>
      </c>
      <c r="B13" s="979" t="s">
        <v>3659</v>
      </c>
      <c r="C13" s="981">
        <f>IF(SUM('４．授業支援と授業以外の支援'!E11:AD11)&gt;0,1,0)</f>
        <v>0</v>
      </c>
      <c r="E13" s="1608" t="s">
        <v>3657</v>
      </c>
      <c r="F13" s="979" t="s">
        <v>3848</v>
      </c>
      <c r="G13" s="1001">
        <f>IF(SUM('４．授業支援と授業以外の支援'!E43:AD43)&gt;0,1,0)</f>
        <v>0</v>
      </c>
      <c r="I13" s="1617"/>
      <c r="J13" s="979" t="s">
        <v>3668</v>
      </c>
      <c r="K13" s="981">
        <f>IF(SUM('４．授業支援と授業以外の支援'!M127:P127,'４．授業支援と授業以外の支援'!M178:P178)&gt;0,1,0)</f>
        <v>0</v>
      </c>
      <c r="M13" s="1617"/>
      <c r="N13" s="979" t="s">
        <v>4026</v>
      </c>
      <c r="O13" s="981">
        <f>IF(SUM('６．受験者数・入学者数 '!D50:AC50)&gt;0,1,0)</f>
        <v>0</v>
      </c>
    </row>
    <row r="14" spans="1:15" x14ac:dyDescent="0.15">
      <c r="A14" s="1612"/>
      <c r="B14" s="979" t="s">
        <v>3660</v>
      </c>
      <c r="C14" s="981">
        <f>IF(SUM('４．授業支援と授業以外の支援'!E12:AD12)&gt;0,1,0)</f>
        <v>0</v>
      </c>
      <c r="E14" s="1609"/>
      <c r="F14" s="979" t="s">
        <v>3849</v>
      </c>
      <c r="G14" s="981">
        <f>IF(SUM('４．授業支援と授業以外の支援'!E44:AD44)&gt;0,1,0)</f>
        <v>0</v>
      </c>
      <c r="I14" s="1617"/>
      <c r="J14" s="979" t="s">
        <v>3669</v>
      </c>
      <c r="K14" s="981">
        <f>IF(SUM('４．授業支援と授業以外の支援'!M128:P128,'４．授業支援と授業以外の支援'!M179:P179)&gt;0,1,0)</f>
        <v>0</v>
      </c>
      <c r="M14" s="1617"/>
      <c r="N14" s="979" t="s">
        <v>4027</v>
      </c>
      <c r="O14" s="981">
        <f>IF(SUM('６．受験者数・入学者数 '!D51:AC51)&gt;0,1,0)</f>
        <v>0</v>
      </c>
    </row>
    <row r="15" spans="1:15" x14ac:dyDescent="0.15">
      <c r="A15" s="1612"/>
      <c r="B15" s="979" t="s">
        <v>3661</v>
      </c>
      <c r="C15" s="981">
        <f>IF(SUM('４．授業支援と授業以外の支援'!E13:AD13)&gt;0,1,0)</f>
        <v>0</v>
      </c>
      <c r="E15" s="1609"/>
      <c r="F15" s="979" t="s">
        <v>3850</v>
      </c>
      <c r="G15" s="981">
        <f>IF(SUM('４．授業支援と授業以外の支援'!E45:AD45)&gt;0,1,0)</f>
        <v>0</v>
      </c>
      <c r="I15" s="1617"/>
      <c r="J15" s="979" t="s">
        <v>3670</v>
      </c>
      <c r="K15" s="981">
        <f>IF(SUM('４．授業支援と授業以外の支援'!M129:P129,'４．授業支援と授業以外の支援'!M180:P180)&gt;0,1,0)</f>
        <v>0</v>
      </c>
      <c r="M15" s="1617"/>
      <c r="N15" s="979" t="s">
        <v>4028</v>
      </c>
      <c r="O15" s="981">
        <f>IF(SUM('６．受験者数・入学者数 '!D52:AC52)&gt;0,1,0)</f>
        <v>0</v>
      </c>
    </row>
    <row r="16" spans="1:15" x14ac:dyDescent="0.15">
      <c r="A16" s="1612"/>
      <c r="B16" s="979" t="s">
        <v>3662</v>
      </c>
      <c r="C16" s="981">
        <f>IF(SUM('４．授業支援と授業以外の支援'!E14:AD14)&gt;0,1,0)</f>
        <v>0</v>
      </c>
      <c r="E16" s="1609"/>
      <c r="F16" s="979" t="s">
        <v>3851</v>
      </c>
      <c r="G16" s="981">
        <f>IF(SUM('４．授業支援と授業以外の支援'!E46:AD46)&gt;0,1,0)</f>
        <v>0</v>
      </c>
      <c r="I16" s="1617"/>
      <c r="J16" s="979" t="s">
        <v>3671</v>
      </c>
      <c r="K16" s="981">
        <f>IF(SUM('４．授業支援と授業以外の支援'!M130:P130,'４．授業支援と授業以外の支援'!M181:P181)&gt;0,1,0)</f>
        <v>0</v>
      </c>
      <c r="M16" s="1617"/>
      <c r="N16" s="979" t="s">
        <v>4029</v>
      </c>
      <c r="O16" s="981">
        <f>IF(SUM('６．受験者数・入学者数 '!D53:AC53)&gt;0,1,0)</f>
        <v>0</v>
      </c>
    </row>
    <row r="17" spans="1:15" x14ac:dyDescent="0.15">
      <c r="A17" s="1612"/>
      <c r="B17" s="979" t="s">
        <v>3663</v>
      </c>
      <c r="C17" s="981">
        <f>IF(SUM('４．授業支援と授業以外の支援'!E15:AD15)&gt;0,1,0)</f>
        <v>0</v>
      </c>
      <c r="E17" s="1609"/>
      <c r="F17" s="979" t="s">
        <v>3852</v>
      </c>
      <c r="G17" s="981">
        <f>IF(SUM('４．授業支援と授業以外の支援'!E47:AD47)&gt;0,1,0)</f>
        <v>0</v>
      </c>
      <c r="I17" s="1617"/>
      <c r="J17" s="979" t="s">
        <v>3672</v>
      </c>
      <c r="K17" s="981">
        <f>IF(SUM('４．授業支援と授業以外の支援'!M131:P131,'４．授業支援と授業以外の支援'!M182:P182)&gt;0,1,0)</f>
        <v>0</v>
      </c>
      <c r="M17" s="1617"/>
      <c r="N17" s="979" t="s">
        <v>4030</v>
      </c>
      <c r="O17" s="981">
        <f>IF(SUM('６．受験者数・入学者数 '!D54:AC54)&gt;0,1,0)</f>
        <v>0</v>
      </c>
    </row>
    <row r="18" spans="1:15" x14ac:dyDescent="0.15">
      <c r="A18" s="1612"/>
      <c r="B18" s="979" t="s">
        <v>3664</v>
      </c>
      <c r="C18" s="981">
        <f>IF(SUM('４．授業支援と授業以外の支援'!E16:AD16)&gt;0,1,0)</f>
        <v>0</v>
      </c>
      <c r="E18" s="1609"/>
      <c r="F18" s="979" t="s">
        <v>3853</v>
      </c>
      <c r="G18" s="981">
        <f>IF(SUM('４．授業支援と授業以外の支援'!E48:AD48)&gt;0,1,0)</f>
        <v>0</v>
      </c>
      <c r="I18" s="1617"/>
      <c r="J18" s="979" t="s">
        <v>3673</v>
      </c>
      <c r="K18" s="981">
        <f>IF(SUM('４．授業支援と授業以外の支援'!M132:P132,'４．授業支援と授業以外の支援'!M183:P183)&gt;0,1,0)</f>
        <v>0</v>
      </c>
      <c r="M18" s="1617"/>
      <c r="N18" s="979" t="s">
        <v>4031</v>
      </c>
      <c r="O18" s="981">
        <f>IF(SUM('６．受験者数・入学者数 '!D55:AC55)&gt;0,1,0)</f>
        <v>0</v>
      </c>
    </row>
    <row r="19" spans="1:15" x14ac:dyDescent="0.15">
      <c r="A19" s="1612"/>
      <c r="B19" s="979" t="s">
        <v>3665</v>
      </c>
      <c r="C19" s="981">
        <f>IF(SUM('４．授業支援と授業以外の支援'!E17:AD17)&gt;0,1,0)</f>
        <v>0</v>
      </c>
      <c r="E19" s="1609"/>
      <c r="F19" s="979" t="s">
        <v>3854</v>
      </c>
      <c r="G19" s="981">
        <f>IF(SUM('４．授業支援と授業以外の支援'!E49:AD49)&gt;0,1,0)</f>
        <v>0</v>
      </c>
      <c r="I19" s="1617"/>
      <c r="J19" s="979" t="s">
        <v>3674</v>
      </c>
      <c r="K19" s="981">
        <f>IF(SUM('４．授業支援と授業以外の支援'!M133:P133,'４．授業支援と授業以外の支援'!M184:P184)&gt;0,1,0)</f>
        <v>0</v>
      </c>
      <c r="M19" s="1617"/>
      <c r="N19" s="979" t="s">
        <v>4032</v>
      </c>
      <c r="O19" s="981">
        <f>IF(SUM('６．受験者数・入学者数 '!D56:AC56)&gt;0,1,0)</f>
        <v>0</v>
      </c>
    </row>
    <row r="20" spans="1:15" x14ac:dyDescent="0.15">
      <c r="A20" s="1612"/>
      <c r="B20" s="979" t="s">
        <v>3666</v>
      </c>
      <c r="C20" s="981">
        <f>IF(SUM('４．授業支援と授業以外の支援'!E18:AD18)&gt;0,1,0)</f>
        <v>0</v>
      </c>
      <c r="E20" s="1609"/>
      <c r="F20" s="979" t="s">
        <v>3855</v>
      </c>
      <c r="G20" s="981">
        <f>IF(SUM('４．授業支援と授業以外の支援'!E50:AD50)&gt;0,1,0)</f>
        <v>0</v>
      </c>
      <c r="I20" s="1617"/>
      <c r="J20" s="979" t="s">
        <v>3675</v>
      </c>
      <c r="K20" s="981">
        <f>IF(SUM('４．授業支援と授業以外の支援'!M134:P134,'４．授業支援と授業以外の支援'!M185:P185)&gt;0,1,0)</f>
        <v>0</v>
      </c>
      <c r="M20" s="1617"/>
      <c r="N20" s="979" t="s">
        <v>4033</v>
      </c>
      <c r="O20" s="981">
        <f>IF(SUM('６．受験者数・入学者数 '!D57:AC57)&gt;0,1,0)</f>
        <v>0</v>
      </c>
    </row>
    <row r="21" spans="1:15" x14ac:dyDescent="0.15">
      <c r="A21" s="1612"/>
      <c r="B21" s="979" t="s">
        <v>3667</v>
      </c>
      <c r="C21" s="981">
        <f>IF(SUM('４．授業支援と授業以外の支援'!E19:AD19)&gt;0,1,0)</f>
        <v>0</v>
      </c>
      <c r="E21" s="1609"/>
      <c r="F21" s="979" t="s">
        <v>3856</v>
      </c>
      <c r="G21" s="981">
        <f>IF(SUM('４．授業支援と授業以外の支援'!E51:AD51)&gt;0,1,0)</f>
        <v>0</v>
      </c>
      <c r="I21" s="1617"/>
      <c r="J21" s="979" t="s">
        <v>3676</v>
      </c>
      <c r="K21" s="981">
        <f>IF(SUM('４．授業支援と授業以外の支援'!M135:P135,'４．授業支援と授業以外の支援'!M186:P186)&gt;0,1,0)</f>
        <v>0</v>
      </c>
      <c r="M21" s="1617"/>
      <c r="N21" s="979" t="s">
        <v>4034</v>
      </c>
      <c r="O21" s="981">
        <f>IF(SUM('６．受験者数・入学者数 '!D58:AC58)&gt;0,1,0)</f>
        <v>0</v>
      </c>
    </row>
    <row r="22" spans="1:15" x14ac:dyDescent="0.15">
      <c r="A22" s="1612"/>
      <c r="B22" s="979" t="s">
        <v>3668</v>
      </c>
      <c r="C22" s="981">
        <f>IF(SUM('４．授業支援と授業以外の支援'!E20:AD20)&gt;0,1,0)</f>
        <v>0</v>
      </c>
      <c r="E22" s="1609"/>
      <c r="F22" s="979" t="s">
        <v>3857</v>
      </c>
      <c r="G22" s="981">
        <f>IF(SUM('４．授業支援と授業以外の支援'!E52:AD52)&gt;0,1,0)</f>
        <v>0</v>
      </c>
      <c r="I22" s="1617"/>
      <c r="J22" s="979" t="s">
        <v>3677</v>
      </c>
      <c r="K22" s="981">
        <f>IF(SUM('４．授業支援と授業以外の支援'!M136:P136,'４．授業支援と授業以外の支援'!M187:P187)&gt;0,1,0)</f>
        <v>0</v>
      </c>
      <c r="M22" s="1617"/>
      <c r="N22" s="979" t="s">
        <v>4035</v>
      </c>
      <c r="O22" s="981">
        <f>IF(SUM('６．受験者数・入学者数 '!D59:AC59)&gt;0,1,0)</f>
        <v>0</v>
      </c>
    </row>
    <row r="23" spans="1:15" x14ac:dyDescent="0.15">
      <c r="A23" s="1612"/>
      <c r="B23" s="979" t="s">
        <v>3669</v>
      </c>
      <c r="C23" s="981">
        <f>IF(SUM('４．授業支援と授業以外の支援'!E21:AD21)&gt;0,1,0)</f>
        <v>0</v>
      </c>
      <c r="E23" s="1609"/>
      <c r="F23" s="979" t="s">
        <v>3858</v>
      </c>
      <c r="G23" s="981">
        <f>IF(SUM('４．授業支援と授業以外の支援'!E53:AD53)&gt;0,1,0)</f>
        <v>0</v>
      </c>
      <c r="I23" s="1617"/>
      <c r="J23" s="979" t="s">
        <v>3678</v>
      </c>
      <c r="K23" s="981">
        <f>IF(SUM('４．授業支援と授業以外の支援'!M137:P137,'４．授業支援と授業以外の支援'!M188:P188)&gt;0,1,0)</f>
        <v>0</v>
      </c>
      <c r="M23" s="1617"/>
      <c r="N23" s="979" t="s">
        <v>4036</v>
      </c>
      <c r="O23" s="981">
        <f>IF(SUM('６．受験者数・入学者数 '!D60:AC60)&gt;0,1,0)</f>
        <v>0</v>
      </c>
    </row>
    <row r="24" spans="1:15" x14ac:dyDescent="0.15">
      <c r="A24" s="1612"/>
      <c r="B24" s="979" t="s">
        <v>3670</v>
      </c>
      <c r="C24" s="981">
        <f>IF(SUM('４．授業支援と授業以外の支援'!E22:AD22)&gt;0,1,0)</f>
        <v>0</v>
      </c>
      <c r="E24" s="1609"/>
      <c r="F24" s="979" t="s">
        <v>3859</v>
      </c>
      <c r="G24" s="981">
        <f>IF(SUM('４．授業支援と授業以外の支援'!E54:AD54)&gt;0,1,0)</f>
        <v>0</v>
      </c>
      <c r="I24" s="1617"/>
      <c r="J24" s="979" t="s">
        <v>3679</v>
      </c>
      <c r="K24" s="981">
        <f>IF(SUM('４．授業支援と授業以外の支援'!M138:P138,'４．授業支援と授業以外の支援'!M189:P189)&gt;0,1,0)</f>
        <v>0</v>
      </c>
      <c r="M24" s="1617"/>
      <c r="N24" s="979" t="s">
        <v>4037</v>
      </c>
      <c r="O24" s="981">
        <f>IF(SUM('６．受験者数・入学者数 '!D61:AC61)&gt;0,1,0)</f>
        <v>0</v>
      </c>
    </row>
    <row r="25" spans="1:15" x14ac:dyDescent="0.15">
      <c r="A25" s="1612"/>
      <c r="B25" s="979" t="s">
        <v>3671</v>
      </c>
      <c r="C25" s="981">
        <f>IF(SUM('４．授業支援と授業以外の支援'!E23:AD23)&gt;0,1,0)</f>
        <v>0</v>
      </c>
      <c r="E25" s="1609"/>
      <c r="F25" s="979" t="s">
        <v>3860</v>
      </c>
      <c r="G25" s="981">
        <f>IF(SUM('４．授業支援と授業以外の支援'!E55:AD55)&gt;0,1,0)</f>
        <v>0</v>
      </c>
      <c r="I25" s="1617"/>
      <c r="J25" s="979" t="s">
        <v>4319</v>
      </c>
      <c r="K25" s="981">
        <f>IF(SUM('４．授業支援と授業以外の支援'!M139:P139,'４．授業支援と授業以外の支援'!M190:P190)&gt;0,1,0)</f>
        <v>0</v>
      </c>
      <c r="M25" s="1617"/>
      <c r="N25" s="979" t="s">
        <v>4038</v>
      </c>
      <c r="O25" s="981">
        <f>IF(SUM('６．受験者数・入学者数 '!D62:AC62)&gt;0,1,0)</f>
        <v>0</v>
      </c>
    </row>
    <row r="26" spans="1:15" x14ac:dyDescent="0.15">
      <c r="A26" s="1612"/>
      <c r="B26" s="979" t="s">
        <v>3672</v>
      </c>
      <c r="C26" s="981">
        <f>IF(SUM('４．授業支援と授業以外の支援'!E24:AD24)&gt;0,1,0)</f>
        <v>0</v>
      </c>
      <c r="E26" s="1610"/>
      <c r="F26" s="979" t="s">
        <v>3861</v>
      </c>
      <c r="G26" s="981">
        <f>IF(SUM('４．授業支援と授業以外の支援'!E56:AD56)&gt;0,1,0)</f>
        <v>0</v>
      </c>
      <c r="I26" s="1617"/>
      <c r="J26" s="979" t="s">
        <v>4320</v>
      </c>
      <c r="K26" s="981">
        <f>IF(SUM('４．授業支援と授業以外の支援'!M140:P140,'４．授業支援と授業以外の支援'!M191:P191)&gt;0,1,0)</f>
        <v>0</v>
      </c>
      <c r="M26" s="1617"/>
      <c r="N26" s="979" t="s">
        <v>4039</v>
      </c>
      <c r="O26" s="981">
        <f>IF(SUM('６．受験者数・入学者数 '!D63:AC63)&gt;0,1,0)</f>
        <v>0</v>
      </c>
    </row>
    <row r="27" spans="1:15" ht="15" customHeight="1" x14ac:dyDescent="0.15">
      <c r="A27" s="1612"/>
      <c r="B27" s="979" t="s">
        <v>3673</v>
      </c>
      <c r="C27" s="981">
        <f>IF(SUM('４．授業支援と授業以外の支援'!E25:AD25)&gt;0,1,0)</f>
        <v>0</v>
      </c>
      <c r="E27" s="1608" t="s">
        <v>4009</v>
      </c>
      <c r="F27" s="979" t="s">
        <v>3862</v>
      </c>
      <c r="G27" s="981">
        <f>IF(SUM('４．授業支援と授業以外の支援'!E43:G43)&gt;0,1,0)</f>
        <v>0</v>
      </c>
      <c r="I27" s="1617"/>
      <c r="J27" s="979" t="s">
        <v>4321</v>
      </c>
      <c r="K27" s="981">
        <f>IF(SUM('４．授業支援と授業以外の支援'!M141:P141,'４．授業支援と授業以外の支援'!M192:P192)&gt;0,1,0)</f>
        <v>0</v>
      </c>
      <c r="M27" s="1617"/>
      <c r="N27" s="979" t="s">
        <v>4040</v>
      </c>
      <c r="O27" s="981">
        <f>IF(SUM('６．受験者数・入学者数 '!D64:AC64)&gt;0,1,0)</f>
        <v>0</v>
      </c>
    </row>
    <row r="28" spans="1:15" x14ac:dyDescent="0.15">
      <c r="A28" s="1612"/>
      <c r="B28" s="979" t="s">
        <v>3674</v>
      </c>
      <c r="C28" s="981">
        <f>IF(SUM('４．授業支援と授業以外の支援'!E26:AD26)&gt;0,1,0)</f>
        <v>0</v>
      </c>
      <c r="E28" s="1609"/>
      <c r="F28" s="979" t="s">
        <v>3863</v>
      </c>
      <c r="G28" s="981">
        <f>IF(SUM('４．授業支援と授業以外の支援'!E44:G44)&gt;0,1,0)</f>
        <v>0</v>
      </c>
      <c r="I28" s="1617"/>
      <c r="J28" s="979" t="s">
        <v>4322</v>
      </c>
      <c r="K28" s="981">
        <f>IF(SUM('４．授業支援と授業以外の支援'!M142:P142,'４．授業支援と授業以外の支援'!M193:P193)&gt;0,1,0)</f>
        <v>0</v>
      </c>
      <c r="M28" s="1617"/>
      <c r="N28" s="979" t="s">
        <v>4041</v>
      </c>
      <c r="O28" s="981">
        <f>IF(SUM('６．受験者数・入学者数 '!D65:AC65)&gt;0,1,0)</f>
        <v>0</v>
      </c>
    </row>
    <row r="29" spans="1:15" x14ac:dyDescent="0.15">
      <c r="A29" s="1612"/>
      <c r="B29" s="979" t="s">
        <v>3675</v>
      </c>
      <c r="C29" s="981">
        <f>IF(SUM('４．授業支援と授業以外の支援'!E27:AD27)&gt;0,1,0)</f>
        <v>0</v>
      </c>
      <c r="E29" s="1609"/>
      <c r="F29" s="979" t="s">
        <v>3864</v>
      </c>
      <c r="G29" s="981">
        <f>IF(SUM('４．授業支援と授業以外の支援'!E45:G45)&gt;0,1,0)</f>
        <v>0</v>
      </c>
      <c r="I29" s="1617"/>
      <c r="J29" s="979" t="s">
        <v>4323</v>
      </c>
      <c r="K29" s="981">
        <f>IF(SUM('４．授業支援と授業以外の支援'!M143:P143,'４．授業支援と授業以外の支援'!M194:P194)&gt;0,1,0)</f>
        <v>0</v>
      </c>
      <c r="M29" s="1617"/>
      <c r="N29" s="979" t="s">
        <v>4042</v>
      </c>
      <c r="O29" s="981">
        <f>IF(SUM('６．受験者数・入学者数 '!D66:AC66)&gt;0,1,0)</f>
        <v>0</v>
      </c>
    </row>
    <row r="30" spans="1:15" x14ac:dyDescent="0.15">
      <c r="A30" s="1612"/>
      <c r="B30" s="979" t="s">
        <v>3676</v>
      </c>
      <c r="C30" s="981">
        <f>IF(SUM('４．授業支援と授業以外の支援'!E28:AD28)&gt;0,1,0)</f>
        <v>0</v>
      </c>
      <c r="E30" s="1609"/>
      <c r="F30" s="979" t="s">
        <v>3865</v>
      </c>
      <c r="G30" s="981">
        <f>IF(SUM('４．授業支援と授業以外の支援'!E46:G46)&gt;0,1,0)</f>
        <v>0</v>
      </c>
      <c r="I30" s="1617"/>
      <c r="J30" s="979" t="s">
        <v>4324</v>
      </c>
      <c r="K30" s="981">
        <f>IF(SUM('４．授業支援と授業以外の支援'!M144:P144,'４．授業支援と授業以外の支援'!M195:P195)&gt;0,1,0)</f>
        <v>0</v>
      </c>
      <c r="M30" s="1617"/>
      <c r="N30" s="979" t="s">
        <v>4043</v>
      </c>
      <c r="O30" s="981">
        <f>IF(SUM('６．受験者数・入学者数 '!D67:AC67)&gt;0,1,0)</f>
        <v>0</v>
      </c>
    </row>
    <row r="31" spans="1:15" x14ac:dyDescent="0.15">
      <c r="A31" s="1612"/>
      <c r="B31" s="979" t="s">
        <v>3677</v>
      </c>
      <c r="C31" s="981">
        <f>IF(SUM('４．授業支援と授業以外の支援'!E29:AD29)&gt;0,1,0)</f>
        <v>0</v>
      </c>
      <c r="E31" s="1609"/>
      <c r="F31" s="979" t="s">
        <v>3866</v>
      </c>
      <c r="G31" s="981">
        <f>IF(SUM('４．授業支援と授業以外の支援'!E47:G47)&gt;0,1,0)</f>
        <v>0</v>
      </c>
      <c r="I31" s="1617"/>
      <c r="J31" s="979" t="s">
        <v>4325</v>
      </c>
      <c r="K31" s="981">
        <f>IF(SUM('４．授業支援と授業以外の支援'!M145:P145,'４．授業支援と授業以外の支援'!M196:P196)&gt;0,1,0)</f>
        <v>0</v>
      </c>
      <c r="M31" s="1617"/>
      <c r="N31" s="979" t="s">
        <v>4484</v>
      </c>
      <c r="O31" s="981">
        <f>IF(SUM('６．受験者数・入学者数 '!D68:AC68)&gt;0,1,0)</f>
        <v>0</v>
      </c>
    </row>
    <row r="32" spans="1:15" x14ac:dyDescent="0.15">
      <c r="A32" s="1612"/>
      <c r="B32" s="979" t="s">
        <v>3678</v>
      </c>
      <c r="C32" s="981">
        <f>IF(SUM('４．授業支援と授業以外の支援'!E30:AD30)&gt;0,1,0)</f>
        <v>0</v>
      </c>
      <c r="E32" s="1609"/>
      <c r="F32" s="979" t="s">
        <v>3867</v>
      </c>
      <c r="G32" s="981">
        <f>IF(SUM('４．授業支援と授業以外の支援'!E48:G48)&gt;0,1,0)</f>
        <v>0</v>
      </c>
      <c r="I32" s="1617"/>
      <c r="J32" s="979" t="s">
        <v>4326</v>
      </c>
      <c r="K32" s="981">
        <f>IF(SUM('４．授業支援と授業以外の支援'!M146:P146,'４．授業支援と授業以外の支援'!M197:P197)&gt;0,1,0)</f>
        <v>0</v>
      </c>
      <c r="M32" s="1617"/>
      <c r="N32" s="979" t="s">
        <v>4044</v>
      </c>
      <c r="O32" s="981">
        <f>IF(SUM('６．受験者数・入学者数 '!D69:AC69)&gt;0,1,0)</f>
        <v>0</v>
      </c>
    </row>
    <row r="33" spans="1:15" x14ac:dyDescent="0.15">
      <c r="A33" s="1612"/>
      <c r="B33" s="979" t="s">
        <v>3679</v>
      </c>
      <c r="C33" s="981">
        <f>IF(SUM('４．授業支援と授業以外の支援'!E31:AD31)&gt;0,1,0)</f>
        <v>0</v>
      </c>
      <c r="E33" s="1609"/>
      <c r="F33" s="979" t="s">
        <v>3868</v>
      </c>
      <c r="G33" s="981">
        <f>IF(SUM('４．授業支援と授業以外の支援'!E49:G49)&gt;0,1,0)</f>
        <v>0</v>
      </c>
      <c r="I33" s="1617"/>
      <c r="J33" s="979" t="s">
        <v>4327</v>
      </c>
      <c r="K33" s="981">
        <f>IF(SUM('４．授業支援と授業以外の支援'!M147:P147,'４．授業支援と授業以外の支援'!M198:P198)&gt;0,1,0)</f>
        <v>0</v>
      </c>
      <c r="M33" s="1617"/>
      <c r="N33" s="979" t="s">
        <v>4045</v>
      </c>
      <c r="O33" s="981">
        <f>IF(SUM('６．受験者数・入学者数 '!D70:AC70)&gt;0,1,0)</f>
        <v>0</v>
      </c>
    </row>
    <row r="34" spans="1:15" x14ac:dyDescent="0.15">
      <c r="A34" s="1612"/>
      <c r="B34" s="979" t="s">
        <v>4319</v>
      </c>
      <c r="C34" s="981">
        <f>IF(SUM('４．授業支援と授業以外の支援'!E32:AD32)&gt;0,1,0)</f>
        <v>0</v>
      </c>
      <c r="E34" s="1609"/>
      <c r="F34" s="979" t="s">
        <v>3869</v>
      </c>
      <c r="G34" s="981">
        <f>IF(SUM('４．授業支援と授業以外の支援'!E50:G50)&gt;0,1,0)</f>
        <v>0</v>
      </c>
      <c r="I34" s="1617"/>
      <c r="J34" s="979" t="s">
        <v>4328</v>
      </c>
      <c r="K34" s="981">
        <f>IF(SUM('４．授業支援と授業以外の支援'!M148:P148,'４．授業支援と授業以外の支援'!M199:P199)&gt;0,1,0)</f>
        <v>0</v>
      </c>
      <c r="M34" s="1617"/>
      <c r="N34" s="979" t="s">
        <v>4046</v>
      </c>
      <c r="O34" s="981">
        <f>IF(SUM('６．受験者数・入学者数 '!D71:AC71)&gt;0,1,0)</f>
        <v>0</v>
      </c>
    </row>
    <row r="35" spans="1:15" ht="15" customHeight="1" x14ac:dyDescent="0.15">
      <c r="A35" s="1612"/>
      <c r="B35" s="979" t="s">
        <v>4320</v>
      </c>
      <c r="C35" s="981">
        <f>IF(SUM('４．授業支援と授業以外の支援'!E33:AD33)&gt;0,1,0)</f>
        <v>0</v>
      </c>
      <c r="E35" s="1609"/>
      <c r="F35" s="979" t="s">
        <v>3870</v>
      </c>
      <c r="G35" s="981">
        <f>IF(SUM('４．授業支援と授業以外の支援'!E51:G51)&gt;0,1,0)</f>
        <v>0</v>
      </c>
      <c r="I35" s="1617" t="s">
        <v>4542</v>
      </c>
      <c r="J35" s="979" t="s">
        <v>3848</v>
      </c>
      <c r="K35" s="981">
        <f>IF(SUM('４．授業支援と授業以外の支援'!M150:P150,'４．授業支援と授業以外の支援'!M201:P201)&gt;0,1,0)</f>
        <v>0</v>
      </c>
      <c r="M35" s="1617"/>
      <c r="N35" s="979" t="s">
        <v>4306</v>
      </c>
      <c r="O35" s="981">
        <f>IF(SUM('６．受験者数・入学者数 '!D72:AC72)&gt;0,1,0)</f>
        <v>0</v>
      </c>
    </row>
    <row r="36" spans="1:15" ht="15" customHeight="1" x14ac:dyDescent="0.15">
      <c r="A36" s="1612"/>
      <c r="B36" s="979" t="s">
        <v>4321</v>
      </c>
      <c r="C36" s="981">
        <f>IF(SUM('４．授業支援と授業以外の支援'!E34:AD34)&gt;0,1,0)</f>
        <v>0</v>
      </c>
      <c r="E36" s="1609"/>
      <c r="F36" s="979" t="s">
        <v>3871</v>
      </c>
      <c r="G36" s="981">
        <f>IF(SUM('４．授業支援と授業以外の支援'!E52:G52)&gt;0,1,0)</f>
        <v>0</v>
      </c>
      <c r="I36" s="1617"/>
      <c r="J36" s="979" t="s">
        <v>3849</v>
      </c>
      <c r="K36" s="981">
        <f>IF(SUM('４．授業支援と授業以外の支援'!M151:P151,'４．授業支援と授業以外の支援'!M202:P202)&gt;0,1,0)</f>
        <v>0</v>
      </c>
      <c r="M36" s="1617" t="s">
        <v>4048</v>
      </c>
      <c r="N36" s="1340" t="s">
        <v>4533</v>
      </c>
      <c r="O36" s="981">
        <f>IF(SUM('６．受験者数・入学者数 '!D41:F41)&gt;0,1,0)</f>
        <v>0</v>
      </c>
    </row>
    <row r="37" spans="1:15" x14ac:dyDescent="0.15">
      <c r="A37" s="1612"/>
      <c r="B37" s="979" t="s">
        <v>4322</v>
      </c>
      <c r="C37" s="981">
        <f>IF(SUM('４．授業支援と授業以外の支援'!E35:AD35)&gt;0,1,0)</f>
        <v>0</v>
      </c>
      <c r="E37" s="1609"/>
      <c r="F37" s="979" t="s">
        <v>3872</v>
      </c>
      <c r="G37" s="981">
        <f>IF(SUM('４．授業支援と授業以外の支援'!E53:G53)&gt;0,1,0)</f>
        <v>0</v>
      </c>
      <c r="I37" s="1617"/>
      <c r="J37" s="979" t="s">
        <v>3850</v>
      </c>
      <c r="K37" s="981">
        <f>IF(SUM('４．授業支援と授業以外の支援'!M152:P152,'４．授業支援と授業以外の支援'!M203:P203)&gt;0,1,0)</f>
        <v>0</v>
      </c>
      <c r="M37" s="1617"/>
      <c r="N37" s="979" t="s">
        <v>4049</v>
      </c>
      <c r="O37" s="981">
        <f>IF(SUM('６．受験者数・入学者数 '!D42:F42)&gt;0,1,0)</f>
        <v>0</v>
      </c>
    </row>
    <row r="38" spans="1:15" x14ac:dyDescent="0.15">
      <c r="A38" s="1612"/>
      <c r="B38" s="979" t="s">
        <v>4323</v>
      </c>
      <c r="C38" s="981">
        <f>IF(SUM('４．授業支援と授業以外の支援'!E36:AD36)&gt;0,1,0)</f>
        <v>0</v>
      </c>
      <c r="E38" s="1609"/>
      <c r="F38" s="979" t="s">
        <v>3873</v>
      </c>
      <c r="G38" s="981">
        <f>IF(SUM('４．授業支援と授業以外の支援'!E54:G54)&gt;0,1,0)</f>
        <v>0</v>
      </c>
      <c r="I38" s="1617"/>
      <c r="J38" s="979" t="s">
        <v>3851</v>
      </c>
      <c r="K38" s="981">
        <f>IF(SUM('４．授業支援と授業以外の支援'!M153:P153,'４．授業支援と授業以外の支援'!M204:P204)&gt;0,1,0)</f>
        <v>0</v>
      </c>
      <c r="M38" s="1617"/>
      <c r="N38" s="979" t="s">
        <v>4485</v>
      </c>
      <c r="O38" s="981">
        <f>IF(SUM('６．受験者数・入学者数 '!D43:F43)&gt;0,1,0)</f>
        <v>0</v>
      </c>
    </row>
    <row r="39" spans="1:15" x14ac:dyDescent="0.15">
      <c r="A39" s="1612"/>
      <c r="B39" s="979" t="s">
        <v>4324</v>
      </c>
      <c r="C39" s="981">
        <f>IF(SUM('４．授業支援と授業以外の支援'!E37:AD37)&gt;0,1,0)</f>
        <v>0</v>
      </c>
      <c r="E39" s="1609"/>
      <c r="F39" s="979" t="s">
        <v>3874</v>
      </c>
      <c r="G39" s="981">
        <f>IF(SUM('４．授業支援と授業以外の支援'!E55:G55)&gt;0,1,0)</f>
        <v>0</v>
      </c>
      <c r="I39" s="1617"/>
      <c r="J39" s="979" t="s">
        <v>3852</v>
      </c>
      <c r="K39" s="981">
        <f>IF(SUM('４．授業支援と授業以外の支援'!M154:P154,'４．授業支援と授業以外の支援'!M205:P205)&gt;0,1,0)</f>
        <v>0</v>
      </c>
      <c r="M39" s="1617"/>
      <c r="N39" s="979" t="s">
        <v>4050</v>
      </c>
      <c r="O39" s="981">
        <f>IF(SUM('６．受験者数・入学者数 '!D44:F44)&gt;0,1,0)</f>
        <v>0</v>
      </c>
    </row>
    <row r="40" spans="1:15" x14ac:dyDescent="0.15">
      <c r="A40" s="1612"/>
      <c r="B40" s="979" t="s">
        <v>4325</v>
      </c>
      <c r="C40" s="981">
        <f>IF(SUM('４．授業支援と授業以外の支援'!E38:AD38)&gt;0,1,0)</f>
        <v>0</v>
      </c>
      <c r="E40" s="1610"/>
      <c r="F40" s="979" t="s">
        <v>3875</v>
      </c>
      <c r="G40" s="981">
        <f>IF(SUM('４．授業支援と授業以外の支援'!E56:G56)&gt;0,1,0)</f>
        <v>0</v>
      </c>
      <c r="I40" s="1617"/>
      <c r="J40" s="979" t="s">
        <v>3853</v>
      </c>
      <c r="K40" s="981">
        <f>IF(SUM('４．授業支援と授業以外の支援'!M155:P155,'４．授業支援と授業以外の支援'!M206:P206)&gt;0,1,0)</f>
        <v>0</v>
      </c>
      <c r="M40" s="1617"/>
      <c r="N40" s="979" t="s">
        <v>4051</v>
      </c>
      <c r="O40" s="981">
        <f>IF(SUM('６．受験者数・入学者数 '!D45:F45)&gt;0,1,0)</f>
        <v>0</v>
      </c>
    </row>
    <row r="41" spans="1:15" x14ac:dyDescent="0.15">
      <c r="A41" s="1612"/>
      <c r="B41" s="979" t="s">
        <v>4326</v>
      </c>
      <c r="C41" s="981">
        <f>IF(SUM('４．授業支援と授業以外の支援'!E39:AD39)&gt;0,1,0)</f>
        <v>0</v>
      </c>
      <c r="E41" s="1609" t="s">
        <v>4010</v>
      </c>
      <c r="F41" s="1011" t="s">
        <v>3876</v>
      </c>
      <c r="G41" s="981">
        <f>IF(SUM('４．授業支援と授業以外の支援'!H43:J43)&gt;0,1,0)</f>
        <v>0</v>
      </c>
      <c r="I41" s="1617"/>
      <c r="J41" s="979" t="s">
        <v>3854</v>
      </c>
      <c r="K41" s="981">
        <f>IF(SUM('４．授業支援と授業以外の支援'!M156:P156,'４．授業支援と授業以外の支援'!M207:P207)&gt;0,1,0)</f>
        <v>0</v>
      </c>
      <c r="M41" s="1617"/>
      <c r="N41" s="979" t="s">
        <v>4052</v>
      </c>
      <c r="O41" s="981">
        <f>IF(SUM('６．受験者数・入学者数 '!D46:F46)&gt;0,1,0)</f>
        <v>0</v>
      </c>
    </row>
    <row r="42" spans="1:15" x14ac:dyDescent="0.15">
      <c r="A42" s="1612"/>
      <c r="B42" s="979" t="s">
        <v>4327</v>
      </c>
      <c r="C42" s="981">
        <f>IF(SUM('４．授業支援と授業以外の支援'!E40:AD40)&gt;0,1,0)</f>
        <v>0</v>
      </c>
      <c r="E42" s="1609"/>
      <c r="F42" s="979" t="s">
        <v>3877</v>
      </c>
      <c r="G42" s="981">
        <f>IF(SUM('４．授業支援と授業以外の支援'!H44:J44)&gt;0,1,0)</f>
        <v>0</v>
      </c>
      <c r="I42" s="1617"/>
      <c r="J42" s="979" t="s">
        <v>3855</v>
      </c>
      <c r="K42" s="981">
        <f>IF(SUM('４．授業支援と授業以外の支援'!M157:P157,'４．授業支援と授業以外の支援'!M208:P208)&gt;0,1,0)</f>
        <v>0</v>
      </c>
      <c r="M42" s="1617"/>
      <c r="N42" s="979" t="s">
        <v>4053</v>
      </c>
      <c r="O42" s="981">
        <f>IF(SUM('６．受験者数・入学者数 '!D47:F47)&gt;0,1,0)</f>
        <v>0</v>
      </c>
    </row>
    <row r="43" spans="1:15" x14ac:dyDescent="0.15">
      <c r="A43" s="1612"/>
      <c r="B43" s="979" t="s">
        <v>4328</v>
      </c>
      <c r="C43" s="981">
        <f>IF(SUM('４．授業支援と授業以外の支援'!E41:AD41)&gt;0,1,0)</f>
        <v>0</v>
      </c>
      <c r="E43" s="1609"/>
      <c r="F43" s="979" t="s">
        <v>3878</v>
      </c>
      <c r="G43" s="981">
        <f>IF(SUM('４．授業支援と授業以外の支援'!H45:J45)&gt;0,1,0)</f>
        <v>0</v>
      </c>
      <c r="I43" s="1617"/>
      <c r="J43" s="979" t="s">
        <v>3856</v>
      </c>
      <c r="K43" s="981">
        <f>IF(SUM('４．授業支援と授業以外の支援'!M158:P158,'４．授業支援と授業以外の支援'!M209:P209)&gt;0,1,0)</f>
        <v>0</v>
      </c>
      <c r="M43" s="1617"/>
      <c r="N43" s="979" t="s">
        <v>4054</v>
      </c>
      <c r="O43" s="981">
        <f>IF(SUM('６．受験者数・入学者数 '!D48:F48)&gt;0,1,0)</f>
        <v>0</v>
      </c>
    </row>
    <row r="44" spans="1:15" x14ac:dyDescent="0.15">
      <c r="A44" s="1618"/>
      <c r="B44" s="979" t="s">
        <v>4329</v>
      </c>
      <c r="C44" s="981">
        <f>IF(SUM('４．授業支援と授業以外の支援'!E42:AD42)&gt;0,1,0)</f>
        <v>0</v>
      </c>
      <c r="E44" s="1609"/>
      <c r="F44" s="979" t="s">
        <v>3879</v>
      </c>
      <c r="G44" s="981">
        <f>IF(SUM('４．授業支援と授業以外の支援'!H46:J46)&gt;0,1,0)</f>
        <v>0</v>
      </c>
      <c r="I44" s="1617"/>
      <c r="J44" s="979" t="s">
        <v>3857</v>
      </c>
      <c r="K44" s="981">
        <f>IF(SUM('４．授業支援と授業以外の支援'!M159:P159,'４．授業支援と授業以外の支援'!M210:P210)&gt;0,1,0)</f>
        <v>0</v>
      </c>
      <c r="M44" s="1617"/>
      <c r="N44" s="979" t="s">
        <v>4055</v>
      </c>
      <c r="O44" s="981">
        <f>IF(SUM('６．受験者数・入学者数 '!D49:F49)&gt;0,1,0)</f>
        <v>0</v>
      </c>
    </row>
    <row r="45" spans="1:15" ht="15" customHeight="1" x14ac:dyDescent="0.15">
      <c r="A45" s="1611" t="s">
        <v>4009</v>
      </c>
      <c r="B45" s="979" t="s">
        <v>3680</v>
      </c>
      <c r="C45" s="981">
        <f>IF(SUM('４．授業支援と授業以外の支援'!E11:G11)&gt;0,1,0)</f>
        <v>0</v>
      </c>
      <c r="E45" s="1609"/>
      <c r="F45" s="979" t="s">
        <v>3880</v>
      </c>
      <c r="G45" s="981">
        <f>IF(SUM('４．授業支援と授業以外の支援'!H47:J47)&gt;0,1,0)</f>
        <v>0</v>
      </c>
      <c r="I45" s="1617"/>
      <c r="J45" s="979" t="s">
        <v>3858</v>
      </c>
      <c r="K45" s="981">
        <f>IF(SUM('４．授業支援と授業以外の支援'!M160:P160,'４．授業支援と授業以外の支援'!M211:P211)&gt;0,1,0)</f>
        <v>0</v>
      </c>
      <c r="M45" s="1617"/>
      <c r="N45" s="979" t="s">
        <v>4056</v>
      </c>
      <c r="O45" s="981">
        <f>IF(SUM('６．受験者数・入学者数 '!D50:F50)&gt;0,1,0)</f>
        <v>0</v>
      </c>
    </row>
    <row r="46" spans="1:15" ht="15" customHeight="1" x14ac:dyDescent="0.15">
      <c r="A46" s="1612"/>
      <c r="B46" s="979" t="s">
        <v>3681</v>
      </c>
      <c r="C46" s="981">
        <f>IF(SUM('４．授業支援と授業以外の支援'!E12:G12)&gt;0,1,0)</f>
        <v>0</v>
      </c>
      <c r="E46" s="1609"/>
      <c r="F46" s="979" t="s">
        <v>3881</v>
      </c>
      <c r="G46" s="981">
        <f>IF(SUM('４．授業支援と授業以外の支援'!H48:J48)&gt;0,1,0)</f>
        <v>0</v>
      </c>
      <c r="I46" s="1617"/>
      <c r="J46" s="979" t="s">
        <v>3859</v>
      </c>
      <c r="K46" s="981">
        <f>IF(SUM('４．授業支援と授業以外の支援'!M161:P161,'４．授業支援と授業以外の支援'!M212:P212)&gt;0,1,0)</f>
        <v>0</v>
      </c>
      <c r="M46" s="1617"/>
      <c r="N46" s="979" t="s">
        <v>4057</v>
      </c>
      <c r="O46" s="981">
        <f>IF(SUM('６．受験者数・入学者数 '!D51:F51)&gt;0,1,0)</f>
        <v>0</v>
      </c>
    </row>
    <row r="47" spans="1:15" x14ac:dyDescent="0.15">
      <c r="A47" s="1612"/>
      <c r="B47" s="979" t="s">
        <v>3682</v>
      </c>
      <c r="C47" s="981">
        <f>IF(SUM('４．授業支援と授業以外の支援'!E13:G13)&gt;0,1,0)</f>
        <v>0</v>
      </c>
      <c r="E47" s="1609"/>
      <c r="F47" s="979" t="s">
        <v>3882</v>
      </c>
      <c r="G47" s="981">
        <f>IF(SUM('４．授業支援と授業以外の支援'!H49:J49)&gt;0,1,0)</f>
        <v>0</v>
      </c>
      <c r="I47" s="1617"/>
      <c r="J47" s="979" t="s">
        <v>3860</v>
      </c>
      <c r="K47" s="981">
        <f>IF(SUM('４．授業支援と授業以外の支援'!M162:P162,'４．授業支援と授業以外の支援'!M213:P213)&gt;0,1,0)</f>
        <v>0</v>
      </c>
      <c r="M47" s="1617"/>
      <c r="N47" s="979" t="s">
        <v>4058</v>
      </c>
      <c r="O47" s="981">
        <f>IF(SUM('６．受験者数・入学者数 '!D52:F52)&gt;0,1,0)</f>
        <v>0</v>
      </c>
    </row>
    <row r="48" spans="1:15" ht="15.75" thickBot="1" x14ac:dyDescent="0.2">
      <c r="A48" s="1612"/>
      <c r="B48" s="979" t="s">
        <v>3683</v>
      </c>
      <c r="C48" s="981">
        <f>IF(SUM('４．授業支援と授業以外の支援'!E14:G14)&gt;0,1,0)</f>
        <v>0</v>
      </c>
      <c r="E48" s="1609"/>
      <c r="F48" s="979" t="s">
        <v>3883</v>
      </c>
      <c r="G48" s="981">
        <f>IF(SUM('４．授業支援と授業以外の支援'!H50:J50)&gt;0,1,0)</f>
        <v>0</v>
      </c>
      <c r="I48" s="1606" t="s">
        <v>4543</v>
      </c>
      <c r="J48" s="1607"/>
      <c r="K48" s="983">
        <f>IF(SUM('４．授業支援と授業以外の支援'!A165:B165,'４．授業支援と授業以外の支援'!A216:B216)&gt;0,1,0)</f>
        <v>0</v>
      </c>
      <c r="M48" s="1617"/>
      <c r="N48" s="979" t="s">
        <v>4059</v>
      </c>
      <c r="O48" s="981">
        <f>IF(SUM('６．受験者数・入学者数 '!D53:F53)&gt;0,1,0)</f>
        <v>0</v>
      </c>
    </row>
    <row r="49" spans="1:15" x14ac:dyDescent="0.15">
      <c r="A49" s="1612"/>
      <c r="B49" s="979" t="s">
        <v>3684</v>
      </c>
      <c r="C49" s="981">
        <f>IF(SUM('４．授業支援と授業以外の支援'!E15:G15)&gt;0,1,0)</f>
        <v>0</v>
      </c>
      <c r="E49" s="1609"/>
      <c r="F49" s="979" t="s">
        <v>3884</v>
      </c>
      <c r="G49" s="981">
        <f>IF(SUM('４．授業支援と授業以外の支援'!H51:J51)&gt;0,1,0)</f>
        <v>0</v>
      </c>
      <c r="M49" s="1617"/>
      <c r="N49" s="979" t="s">
        <v>4060</v>
      </c>
      <c r="O49" s="981">
        <f>IF(SUM('６．受験者数・入学者数 '!D54:F54)&gt;0,1,0)</f>
        <v>0</v>
      </c>
    </row>
    <row r="50" spans="1:15" x14ac:dyDescent="0.15">
      <c r="A50" s="1612"/>
      <c r="B50" s="979" t="s">
        <v>3685</v>
      </c>
      <c r="C50" s="981">
        <f>IF(SUM('４．授業支援と授業以外の支援'!E16:G16)&gt;0,1,0)</f>
        <v>0</v>
      </c>
      <c r="E50" s="1609"/>
      <c r="F50" s="979" t="s">
        <v>3885</v>
      </c>
      <c r="G50" s="981">
        <f>IF(SUM('４．授業支援と授業以外の支援'!H52:J52)&gt;0,1,0)</f>
        <v>0</v>
      </c>
      <c r="M50" s="1617"/>
      <c r="N50" s="979" t="s">
        <v>4061</v>
      </c>
      <c r="O50" s="981">
        <f>IF(SUM('６．受験者数・入学者数 '!D55:F55)&gt;0,1,0)</f>
        <v>0</v>
      </c>
    </row>
    <row r="51" spans="1:15" x14ac:dyDescent="0.15">
      <c r="A51" s="1612"/>
      <c r="B51" s="979" t="s">
        <v>3686</v>
      </c>
      <c r="C51" s="981">
        <f>IF(SUM('４．授業支援と授業以外の支援'!E17:G17)&gt;0,1,0)</f>
        <v>0</v>
      </c>
      <c r="E51" s="1609"/>
      <c r="F51" s="979" t="s">
        <v>3886</v>
      </c>
      <c r="G51" s="981">
        <f>IF(SUM('４．授業支援と授業以外の支援'!H53:J53)&gt;0,1,0)</f>
        <v>0</v>
      </c>
      <c r="M51" s="1617"/>
      <c r="N51" s="979" t="s">
        <v>4062</v>
      </c>
      <c r="O51" s="981">
        <f>IF(SUM('６．受験者数・入学者数 '!D56:F56)&gt;0,1,0)</f>
        <v>0</v>
      </c>
    </row>
    <row r="52" spans="1:15" x14ac:dyDescent="0.15">
      <c r="A52" s="1612"/>
      <c r="B52" s="979" t="s">
        <v>3687</v>
      </c>
      <c r="C52" s="981">
        <f>IF(SUM('４．授業支援と授業以外の支援'!E18:G18)&gt;0,1,0)</f>
        <v>0</v>
      </c>
      <c r="E52" s="1609"/>
      <c r="F52" s="979" t="s">
        <v>3887</v>
      </c>
      <c r="G52" s="981">
        <f>IF(SUM('４．授業支援と授業以外の支援'!H54:J54)&gt;0,1,0)</f>
        <v>0</v>
      </c>
      <c r="M52" s="1617"/>
      <c r="N52" s="979" t="s">
        <v>4063</v>
      </c>
      <c r="O52" s="981">
        <f>IF(SUM('６．受験者数・入学者数 '!D57:F57)&gt;0,1,0)</f>
        <v>0</v>
      </c>
    </row>
    <row r="53" spans="1:15" x14ac:dyDescent="0.15">
      <c r="A53" s="1612"/>
      <c r="B53" s="979" t="s">
        <v>3688</v>
      </c>
      <c r="C53" s="981">
        <f>IF(SUM('４．授業支援と授業以外の支援'!E19:G19)&gt;0,1,0)</f>
        <v>0</v>
      </c>
      <c r="E53" s="1609"/>
      <c r="F53" s="979" t="s">
        <v>3888</v>
      </c>
      <c r="G53" s="981">
        <f>IF(SUM('４．授業支援と授業以外の支援'!H55:J55)&gt;0,1,0)</f>
        <v>0</v>
      </c>
      <c r="M53" s="1617"/>
      <c r="N53" s="979" t="s">
        <v>4064</v>
      </c>
      <c r="O53" s="981">
        <f>IF(SUM('６．受験者数・入学者数 '!D58:F58)&gt;0,1,0)</f>
        <v>0</v>
      </c>
    </row>
    <row r="54" spans="1:15" x14ac:dyDescent="0.15">
      <c r="A54" s="1612"/>
      <c r="B54" s="979" t="s">
        <v>3689</v>
      </c>
      <c r="C54" s="981">
        <f>IF(SUM('４．授業支援と授業以外の支援'!E20:G20)&gt;0,1,0)</f>
        <v>0</v>
      </c>
      <c r="E54" s="1609"/>
      <c r="F54" s="1012" t="s">
        <v>3889</v>
      </c>
      <c r="G54" s="1002">
        <f>IF(SUM('４．授業支援と授業以外の支援'!H56:J56)&gt;0,1,0)</f>
        <v>0</v>
      </c>
      <c r="M54" s="1617"/>
      <c r="N54" s="979" t="s">
        <v>4065</v>
      </c>
      <c r="O54" s="981">
        <f>IF(SUM('６．受験者数・入学者数 '!D59:F59)&gt;0,1,0)</f>
        <v>0</v>
      </c>
    </row>
    <row r="55" spans="1:15" x14ac:dyDescent="0.15">
      <c r="A55" s="1612"/>
      <c r="B55" s="979" t="s">
        <v>3690</v>
      </c>
      <c r="C55" s="981">
        <f>IF(SUM('４．授業支援と授業以外の支援'!E21:G21)&gt;0,1,0)</f>
        <v>0</v>
      </c>
      <c r="E55" s="1608" t="s">
        <v>4016</v>
      </c>
      <c r="F55" s="979" t="s">
        <v>3890</v>
      </c>
      <c r="G55" s="981">
        <f>IF(SUM('４．授業支援と授業以外の支援'!K43:N43)&gt;0,1,0)</f>
        <v>0</v>
      </c>
      <c r="M55" s="1617"/>
      <c r="N55" s="979" t="s">
        <v>4066</v>
      </c>
      <c r="O55" s="981">
        <f>IF(SUM('６．受験者数・入学者数 '!D60:F60)&gt;0,1,0)</f>
        <v>0</v>
      </c>
    </row>
    <row r="56" spans="1:15" x14ac:dyDescent="0.15">
      <c r="A56" s="1612"/>
      <c r="B56" s="979" t="s">
        <v>3691</v>
      </c>
      <c r="C56" s="981">
        <f>IF(SUM('４．授業支援と授業以外の支援'!E22:G22)&gt;0,1,0)</f>
        <v>0</v>
      </c>
      <c r="E56" s="1609"/>
      <c r="F56" s="979" t="s">
        <v>3891</v>
      </c>
      <c r="G56" s="981">
        <f>IF(SUM('４．授業支援と授業以外の支援'!K44:N44)&gt;0,1,0)</f>
        <v>0</v>
      </c>
      <c r="M56" s="1617"/>
      <c r="N56" s="979" t="s">
        <v>4067</v>
      </c>
      <c r="O56" s="981">
        <f>IF(SUM('６．受験者数・入学者数 '!D61:F61)&gt;0,1,0)</f>
        <v>0</v>
      </c>
    </row>
    <row r="57" spans="1:15" x14ac:dyDescent="0.15">
      <c r="A57" s="1612"/>
      <c r="B57" s="979" t="s">
        <v>3692</v>
      </c>
      <c r="C57" s="981">
        <f>IF(SUM('４．授業支援と授業以外の支援'!E23:G23)&gt;0,1,0)</f>
        <v>0</v>
      </c>
      <c r="E57" s="1609"/>
      <c r="F57" s="979" t="s">
        <v>3892</v>
      </c>
      <c r="G57" s="981">
        <f>IF(SUM('４．授業支援と授業以外の支援'!K45:N45)&gt;0,1,0)</f>
        <v>0</v>
      </c>
      <c r="M57" s="1617"/>
      <c r="N57" s="979" t="s">
        <v>4068</v>
      </c>
      <c r="O57" s="981">
        <f>IF(SUM('６．受験者数・入学者数 '!D62:F62)&gt;0,1,0)</f>
        <v>0</v>
      </c>
    </row>
    <row r="58" spans="1:15" x14ac:dyDescent="0.15">
      <c r="A58" s="1612"/>
      <c r="B58" s="979" t="s">
        <v>3693</v>
      </c>
      <c r="C58" s="981">
        <f>IF(SUM('４．授業支援と授業以外の支援'!E24:G24)&gt;0,1,0)</f>
        <v>0</v>
      </c>
      <c r="E58" s="1609"/>
      <c r="F58" s="979" t="s">
        <v>3893</v>
      </c>
      <c r="G58" s="981">
        <f>IF(SUM('４．授業支援と授業以外の支援'!K46:N46)&gt;0,1,0)</f>
        <v>0</v>
      </c>
      <c r="M58" s="1617"/>
      <c r="N58" s="979" t="s">
        <v>4069</v>
      </c>
      <c r="O58" s="981">
        <f>IF(SUM('６．受験者数・入学者数 '!D63:F63)&gt;0,1,0)</f>
        <v>0</v>
      </c>
    </row>
    <row r="59" spans="1:15" x14ac:dyDescent="0.15">
      <c r="A59" s="1612"/>
      <c r="B59" s="979" t="s">
        <v>3694</v>
      </c>
      <c r="C59" s="981">
        <f>IF(SUM('４．授業支援と授業以外の支援'!E25:G25)&gt;0,1,0)</f>
        <v>0</v>
      </c>
      <c r="E59" s="1609"/>
      <c r="F59" s="979" t="s">
        <v>3894</v>
      </c>
      <c r="G59" s="981">
        <f>IF(SUM('４．授業支援と授業以外の支援'!K47:N47)&gt;0,1,0)</f>
        <v>0</v>
      </c>
      <c r="M59" s="1617"/>
      <c r="N59" s="979" t="s">
        <v>4070</v>
      </c>
      <c r="O59" s="981">
        <f>IF(SUM('６．受験者数・入学者数 '!D64:F64)&gt;0,1,0)</f>
        <v>0</v>
      </c>
    </row>
    <row r="60" spans="1:15" x14ac:dyDescent="0.15">
      <c r="A60" s="1612"/>
      <c r="B60" s="979" t="s">
        <v>3695</v>
      </c>
      <c r="C60" s="981">
        <f>IF(SUM('４．授業支援と授業以外の支援'!E26:G26)&gt;0,1,0)</f>
        <v>0</v>
      </c>
      <c r="E60" s="1609"/>
      <c r="F60" s="979" t="s">
        <v>3895</v>
      </c>
      <c r="G60" s="981">
        <f>IF(SUM('４．授業支援と授業以外の支援'!K48:N48)&gt;0,1,0)</f>
        <v>0</v>
      </c>
      <c r="M60" s="1617"/>
      <c r="N60" s="979" t="s">
        <v>4071</v>
      </c>
      <c r="O60" s="981">
        <f>IF(SUM('６．受験者数・入学者数 '!D65:F65)&gt;0,1,0)</f>
        <v>0</v>
      </c>
    </row>
    <row r="61" spans="1:15" x14ac:dyDescent="0.15">
      <c r="A61" s="1612"/>
      <c r="B61" s="979" t="s">
        <v>3696</v>
      </c>
      <c r="C61" s="981">
        <f>IF(SUM('４．授業支援と授業以外の支援'!E27:G27)&gt;0,1,0)</f>
        <v>0</v>
      </c>
      <c r="E61" s="1609"/>
      <c r="F61" s="979" t="s">
        <v>3896</v>
      </c>
      <c r="G61" s="981">
        <f>IF(SUM('４．授業支援と授業以外の支援'!K49:N49)&gt;0,1,0)</f>
        <v>0</v>
      </c>
      <c r="M61" s="1617"/>
      <c r="N61" s="979" t="s">
        <v>4072</v>
      </c>
      <c r="O61" s="981">
        <f>IF(SUM('６．受験者数・入学者数 '!D66:F66)&gt;0,1,0)</f>
        <v>0</v>
      </c>
    </row>
    <row r="62" spans="1:15" x14ac:dyDescent="0.15">
      <c r="A62" s="1612"/>
      <c r="B62" s="979" t="s">
        <v>3697</v>
      </c>
      <c r="C62" s="981">
        <f>IF(SUM('４．授業支援と授業以外の支援'!E28:G28)&gt;0,1,0)</f>
        <v>0</v>
      </c>
      <c r="E62" s="1609"/>
      <c r="F62" s="979" t="s">
        <v>3897</v>
      </c>
      <c r="G62" s="981">
        <f>IF(SUM('４．授業支援と授業以外の支援'!K50:N50)&gt;0,1,0)</f>
        <v>0</v>
      </c>
      <c r="M62" s="1617"/>
      <c r="N62" s="979" t="s">
        <v>4073</v>
      </c>
      <c r="O62" s="981">
        <f>IF(SUM('６．受験者数・入学者数 '!D67:F67)&gt;0,1,0)</f>
        <v>0</v>
      </c>
    </row>
    <row r="63" spans="1:15" x14ac:dyDescent="0.15">
      <c r="A63" s="1612"/>
      <c r="B63" s="979" t="s">
        <v>3698</v>
      </c>
      <c r="C63" s="981">
        <f>IF(SUM('４．授業支援と授業以外の支援'!E29:G29)&gt;0,1,0)</f>
        <v>0</v>
      </c>
      <c r="E63" s="1609"/>
      <c r="F63" s="979" t="s">
        <v>3898</v>
      </c>
      <c r="G63" s="981">
        <f>IF(SUM('４．授業支援と授業以外の支援'!K51:N51)&gt;0,1,0)</f>
        <v>0</v>
      </c>
      <c r="M63" s="1617"/>
      <c r="N63" s="979" t="s">
        <v>4486</v>
      </c>
      <c r="O63" s="981">
        <f>IF(SUM('６．受験者数・入学者数 '!D68:F68)&gt;0,1,0)</f>
        <v>0</v>
      </c>
    </row>
    <row r="64" spans="1:15" x14ac:dyDescent="0.15">
      <c r="A64" s="1612"/>
      <c r="B64" s="979" t="s">
        <v>3699</v>
      </c>
      <c r="C64" s="981">
        <f>IF(SUM('４．授業支援と授業以外の支援'!E30:G30)&gt;0,1,0)</f>
        <v>0</v>
      </c>
      <c r="E64" s="1609"/>
      <c r="F64" s="979" t="s">
        <v>3899</v>
      </c>
      <c r="G64" s="981">
        <f>IF(SUM('４．授業支援と授業以外の支援'!K52:N52)&gt;0,1,0)</f>
        <v>0</v>
      </c>
      <c r="M64" s="1617"/>
      <c r="N64" s="979" t="s">
        <v>4074</v>
      </c>
      <c r="O64" s="981">
        <f>IF(SUM('６．受験者数・入学者数 '!D69:F69)&gt;0,1,0)</f>
        <v>0</v>
      </c>
    </row>
    <row r="65" spans="1:15" x14ac:dyDescent="0.15">
      <c r="A65" s="1612"/>
      <c r="B65" s="979" t="s">
        <v>3700</v>
      </c>
      <c r="C65" s="981">
        <f>IF(SUM('４．授業支援と授業以外の支援'!E31:G31)&gt;0,1,0)</f>
        <v>0</v>
      </c>
      <c r="E65" s="1609"/>
      <c r="F65" s="979" t="s">
        <v>3900</v>
      </c>
      <c r="G65" s="981">
        <f>IF(SUM('４．授業支援と授業以外の支援'!K53:N53)&gt;0,1,0)</f>
        <v>0</v>
      </c>
      <c r="M65" s="1617"/>
      <c r="N65" s="979" t="s">
        <v>4075</v>
      </c>
      <c r="O65" s="981">
        <f>IF(SUM('６．受験者数・入学者数 '!D70:F70)&gt;0,1,0)</f>
        <v>0</v>
      </c>
    </row>
    <row r="66" spans="1:15" ht="15" customHeight="1" x14ac:dyDescent="0.15">
      <c r="A66" s="1612"/>
      <c r="B66" s="979" t="s">
        <v>4330</v>
      </c>
      <c r="C66" s="981">
        <f>IF(SUM('４．授業支援と授業以外の支援'!E32:G32)&gt;0,1,0)</f>
        <v>0</v>
      </c>
      <c r="E66" s="1609"/>
      <c r="F66" s="979" t="s">
        <v>3901</v>
      </c>
      <c r="G66" s="981">
        <f>IF(SUM('４．授業支援と授業以外の支援'!K54:N54)&gt;0,1,0)</f>
        <v>0</v>
      </c>
      <c r="M66" s="1617"/>
      <c r="N66" s="979" t="s">
        <v>4076</v>
      </c>
      <c r="O66" s="981">
        <f>IF(SUM('６．受験者数・入学者数 '!D71:F71)&gt;0,1,0)</f>
        <v>0</v>
      </c>
    </row>
    <row r="67" spans="1:15" x14ac:dyDescent="0.15">
      <c r="A67" s="1612"/>
      <c r="B67" s="979" t="s">
        <v>4331</v>
      </c>
      <c r="C67" s="981">
        <f>IF(SUM('４．授業支援と授業以外の支援'!E33:G33)&gt;0,1,0)</f>
        <v>0</v>
      </c>
      <c r="E67" s="1609"/>
      <c r="F67" s="979" t="s">
        <v>3902</v>
      </c>
      <c r="G67" s="981">
        <f>IF(SUM('４．授業支援と授業以外の支援'!K55:N55)&gt;0,1,0)</f>
        <v>0</v>
      </c>
      <c r="M67" s="1617"/>
      <c r="N67" s="979" t="s">
        <v>4308</v>
      </c>
      <c r="O67" s="981">
        <f>IF(SUM('６．受験者数・入学者数 '!D72:F72)&gt;0,1,0)</f>
        <v>0</v>
      </c>
    </row>
    <row r="68" spans="1:15" ht="15" customHeight="1" x14ac:dyDescent="0.15">
      <c r="A68" s="1612"/>
      <c r="B68" s="979" t="s">
        <v>4332</v>
      </c>
      <c r="C68" s="981">
        <f>IF(SUM('４．授業支援と授業以外の支援'!E34:G34)&gt;0,1,0)</f>
        <v>0</v>
      </c>
      <c r="E68" s="1610"/>
      <c r="F68" s="979" t="s">
        <v>3903</v>
      </c>
      <c r="G68" s="981">
        <f>IF(SUM('４．授業支援と授業以外の支援'!K56:N56)&gt;0,1,0)</f>
        <v>0</v>
      </c>
      <c r="M68" s="1617" t="s">
        <v>4077</v>
      </c>
      <c r="N68" s="1340" t="s">
        <v>4534</v>
      </c>
      <c r="O68" s="981">
        <f>IF(SUM('６．受験者数・入学者数 '!G41:I41)&gt;0,1,0)</f>
        <v>0</v>
      </c>
    </row>
    <row r="69" spans="1:15" x14ac:dyDescent="0.15">
      <c r="A69" s="1612"/>
      <c r="B69" s="979" t="s">
        <v>4333</v>
      </c>
      <c r="C69" s="981">
        <f>IF(SUM('４．授業支援と授業以外の支援'!E35:G35)&gt;0,1,0)</f>
        <v>0</v>
      </c>
      <c r="E69" s="1608" t="s">
        <v>4012</v>
      </c>
      <c r="F69" s="1011" t="s">
        <v>3904</v>
      </c>
      <c r="G69" s="1001">
        <f>IF('４．授業支援と授業以外の支援'!O43&gt;0,1,0)</f>
        <v>0</v>
      </c>
      <c r="M69" s="1617"/>
      <c r="N69" s="979" t="s">
        <v>4078</v>
      </c>
      <c r="O69" s="981">
        <f>IF(SUM('６．受験者数・入学者数 '!G42:I42)&gt;0,1,0)</f>
        <v>0</v>
      </c>
    </row>
    <row r="70" spans="1:15" x14ac:dyDescent="0.15">
      <c r="A70" s="1612"/>
      <c r="B70" s="979" t="s">
        <v>4334</v>
      </c>
      <c r="C70" s="981">
        <f>IF(SUM('４．授業支援と授業以外の支援'!E36:G36)&gt;0,1,0)</f>
        <v>0</v>
      </c>
      <c r="E70" s="1609"/>
      <c r="F70" s="979" t="s">
        <v>3905</v>
      </c>
      <c r="G70" s="981">
        <f>IF('４．授業支援と授業以外の支援'!O44&gt;0,1,0)</f>
        <v>0</v>
      </c>
      <c r="M70" s="1617"/>
      <c r="N70" s="979" t="s">
        <v>4487</v>
      </c>
      <c r="O70" s="981">
        <f>IF(SUM('６．受験者数・入学者数 '!G43:I43)&gt;0,1,0)</f>
        <v>0</v>
      </c>
    </row>
    <row r="71" spans="1:15" x14ac:dyDescent="0.15">
      <c r="A71" s="1612"/>
      <c r="B71" s="979" t="s">
        <v>4335</v>
      </c>
      <c r="C71" s="981">
        <f>IF(SUM('４．授業支援と授業以外の支援'!E37:G37)&gt;0,1,0)</f>
        <v>0</v>
      </c>
      <c r="E71" s="1609"/>
      <c r="F71" s="979" t="s">
        <v>3906</v>
      </c>
      <c r="G71" s="981">
        <f>IF('４．授業支援と授業以外の支援'!O45&gt;0,1,0)</f>
        <v>0</v>
      </c>
      <c r="M71" s="1617"/>
      <c r="N71" s="979" t="s">
        <v>4079</v>
      </c>
      <c r="O71" s="981">
        <f>IF(SUM('６．受験者数・入学者数 '!G44:I44)&gt;0,1,0)</f>
        <v>0</v>
      </c>
    </row>
    <row r="72" spans="1:15" x14ac:dyDescent="0.15">
      <c r="A72" s="1612"/>
      <c r="B72" s="979" t="s">
        <v>4336</v>
      </c>
      <c r="C72" s="981">
        <f>IF(SUM('４．授業支援と授業以外の支援'!E38:G38)&gt;0,1,0)</f>
        <v>0</v>
      </c>
      <c r="E72" s="1609"/>
      <c r="F72" s="979" t="s">
        <v>3907</v>
      </c>
      <c r="G72" s="981">
        <f>IF('４．授業支援と授業以外の支援'!O46&gt;0,1,0)</f>
        <v>0</v>
      </c>
      <c r="M72" s="1617"/>
      <c r="N72" s="979" t="s">
        <v>4080</v>
      </c>
      <c r="O72" s="981">
        <f>IF(SUM('６．受験者数・入学者数 '!G45:I45)&gt;0,1,0)</f>
        <v>0</v>
      </c>
    </row>
    <row r="73" spans="1:15" x14ac:dyDescent="0.15">
      <c r="A73" s="1612"/>
      <c r="B73" s="979" t="s">
        <v>4337</v>
      </c>
      <c r="C73" s="981">
        <f>IF(SUM('４．授業支援と授業以外の支援'!E39:G39)&gt;0,1,0)</f>
        <v>0</v>
      </c>
      <c r="E73" s="1609"/>
      <c r="F73" s="979" t="s">
        <v>3908</v>
      </c>
      <c r="G73" s="981">
        <f>IF('４．授業支援と授業以外の支援'!O47&gt;0,1,0)</f>
        <v>0</v>
      </c>
      <c r="M73" s="1617"/>
      <c r="N73" s="979" t="s">
        <v>4081</v>
      </c>
      <c r="O73" s="981">
        <f>IF(SUM('６．受験者数・入学者数 '!G46:I46)&gt;0,1,0)</f>
        <v>0</v>
      </c>
    </row>
    <row r="74" spans="1:15" x14ac:dyDescent="0.15">
      <c r="A74" s="1612"/>
      <c r="B74" s="979" t="s">
        <v>4338</v>
      </c>
      <c r="C74" s="981">
        <f>IF(SUM('４．授業支援と授業以外の支援'!E40:G40)&gt;0,1,0)</f>
        <v>0</v>
      </c>
      <c r="E74" s="1609"/>
      <c r="F74" s="979" t="s">
        <v>3909</v>
      </c>
      <c r="G74" s="981">
        <f>IF('４．授業支援と授業以外の支援'!O48&gt;0,1,0)</f>
        <v>0</v>
      </c>
      <c r="M74" s="1617"/>
      <c r="N74" s="979" t="s">
        <v>4082</v>
      </c>
      <c r="O74" s="981">
        <f>IF(SUM('６．受験者数・入学者数 '!G47:I47)&gt;0,1,0)</f>
        <v>0</v>
      </c>
    </row>
    <row r="75" spans="1:15" x14ac:dyDescent="0.15">
      <c r="A75" s="1612"/>
      <c r="B75" s="979" t="s">
        <v>4339</v>
      </c>
      <c r="C75" s="981">
        <f>IF(SUM('４．授業支援と授業以外の支援'!E41:G41)&gt;0,1,0)</f>
        <v>0</v>
      </c>
      <c r="E75" s="1609"/>
      <c r="F75" s="979" t="s">
        <v>3910</v>
      </c>
      <c r="G75" s="981">
        <f>IF('４．授業支援と授業以外の支援'!O49&gt;0,1,0)</f>
        <v>0</v>
      </c>
      <c r="M75" s="1617"/>
      <c r="N75" s="979" t="s">
        <v>4083</v>
      </c>
      <c r="O75" s="981">
        <f>IF(SUM('６．受験者数・入学者数 '!G48:I48)&gt;0,1,0)</f>
        <v>0</v>
      </c>
    </row>
    <row r="76" spans="1:15" x14ac:dyDescent="0.15">
      <c r="A76" s="1612"/>
      <c r="B76" s="979" t="s">
        <v>4340</v>
      </c>
      <c r="C76" s="981">
        <f>IF(SUM('４．授業支援と授業以外の支援'!E42:G42)&gt;0,1,0)</f>
        <v>0</v>
      </c>
      <c r="E76" s="1609"/>
      <c r="F76" s="979" t="s">
        <v>3911</v>
      </c>
      <c r="G76" s="981">
        <f>IF('４．授業支援と授業以外の支援'!O50&gt;0,1,0)</f>
        <v>0</v>
      </c>
      <c r="M76" s="1617"/>
      <c r="N76" s="979" t="s">
        <v>4084</v>
      </c>
      <c r="O76" s="981">
        <f>IF(SUM('６．受験者数・入学者数 '!G49:I49)&gt;0,1,0)</f>
        <v>0</v>
      </c>
    </row>
    <row r="77" spans="1:15" ht="15" customHeight="1" x14ac:dyDescent="0.15">
      <c r="A77" s="1611" t="s">
        <v>4010</v>
      </c>
      <c r="B77" s="979" t="s">
        <v>3701</v>
      </c>
      <c r="C77" s="981">
        <f>IF(SUM('４．授業支援と授業以外の支援'!H11:J11)&gt;0,1,0)</f>
        <v>0</v>
      </c>
      <c r="E77" s="1609"/>
      <c r="F77" s="979" t="s">
        <v>3912</v>
      </c>
      <c r="G77" s="981">
        <f>IF('４．授業支援と授業以外の支援'!O51&gt;0,1,0)</f>
        <v>0</v>
      </c>
      <c r="M77" s="1617"/>
      <c r="N77" s="979" t="s">
        <v>4085</v>
      </c>
      <c r="O77" s="981">
        <f>IF(SUM('６．受験者数・入学者数 '!G50:I50)&gt;0,1,0)</f>
        <v>0</v>
      </c>
    </row>
    <row r="78" spans="1:15" x14ac:dyDescent="0.15">
      <c r="A78" s="1612"/>
      <c r="B78" s="979" t="s">
        <v>3702</v>
      </c>
      <c r="C78" s="981">
        <f>IF(SUM('４．授業支援と授業以外の支援'!H12:J12)&gt;0,1,0)</f>
        <v>0</v>
      </c>
      <c r="E78" s="1609"/>
      <c r="F78" s="979" t="s">
        <v>3913</v>
      </c>
      <c r="G78" s="981">
        <f>IF('４．授業支援と授業以外の支援'!O52&gt;0,1,0)</f>
        <v>0</v>
      </c>
      <c r="M78" s="1617"/>
      <c r="N78" s="979" t="s">
        <v>4086</v>
      </c>
      <c r="O78" s="981">
        <f>IF(SUM('６．受験者数・入学者数 '!G51:I51)&gt;0,1,0)</f>
        <v>0</v>
      </c>
    </row>
    <row r="79" spans="1:15" ht="15" customHeight="1" x14ac:dyDescent="0.15">
      <c r="A79" s="1612"/>
      <c r="B79" s="979" t="s">
        <v>3703</v>
      </c>
      <c r="C79" s="981">
        <f>IF(SUM('４．授業支援と授業以外の支援'!H13:J13)&gt;0,1,0)</f>
        <v>0</v>
      </c>
      <c r="E79" s="1609"/>
      <c r="F79" s="979" t="s">
        <v>3914</v>
      </c>
      <c r="G79" s="981">
        <f>IF('４．授業支援と授業以外の支援'!O53&gt;0,1,0)</f>
        <v>0</v>
      </c>
      <c r="M79" s="1617"/>
      <c r="N79" s="979" t="s">
        <v>4087</v>
      </c>
      <c r="O79" s="981">
        <f>IF(SUM('６．受験者数・入学者数 '!G52:I52)&gt;0,1,0)</f>
        <v>0</v>
      </c>
    </row>
    <row r="80" spans="1:15" x14ac:dyDescent="0.15">
      <c r="A80" s="1612"/>
      <c r="B80" s="979" t="s">
        <v>3704</v>
      </c>
      <c r="C80" s="981">
        <f>IF(SUM('４．授業支援と授業以外の支援'!H14:J14)&gt;0,1,0)</f>
        <v>0</v>
      </c>
      <c r="E80" s="1609"/>
      <c r="F80" s="979" t="s">
        <v>3915</v>
      </c>
      <c r="G80" s="981">
        <f>IF('４．授業支援と授業以外の支援'!O54&gt;0,1,0)</f>
        <v>0</v>
      </c>
      <c r="M80" s="1617"/>
      <c r="N80" s="979" t="s">
        <v>4088</v>
      </c>
      <c r="O80" s="981">
        <f>IF(SUM('６．受験者数・入学者数 '!G53:I53)&gt;0,1,0)</f>
        <v>0</v>
      </c>
    </row>
    <row r="81" spans="1:15" x14ac:dyDescent="0.15">
      <c r="A81" s="1612"/>
      <c r="B81" s="979" t="s">
        <v>3705</v>
      </c>
      <c r="C81" s="981">
        <f>IF(SUM('４．授業支援と授業以外の支援'!H15:J15)&gt;0,1,0)</f>
        <v>0</v>
      </c>
      <c r="E81" s="1609"/>
      <c r="F81" s="979" t="s">
        <v>3916</v>
      </c>
      <c r="G81" s="981">
        <f>IF('４．授業支援と授業以外の支援'!O55&gt;0,1,0)</f>
        <v>0</v>
      </c>
      <c r="M81" s="1617"/>
      <c r="N81" s="979" t="s">
        <v>4089</v>
      </c>
      <c r="O81" s="981">
        <f>IF(SUM('６．受験者数・入学者数 '!G54:I54)&gt;0,1,0)</f>
        <v>0</v>
      </c>
    </row>
    <row r="82" spans="1:15" x14ac:dyDescent="0.15">
      <c r="A82" s="1612"/>
      <c r="B82" s="979" t="s">
        <v>3706</v>
      </c>
      <c r="C82" s="981">
        <f>IF(SUM('４．授業支援と授業以外の支援'!H16:J16)&gt;0,1,0)</f>
        <v>0</v>
      </c>
      <c r="E82" s="1610"/>
      <c r="F82" s="979" t="s">
        <v>3917</v>
      </c>
      <c r="G82" s="981">
        <f>IF('４．授業支援と授業以外の支援'!O56&gt;0,1,0)</f>
        <v>0</v>
      </c>
      <c r="M82" s="1617"/>
      <c r="N82" s="979" t="s">
        <v>4090</v>
      </c>
      <c r="O82" s="981">
        <f>IF(SUM('６．受験者数・入学者数 '!G55:I55)&gt;0,1,0)</f>
        <v>0</v>
      </c>
    </row>
    <row r="83" spans="1:15" x14ac:dyDescent="0.15">
      <c r="A83" s="1612"/>
      <c r="B83" s="979" t="s">
        <v>3707</v>
      </c>
      <c r="C83" s="981">
        <f>IF(SUM('４．授業支援と授業以外の支援'!H17:J17)&gt;0,1,0)</f>
        <v>0</v>
      </c>
      <c r="E83" s="1608" t="s">
        <v>4015</v>
      </c>
      <c r="F83" s="979" t="s">
        <v>3918</v>
      </c>
      <c r="G83" s="981">
        <f>IF(SUM('４．授業支援と授業以外の支援'!P43:T43)&gt;0,1,0)</f>
        <v>0</v>
      </c>
      <c r="M83" s="1617"/>
      <c r="N83" s="979" t="s">
        <v>4091</v>
      </c>
      <c r="O83" s="981">
        <f>IF(SUM('６．受験者数・入学者数 '!G56:I56)&gt;0,1,0)</f>
        <v>0</v>
      </c>
    </row>
    <row r="84" spans="1:15" x14ac:dyDescent="0.15">
      <c r="A84" s="1612"/>
      <c r="B84" s="979" t="s">
        <v>3708</v>
      </c>
      <c r="C84" s="981">
        <f>IF(SUM('４．授業支援と授業以外の支援'!H18:J18)&gt;0,1,0)</f>
        <v>0</v>
      </c>
      <c r="E84" s="1609"/>
      <c r="F84" s="979" t="s">
        <v>3919</v>
      </c>
      <c r="G84" s="981">
        <f>IF(SUM('４．授業支援と授業以外の支援'!P44:T44)&gt;0,1,0)</f>
        <v>0</v>
      </c>
      <c r="M84" s="1617"/>
      <c r="N84" s="979" t="s">
        <v>4092</v>
      </c>
      <c r="O84" s="981">
        <f>IF(SUM('６．受験者数・入学者数 '!G57:I57)&gt;0,1,0)</f>
        <v>0</v>
      </c>
    </row>
    <row r="85" spans="1:15" x14ac:dyDescent="0.15">
      <c r="A85" s="1612"/>
      <c r="B85" s="979" t="s">
        <v>3709</v>
      </c>
      <c r="C85" s="981">
        <f>IF(SUM('４．授業支援と授業以外の支援'!H19:J19)&gt;0,1,0)</f>
        <v>0</v>
      </c>
      <c r="E85" s="1609"/>
      <c r="F85" s="979" t="s">
        <v>3920</v>
      </c>
      <c r="G85" s="981">
        <f>IF(SUM('４．授業支援と授業以外の支援'!P45:T45)&gt;0,1,0)</f>
        <v>0</v>
      </c>
      <c r="M85" s="1617"/>
      <c r="N85" s="979" t="s">
        <v>4093</v>
      </c>
      <c r="O85" s="981">
        <f>IF(SUM('６．受験者数・入学者数 '!G58:I58)&gt;0,1,0)</f>
        <v>0</v>
      </c>
    </row>
    <row r="86" spans="1:15" x14ac:dyDescent="0.15">
      <c r="A86" s="1612"/>
      <c r="B86" s="979" t="s">
        <v>3710</v>
      </c>
      <c r="C86" s="981">
        <f>IF(SUM('４．授業支援と授業以外の支援'!H20:J20)&gt;0,1,0)</f>
        <v>0</v>
      </c>
      <c r="E86" s="1609"/>
      <c r="F86" s="979" t="s">
        <v>3921</v>
      </c>
      <c r="G86" s="981">
        <f>IF(SUM('４．授業支援と授業以外の支援'!P46:T46)&gt;0,1,0)</f>
        <v>0</v>
      </c>
      <c r="M86" s="1617"/>
      <c r="N86" s="979" t="s">
        <v>4094</v>
      </c>
      <c r="O86" s="981">
        <f>IF(SUM('６．受験者数・入学者数 '!G59:I59)&gt;0,1,0)</f>
        <v>0</v>
      </c>
    </row>
    <row r="87" spans="1:15" x14ac:dyDescent="0.15">
      <c r="A87" s="1612"/>
      <c r="B87" s="979" t="s">
        <v>3711</v>
      </c>
      <c r="C87" s="981">
        <f>IF(SUM('４．授業支援と授業以外の支援'!H21:J21)&gt;0,1,0)</f>
        <v>0</v>
      </c>
      <c r="E87" s="1609"/>
      <c r="F87" s="979" t="s">
        <v>3922</v>
      </c>
      <c r="G87" s="981">
        <f>IF(SUM('４．授業支援と授業以外の支援'!P47:T47)&gt;0,1,0)</f>
        <v>0</v>
      </c>
      <c r="M87" s="1617"/>
      <c r="N87" s="979" t="s">
        <v>4095</v>
      </c>
      <c r="O87" s="981">
        <f>IF(SUM('６．受験者数・入学者数 '!G60:I60)&gt;0,1,0)</f>
        <v>0</v>
      </c>
    </row>
    <row r="88" spans="1:15" x14ac:dyDescent="0.15">
      <c r="A88" s="1612"/>
      <c r="B88" s="979" t="s">
        <v>3712</v>
      </c>
      <c r="C88" s="981">
        <f>IF(SUM('４．授業支援と授業以外の支援'!H22:J22)&gt;0,1,0)</f>
        <v>0</v>
      </c>
      <c r="E88" s="1609"/>
      <c r="F88" s="979" t="s">
        <v>3923</v>
      </c>
      <c r="G88" s="981">
        <f>IF(SUM('４．授業支援と授業以外の支援'!P48:T48)&gt;0,1,0)</f>
        <v>0</v>
      </c>
      <c r="M88" s="1617"/>
      <c r="N88" s="979" t="s">
        <v>4096</v>
      </c>
      <c r="O88" s="981">
        <f>IF(SUM('６．受験者数・入学者数 '!G61:I61)&gt;0,1,0)</f>
        <v>0</v>
      </c>
    </row>
    <row r="89" spans="1:15" x14ac:dyDescent="0.15">
      <c r="A89" s="1612"/>
      <c r="B89" s="979" t="s">
        <v>3713</v>
      </c>
      <c r="C89" s="981">
        <f>IF(SUM('４．授業支援と授業以外の支援'!H23:J23)&gt;0,1,0)</f>
        <v>0</v>
      </c>
      <c r="E89" s="1609"/>
      <c r="F89" s="979" t="s">
        <v>3924</v>
      </c>
      <c r="G89" s="981">
        <f>IF(SUM('４．授業支援と授業以外の支援'!P49:T49)&gt;0,1,0)</f>
        <v>0</v>
      </c>
      <c r="M89" s="1617"/>
      <c r="N89" s="979" t="s">
        <v>4097</v>
      </c>
      <c r="O89" s="981">
        <f>IF(SUM('６．受験者数・入学者数 '!G62:I62)&gt;0,1,0)</f>
        <v>0</v>
      </c>
    </row>
    <row r="90" spans="1:15" x14ac:dyDescent="0.15">
      <c r="A90" s="1612"/>
      <c r="B90" s="979" t="s">
        <v>3714</v>
      </c>
      <c r="C90" s="981">
        <f>IF(SUM('４．授業支援と授業以外の支援'!H24:J24)&gt;0,1,0)</f>
        <v>0</v>
      </c>
      <c r="E90" s="1609"/>
      <c r="F90" s="979" t="s">
        <v>3925</v>
      </c>
      <c r="G90" s="981">
        <f>IF(SUM('４．授業支援と授業以外の支援'!P50:T50)&gt;0,1,0)</f>
        <v>0</v>
      </c>
      <c r="M90" s="1617"/>
      <c r="N90" s="979" t="s">
        <v>4098</v>
      </c>
      <c r="O90" s="981">
        <f>IF(SUM('６．受験者数・入学者数 '!G63:I63)&gt;0,1,0)</f>
        <v>0</v>
      </c>
    </row>
    <row r="91" spans="1:15" x14ac:dyDescent="0.15">
      <c r="A91" s="1612"/>
      <c r="B91" s="979" t="s">
        <v>3715</v>
      </c>
      <c r="C91" s="981">
        <f>IF(SUM('４．授業支援と授業以外の支援'!H25:J25)&gt;0,1,0)</f>
        <v>0</v>
      </c>
      <c r="E91" s="1609"/>
      <c r="F91" s="979" t="s">
        <v>3926</v>
      </c>
      <c r="G91" s="981">
        <f>IF(SUM('４．授業支援と授業以外の支援'!P51:T51)&gt;0,1,0)</f>
        <v>0</v>
      </c>
      <c r="M91" s="1617"/>
      <c r="N91" s="979" t="s">
        <v>4099</v>
      </c>
      <c r="O91" s="981">
        <f>IF(SUM('６．受験者数・入学者数 '!G64:I64)&gt;0,1,0)</f>
        <v>0</v>
      </c>
    </row>
    <row r="92" spans="1:15" x14ac:dyDescent="0.15">
      <c r="A92" s="1612"/>
      <c r="B92" s="979" t="s">
        <v>3716</v>
      </c>
      <c r="C92" s="981">
        <f>IF(SUM('４．授業支援と授業以外の支援'!H26:J26)&gt;0,1,0)</f>
        <v>0</v>
      </c>
      <c r="E92" s="1609"/>
      <c r="F92" s="979" t="s">
        <v>3927</v>
      </c>
      <c r="G92" s="981">
        <f>IF(SUM('４．授業支援と授業以外の支援'!P52:T52)&gt;0,1,0)</f>
        <v>0</v>
      </c>
      <c r="M92" s="1617"/>
      <c r="N92" s="979" t="s">
        <v>4100</v>
      </c>
      <c r="O92" s="981">
        <f>IF(SUM('６．受験者数・入学者数 '!G65:I65)&gt;0,1,0)</f>
        <v>0</v>
      </c>
    </row>
    <row r="93" spans="1:15" x14ac:dyDescent="0.15">
      <c r="A93" s="1612"/>
      <c r="B93" s="979" t="s">
        <v>3717</v>
      </c>
      <c r="C93" s="981">
        <f>IF(SUM('４．授業支援と授業以外の支援'!H27:J27)&gt;0,1,0)</f>
        <v>0</v>
      </c>
      <c r="E93" s="1609"/>
      <c r="F93" s="979" t="s">
        <v>3928</v>
      </c>
      <c r="G93" s="981">
        <f>IF(SUM('４．授業支援と授業以外の支援'!P53:T53)&gt;0,1,0)</f>
        <v>0</v>
      </c>
      <c r="M93" s="1617"/>
      <c r="N93" s="979" t="s">
        <v>4101</v>
      </c>
      <c r="O93" s="981">
        <f>IF(SUM('６．受験者数・入学者数 '!G66:I66)&gt;0,1,0)</f>
        <v>0</v>
      </c>
    </row>
    <row r="94" spans="1:15" x14ac:dyDescent="0.15">
      <c r="A94" s="1612"/>
      <c r="B94" s="979" t="s">
        <v>3718</v>
      </c>
      <c r="C94" s="981">
        <f>IF(SUM('４．授業支援と授業以外の支援'!H28:J28)&gt;0,1,0)</f>
        <v>0</v>
      </c>
      <c r="E94" s="1609"/>
      <c r="F94" s="979" t="s">
        <v>3929</v>
      </c>
      <c r="G94" s="981">
        <f>IF(SUM('４．授業支援と授業以外の支援'!P54:T54)&gt;0,1,0)</f>
        <v>0</v>
      </c>
      <c r="M94" s="1617"/>
      <c r="N94" s="979" t="s">
        <v>4102</v>
      </c>
      <c r="O94" s="981">
        <f>IF(SUM('６．受験者数・入学者数 '!G67:I67)&gt;0,1,0)</f>
        <v>0</v>
      </c>
    </row>
    <row r="95" spans="1:15" x14ac:dyDescent="0.15">
      <c r="A95" s="1612"/>
      <c r="B95" s="979" t="s">
        <v>3719</v>
      </c>
      <c r="C95" s="981">
        <f>IF(SUM('４．授業支援と授業以外の支援'!H29:J29)&gt;0,1,0)</f>
        <v>0</v>
      </c>
      <c r="E95" s="1609"/>
      <c r="F95" s="979" t="s">
        <v>3930</v>
      </c>
      <c r="G95" s="981">
        <f>IF(SUM('４．授業支援と授業以外の支援'!P55:T55)&gt;0,1,0)</f>
        <v>0</v>
      </c>
      <c r="M95" s="1617"/>
      <c r="N95" s="979" t="s">
        <v>4488</v>
      </c>
      <c r="O95" s="981">
        <f>IF(SUM('６．受験者数・入学者数 '!G68:I68)&gt;0,1,0)</f>
        <v>0</v>
      </c>
    </row>
    <row r="96" spans="1:15" x14ac:dyDescent="0.15">
      <c r="A96" s="1612"/>
      <c r="B96" s="979" t="s">
        <v>3720</v>
      </c>
      <c r="C96" s="981">
        <f>IF(SUM('４．授業支援と授業以外の支援'!H30:J30)&gt;0,1,0)</f>
        <v>0</v>
      </c>
      <c r="E96" s="1610"/>
      <c r="F96" s="979" t="s">
        <v>3931</v>
      </c>
      <c r="G96" s="981">
        <f>IF(SUM('４．授業支援と授業以外の支援'!P56:T56)&gt;0,1,0)</f>
        <v>0</v>
      </c>
      <c r="M96" s="1617"/>
      <c r="N96" s="979" t="s">
        <v>4103</v>
      </c>
      <c r="O96" s="981">
        <f>IF(SUM('６．受験者数・入学者数 '!G69:I69)&gt;0,1,0)</f>
        <v>0</v>
      </c>
    </row>
    <row r="97" spans="1:15" ht="15" customHeight="1" x14ac:dyDescent="0.15">
      <c r="A97" s="1612"/>
      <c r="B97" s="979" t="s">
        <v>3721</v>
      </c>
      <c r="C97" s="981">
        <f>IF(SUM('４．授業支援と授業以外の支援'!H31:J31)&gt;0,1,0)</f>
        <v>0</v>
      </c>
      <c r="E97" s="1608" t="s">
        <v>4017</v>
      </c>
      <c r="F97" s="979" t="s">
        <v>3932</v>
      </c>
      <c r="G97" s="981">
        <f>IF(SUM('４．授業支援と授業以外の支援'!U43:Z43)&gt;0,1,0)</f>
        <v>0</v>
      </c>
      <c r="M97" s="1617"/>
      <c r="N97" s="979" t="s">
        <v>4104</v>
      </c>
      <c r="O97" s="981">
        <f>IF(SUM('６．受験者数・入学者数 '!G70:I70)&gt;0,1,0)</f>
        <v>0</v>
      </c>
    </row>
    <row r="98" spans="1:15" x14ac:dyDescent="0.15">
      <c r="A98" s="1612"/>
      <c r="B98" s="979" t="s">
        <v>4341</v>
      </c>
      <c r="C98" s="981">
        <f>IF(SUM('４．授業支援と授業以外の支援'!H32:J32)&gt;0,1,0)</f>
        <v>0</v>
      </c>
      <c r="E98" s="1609"/>
      <c r="F98" s="979" t="s">
        <v>3933</v>
      </c>
      <c r="G98" s="981">
        <f>IF(SUM('４．授業支援と授業以外の支援'!U44:Z44)&gt;0,1,0)</f>
        <v>0</v>
      </c>
      <c r="M98" s="1617"/>
      <c r="N98" s="979" t="s">
        <v>4105</v>
      </c>
      <c r="O98" s="981">
        <f>IF(SUM('６．受験者数・入学者数 '!G71:I71)&gt;0,1,0)</f>
        <v>0</v>
      </c>
    </row>
    <row r="99" spans="1:15" x14ac:dyDescent="0.15">
      <c r="A99" s="1612"/>
      <c r="B99" s="979" t="s">
        <v>4342</v>
      </c>
      <c r="C99" s="981">
        <f>IF(SUM('４．授業支援と授業以外の支援'!H33:J33)&gt;0,1,0)</f>
        <v>0</v>
      </c>
      <c r="E99" s="1609"/>
      <c r="F99" s="979" t="s">
        <v>3934</v>
      </c>
      <c r="G99" s="981">
        <f>IF(SUM('４．授業支援と授業以外の支援'!U45:Z45)&gt;0,1,0)</f>
        <v>0</v>
      </c>
      <c r="M99" s="1617"/>
      <c r="N99" s="979" t="s">
        <v>4309</v>
      </c>
      <c r="O99" s="981">
        <f>IF(SUM('６．受験者数・入学者数 '!G72:I72)&gt;0,1,0)</f>
        <v>0</v>
      </c>
    </row>
    <row r="100" spans="1:15" ht="15" customHeight="1" x14ac:dyDescent="0.15">
      <c r="A100" s="1612"/>
      <c r="B100" s="979" t="s">
        <v>4343</v>
      </c>
      <c r="C100" s="981">
        <f>IF(SUM('４．授業支援と授業以外の支援'!H34:J34)&gt;0,1,0)</f>
        <v>0</v>
      </c>
      <c r="E100" s="1609"/>
      <c r="F100" s="979" t="s">
        <v>3935</v>
      </c>
      <c r="G100" s="981">
        <f>IF(SUM('４．授業支援と授業以外の支援'!U46:Z46)&gt;0,1,0)</f>
        <v>0</v>
      </c>
      <c r="M100" s="1617" t="s">
        <v>4106</v>
      </c>
      <c r="N100" s="1340" t="s">
        <v>4535</v>
      </c>
      <c r="O100" s="981">
        <f>IF(SUM('６．受験者数・入学者数 '!J41:M41)&gt;0,1,0)</f>
        <v>0</v>
      </c>
    </row>
    <row r="101" spans="1:15" x14ac:dyDescent="0.15">
      <c r="A101" s="1612"/>
      <c r="B101" s="979" t="s">
        <v>4344</v>
      </c>
      <c r="C101" s="981">
        <f>IF(SUM('４．授業支援と授業以外の支援'!H35:J35)&gt;0,1,0)</f>
        <v>0</v>
      </c>
      <c r="E101" s="1609"/>
      <c r="F101" s="979" t="s">
        <v>3936</v>
      </c>
      <c r="G101" s="981">
        <f>IF(SUM('４．授業支援と授業以外の支援'!U47:Z47)&gt;0,1,0)</f>
        <v>0</v>
      </c>
      <c r="M101" s="1617"/>
      <c r="N101" s="979" t="s">
        <v>4107</v>
      </c>
      <c r="O101" s="981">
        <f>IF(SUM('６．受験者数・入学者数 '!J42:M42)&gt;0,1,0)</f>
        <v>0</v>
      </c>
    </row>
    <row r="102" spans="1:15" x14ac:dyDescent="0.15">
      <c r="A102" s="1612"/>
      <c r="B102" s="979" t="s">
        <v>4345</v>
      </c>
      <c r="C102" s="981">
        <f>IF(SUM('４．授業支援と授業以外の支援'!H36:J36)&gt;0,1,0)</f>
        <v>0</v>
      </c>
      <c r="E102" s="1609"/>
      <c r="F102" s="979" t="s">
        <v>3937</v>
      </c>
      <c r="G102" s="981">
        <f>IF(SUM('４．授業支援と授業以外の支援'!U48:Z48)&gt;0,1,0)</f>
        <v>0</v>
      </c>
      <c r="M102" s="1617"/>
      <c r="N102" s="979" t="s">
        <v>4489</v>
      </c>
      <c r="O102" s="981">
        <f>IF(SUM('６．受験者数・入学者数 '!J43:M43)&gt;0,1,0)</f>
        <v>0</v>
      </c>
    </row>
    <row r="103" spans="1:15" x14ac:dyDescent="0.15">
      <c r="A103" s="1612"/>
      <c r="B103" s="979" t="s">
        <v>4346</v>
      </c>
      <c r="C103" s="981">
        <f>IF(SUM('４．授業支援と授業以外の支援'!H37:J37)&gt;0,1,0)</f>
        <v>0</v>
      </c>
      <c r="E103" s="1609"/>
      <c r="F103" s="979" t="s">
        <v>3938</v>
      </c>
      <c r="G103" s="981">
        <f>IF(SUM('４．授業支援と授業以外の支援'!U49:Z49)&gt;0,1,0)</f>
        <v>0</v>
      </c>
      <c r="M103" s="1617"/>
      <c r="N103" s="979" t="s">
        <v>4108</v>
      </c>
      <c r="O103" s="981">
        <f>IF(SUM('６．受験者数・入学者数 '!J44:M44)&gt;0,1,0)</f>
        <v>0</v>
      </c>
    </row>
    <row r="104" spans="1:15" x14ac:dyDescent="0.15">
      <c r="A104" s="1612"/>
      <c r="B104" s="979" t="s">
        <v>4347</v>
      </c>
      <c r="C104" s="981">
        <f>IF(SUM('４．授業支援と授業以外の支援'!H38:J38)&gt;0,1,0)</f>
        <v>0</v>
      </c>
      <c r="E104" s="1609"/>
      <c r="F104" s="979" t="s">
        <v>3939</v>
      </c>
      <c r="G104" s="981">
        <f>IF(SUM('４．授業支援と授業以外の支援'!U50:Z50)&gt;0,1,0)</f>
        <v>0</v>
      </c>
      <c r="M104" s="1617"/>
      <c r="N104" s="979" t="s">
        <v>4109</v>
      </c>
      <c r="O104" s="981">
        <f>IF(SUM('６．受験者数・入学者数 '!J45:M45)&gt;0,1,0)</f>
        <v>0</v>
      </c>
    </row>
    <row r="105" spans="1:15" x14ac:dyDescent="0.15">
      <c r="A105" s="1612"/>
      <c r="B105" s="979" t="s">
        <v>4348</v>
      </c>
      <c r="C105" s="981">
        <f>IF(SUM('４．授業支援と授業以外の支援'!H39:J39)&gt;0,1,0)</f>
        <v>0</v>
      </c>
      <c r="E105" s="1609"/>
      <c r="F105" s="979" t="s">
        <v>3940</v>
      </c>
      <c r="G105" s="981">
        <f>IF(SUM('４．授業支援と授業以外の支援'!U51:Z51)&gt;0,1,0)</f>
        <v>0</v>
      </c>
      <c r="M105" s="1617"/>
      <c r="N105" s="979" t="s">
        <v>4110</v>
      </c>
      <c r="O105" s="981">
        <f>IF(SUM('６．受験者数・入学者数 '!J46:M46)&gt;0,1,0)</f>
        <v>0</v>
      </c>
    </row>
    <row r="106" spans="1:15" x14ac:dyDescent="0.15">
      <c r="A106" s="1612"/>
      <c r="B106" s="979" t="s">
        <v>4349</v>
      </c>
      <c r="C106" s="981">
        <f>IF(SUM('４．授業支援と授業以外の支援'!H40:J40)&gt;0,1,0)</f>
        <v>0</v>
      </c>
      <c r="E106" s="1609"/>
      <c r="F106" s="979" t="s">
        <v>3941</v>
      </c>
      <c r="G106" s="981">
        <f>IF(SUM('４．授業支援と授業以外の支援'!U52:Z52)&gt;0,1,0)</f>
        <v>0</v>
      </c>
      <c r="M106" s="1617"/>
      <c r="N106" s="979" t="s">
        <v>4111</v>
      </c>
      <c r="O106" s="981">
        <f>IF(SUM('６．受験者数・入学者数 '!J47:M47)&gt;0,1,0)</f>
        <v>0</v>
      </c>
    </row>
    <row r="107" spans="1:15" x14ac:dyDescent="0.15">
      <c r="A107" s="1612"/>
      <c r="B107" s="979" t="s">
        <v>4350</v>
      </c>
      <c r="C107" s="981">
        <f>IF(SUM('４．授業支援と授業以外の支援'!H41:J41)&gt;0,1,0)</f>
        <v>0</v>
      </c>
      <c r="E107" s="1609"/>
      <c r="F107" s="979" t="s">
        <v>3942</v>
      </c>
      <c r="G107" s="981">
        <f>IF(SUM('４．授業支援と授業以外の支援'!U53:Z53)&gt;0,1,0)</f>
        <v>0</v>
      </c>
      <c r="M107" s="1617"/>
      <c r="N107" s="979" t="s">
        <v>4112</v>
      </c>
      <c r="O107" s="981">
        <f>IF(SUM('６．受験者数・入学者数 '!J48:M48)&gt;0,1,0)</f>
        <v>0</v>
      </c>
    </row>
    <row r="108" spans="1:15" x14ac:dyDescent="0.15">
      <c r="A108" s="1618"/>
      <c r="B108" s="979" t="s">
        <v>4351</v>
      </c>
      <c r="C108" s="981">
        <f>IF(SUM('４．授業支援と授業以外の支援'!H42:J42)&gt;0,1,0)</f>
        <v>0</v>
      </c>
      <c r="E108" s="1609"/>
      <c r="F108" s="979" t="s">
        <v>3943</v>
      </c>
      <c r="G108" s="981">
        <f>IF(SUM('４．授業支援と授業以外の支援'!U54:Z54)&gt;0,1,0)</f>
        <v>0</v>
      </c>
      <c r="M108" s="1617"/>
      <c r="N108" s="979" t="s">
        <v>4113</v>
      </c>
      <c r="O108" s="981">
        <f>IF(SUM('６．受験者数・入学者数 '!J49:M49)&gt;0,1,0)</f>
        <v>0</v>
      </c>
    </row>
    <row r="109" spans="1:15" ht="15" customHeight="1" x14ac:dyDescent="0.15">
      <c r="A109" s="1611" t="s">
        <v>4011</v>
      </c>
      <c r="B109" s="979" t="s">
        <v>3722</v>
      </c>
      <c r="C109" s="981">
        <f>IF(SUM('４．授業支援と授業以外の支援'!K11:N11)&gt;0,1,0)</f>
        <v>0</v>
      </c>
      <c r="E109" s="1609"/>
      <c r="F109" s="979" t="s">
        <v>3944</v>
      </c>
      <c r="G109" s="981">
        <f>IF(SUM('４．授業支援と授業以外の支援'!U55:Z55)&gt;0,1,0)</f>
        <v>0</v>
      </c>
      <c r="M109" s="1617"/>
      <c r="N109" s="979" t="s">
        <v>4114</v>
      </c>
      <c r="O109" s="981">
        <f>IF(SUM('６．受験者数・入学者数 '!J50:M50)&gt;0,1,0)</f>
        <v>0</v>
      </c>
    </row>
    <row r="110" spans="1:15" x14ac:dyDescent="0.15">
      <c r="A110" s="1612"/>
      <c r="B110" s="979" t="s">
        <v>3723</v>
      </c>
      <c r="C110" s="981">
        <f>IF(SUM('４．授業支援と授業以外の支援'!K12:N12)&gt;0,1,0)</f>
        <v>0</v>
      </c>
      <c r="E110" s="1610"/>
      <c r="F110" s="979" t="s">
        <v>3945</v>
      </c>
      <c r="G110" s="981">
        <f>IF(SUM('４．授業支援と授業以外の支援'!U56:Z56)&gt;0,1,0)</f>
        <v>0</v>
      </c>
      <c r="M110" s="1617"/>
      <c r="N110" s="979" t="s">
        <v>4115</v>
      </c>
      <c r="O110" s="981">
        <f>IF(SUM('６．受験者数・入学者数 '!J51:M51)&gt;0,1,0)</f>
        <v>0</v>
      </c>
    </row>
    <row r="111" spans="1:15" x14ac:dyDescent="0.15">
      <c r="A111" s="1612"/>
      <c r="B111" s="979" t="s">
        <v>3724</v>
      </c>
      <c r="C111" s="981">
        <f>IF(SUM('４．授業支援と授業以外の支援'!K13:N13)&gt;0,1,0)</f>
        <v>0</v>
      </c>
      <c r="E111" s="1608" t="s">
        <v>4450</v>
      </c>
      <c r="F111" s="979" t="s">
        <v>4451</v>
      </c>
      <c r="G111" s="981">
        <f>IF('４．授業支援と授業以外の支援'!AA43&gt;0,1,0)</f>
        <v>0</v>
      </c>
      <c r="M111" s="1617"/>
      <c r="N111" s="979" t="s">
        <v>4116</v>
      </c>
      <c r="O111" s="981">
        <f>IF(SUM('６．受験者数・入学者数 '!J52:M52)&gt;0,1,0)</f>
        <v>0</v>
      </c>
    </row>
    <row r="112" spans="1:15" ht="15" customHeight="1" x14ac:dyDescent="0.15">
      <c r="A112" s="1612"/>
      <c r="B112" s="979" t="s">
        <v>3725</v>
      </c>
      <c r="C112" s="981">
        <f>IF(SUM('４．授業支援と授業以外の支援'!K14:N14)&gt;0,1,0)</f>
        <v>0</v>
      </c>
      <c r="E112" s="1609"/>
      <c r="F112" s="979" t="s">
        <v>4452</v>
      </c>
      <c r="G112" s="981">
        <f>IF('４．授業支援と授業以外の支援'!AA44&gt;0,1,0)</f>
        <v>0</v>
      </c>
      <c r="M112" s="1617"/>
      <c r="N112" s="979" t="s">
        <v>4117</v>
      </c>
      <c r="O112" s="981">
        <f>IF(SUM('６．受験者数・入学者数 '!J53:M53)&gt;0,1,0)</f>
        <v>0</v>
      </c>
    </row>
    <row r="113" spans="1:15" x14ac:dyDescent="0.15">
      <c r="A113" s="1612"/>
      <c r="B113" s="979" t="s">
        <v>3726</v>
      </c>
      <c r="C113" s="981">
        <f>IF(SUM('４．授業支援と授業以外の支援'!K15:N15)&gt;0,1,0)</f>
        <v>0</v>
      </c>
      <c r="E113" s="1609"/>
      <c r="F113" s="979" t="s">
        <v>4453</v>
      </c>
      <c r="G113" s="981">
        <f>IF('４．授業支援と授業以外の支援'!AA45&gt;0,1,0)</f>
        <v>0</v>
      </c>
      <c r="M113" s="1617"/>
      <c r="N113" s="979" t="s">
        <v>4118</v>
      </c>
      <c r="O113" s="981">
        <f>IF(SUM('６．受験者数・入学者数 '!J54:M54)&gt;0,1,0)</f>
        <v>0</v>
      </c>
    </row>
    <row r="114" spans="1:15" x14ac:dyDescent="0.15">
      <c r="A114" s="1612"/>
      <c r="B114" s="979" t="s">
        <v>3727</v>
      </c>
      <c r="C114" s="981">
        <f>IF(SUM('４．授業支援と授業以外の支援'!K16:N16)&gt;0,1,0)</f>
        <v>0</v>
      </c>
      <c r="E114" s="1609"/>
      <c r="F114" s="979" t="s">
        <v>4454</v>
      </c>
      <c r="G114" s="981">
        <f>IF('４．授業支援と授業以外の支援'!AA46&gt;0,1,0)</f>
        <v>0</v>
      </c>
      <c r="M114" s="1617"/>
      <c r="N114" s="979" t="s">
        <v>4119</v>
      </c>
      <c r="O114" s="981">
        <f>IF(SUM('６．受験者数・入学者数 '!J55:M55)&gt;0,1,0)</f>
        <v>0</v>
      </c>
    </row>
    <row r="115" spans="1:15" x14ac:dyDescent="0.15">
      <c r="A115" s="1612"/>
      <c r="B115" s="979" t="s">
        <v>3728</v>
      </c>
      <c r="C115" s="981">
        <f>IF(SUM('４．授業支援と授業以外の支援'!K17:N17)&gt;0,1,0)</f>
        <v>0</v>
      </c>
      <c r="E115" s="1609"/>
      <c r="F115" s="979" t="s">
        <v>4455</v>
      </c>
      <c r="G115" s="981">
        <f>IF('４．授業支援と授業以外の支援'!AA47&gt;0,1,0)</f>
        <v>0</v>
      </c>
      <c r="M115" s="1617"/>
      <c r="N115" s="979" t="s">
        <v>4120</v>
      </c>
      <c r="O115" s="981">
        <f>IF(SUM('６．受験者数・入学者数 '!J56:M56)&gt;0,1,0)</f>
        <v>0</v>
      </c>
    </row>
    <row r="116" spans="1:15" x14ac:dyDescent="0.15">
      <c r="A116" s="1612"/>
      <c r="B116" s="979" t="s">
        <v>3729</v>
      </c>
      <c r="C116" s="981">
        <f>IF(SUM('４．授業支援と授業以外の支援'!K18:N18)&gt;0,1,0)</f>
        <v>0</v>
      </c>
      <c r="E116" s="1609"/>
      <c r="F116" s="979" t="s">
        <v>4456</v>
      </c>
      <c r="G116" s="981">
        <f>IF('４．授業支援と授業以外の支援'!AA48&gt;0,1,0)</f>
        <v>0</v>
      </c>
      <c r="M116" s="1617"/>
      <c r="N116" s="979" t="s">
        <v>4121</v>
      </c>
      <c r="O116" s="981">
        <f>IF(SUM('６．受験者数・入学者数 '!J57:M57)&gt;0,1,0)</f>
        <v>0</v>
      </c>
    </row>
    <row r="117" spans="1:15" x14ac:dyDescent="0.15">
      <c r="A117" s="1612"/>
      <c r="B117" s="979" t="s">
        <v>3730</v>
      </c>
      <c r="C117" s="981">
        <f>IF(SUM('４．授業支援と授業以外の支援'!K19:N19)&gt;0,1,0)</f>
        <v>0</v>
      </c>
      <c r="E117" s="1609"/>
      <c r="F117" s="979" t="s">
        <v>4457</v>
      </c>
      <c r="G117" s="981">
        <f>IF('４．授業支援と授業以外の支援'!AA49&gt;0,1,0)</f>
        <v>0</v>
      </c>
      <c r="M117" s="1617"/>
      <c r="N117" s="979" t="s">
        <v>4122</v>
      </c>
      <c r="O117" s="981">
        <f>IF(SUM('６．受験者数・入学者数 '!J58:M58)&gt;0,1,0)</f>
        <v>0</v>
      </c>
    </row>
    <row r="118" spans="1:15" x14ac:dyDescent="0.15">
      <c r="A118" s="1612"/>
      <c r="B118" s="979" t="s">
        <v>3731</v>
      </c>
      <c r="C118" s="981">
        <f>IF(SUM('４．授業支援と授業以外の支援'!K20:N20)&gt;0,1,0)</f>
        <v>0</v>
      </c>
      <c r="E118" s="1609"/>
      <c r="F118" s="979" t="s">
        <v>4458</v>
      </c>
      <c r="G118" s="981">
        <f>IF('４．授業支援と授業以外の支援'!AA50&gt;0,1,0)</f>
        <v>0</v>
      </c>
      <c r="M118" s="1617"/>
      <c r="N118" s="979" t="s">
        <v>4123</v>
      </c>
      <c r="O118" s="981">
        <f>IF(SUM('６．受験者数・入学者数 '!J59:M59)&gt;0,1,0)</f>
        <v>0</v>
      </c>
    </row>
    <row r="119" spans="1:15" x14ac:dyDescent="0.15">
      <c r="A119" s="1612"/>
      <c r="B119" s="979" t="s">
        <v>3732</v>
      </c>
      <c r="C119" s="981">
        <f>IF(SUM('４．授業支援と授業以外の支援'!K21:N21)&gt;0,1,0)</f>
        <v>0</v>
      </c>
      <c r="E119" s="1609"/>
      <c r="F119" s="979" t="s">
        <v>4459</v>
      </c>
      <c r="G119" s="981">
        <f>IF('４．授業支援と授業以外の支援'!AA51&gt;0,1,0)</f>
        <v>0</v>
      </c>
      <c r="M119" s="1617"/>
      <c r="N119" s="979" t="s">
        <v>4124</v>
      </c>
      <c r="O119" s="981">
        <f>IF(SUM('６．受験者数・入学者数 '!J60:M60)&gt;0,1,0)</f>
        <v>0</v>
      </c>
    </row>
    <row r="120" spans="1:15" x14ac:dyDescent="0.15">
      <c r="A120" s="1612"/>
      <c r="B120" s="979" t="s">
        <v>3733</v>
      </c>
      <c r="C120" s="981">
        <f>IF(SUM('４．授業支援と授業以外の支援'!K22:N22)&gt;0,1,0)</f>
        <v>0</v>
      </c>
      <c r="E120" s="1609"/>
      <c r="F120" s="979" t="s">
        <v>4460</v>
      </c>
      <c r="G120" s="981">
        <f>IF('４．授業支援と授業以外の支援'!AA52&gt;0,1,0)</f>
        <v>0</v>
      </c>
      <c r="M120" s="1617"/>
      <c r="N120" s="979" t="s">
        <v>4125</v>
      </c>
      <c r="O120" s="981">
        <f>IF(SUM('６．受験者数・入学者数 '!J61:M61)&gt;0,1,0)</f>
        <v>0</v>
      </c>
    </row>
    <row r="121" spans="1:15" x14ac:dyDescent="0.15">
      <c r="A121" s="1612"/>
      <c r="B121" s="979" t="s">
        <v>3734</v>
      </c>
      <c r="C121" s="981">
        <f>IF(SUM('４．授業支援と授業以外の支援'!K23:N23)&gt;0,1,0)</f>
        <v>0</v>
      </c>
      <c r="E121" s="1609"/>
      <c r="F121" s="979" t="s">
        <v>4461</v>
      </c>
      <c r="G121" s="981">
        <f>IF('４．授業支援と授業以外の支援'!AA53&gt;0,1,0)</f>
        <v>0</v>
      </c>
      <c r="M121" s="1617"/>
      <c r="N121" s="979" t="s">
        <v>4126</v>
      </c>
      <c r="O121" s="981">
        <f>IF(SUM('６．受験者数・入学者数 '!J62:M62)&gt;0,1,0)</f>
        <v>0</v>
      </c>
    </row>
    <row r="122" spans="1:15" x14ac:dyDescent="0.15">
      <c r="A122" s="1612"/>
      <c r="B122" s="979" t="s">
        <v>3735</v>
      </c>
      <c r="C122" s="981">
        <f>IF(SUM('４．授業支援と授業以外の支援'!K24:N24)&gt;0,1,0)</f>
        <v>0</v>
      </c>
      <c r="E122" s="1609"/>
      <c r="F122" s="979" t="s">
        <v>4462</v>
      </c>
      <c r="G122" s="981">
        <f>IF('４．授業支援と授業以外の支援'!AA54&gt;0,1,0)</f>
        <v>0</v>
      </c>
      <c r="M122" s="1617"/>
      <c r="N122" s="979" t="s">
        <v>4127</v>
      </c>
      <c r="O122" s="981">
        <f>IF(SUM('６．受験者数・入学者数 '!J63:M63)&gt;0,1,0)</f>
        <v>0</v>
      </c>
    </row>
    <row r="123" spans="1:15" x14ac:dyDescent="0.15">
      <c r="A123" s="1612"/>
      <c r="B123" s="979" t="s">
        <v>3736</v>
      </c>
      <c r="C123" s="981">
        <f>IF(SUM('４．授業支援と授業以外の支援'!K25:N25)&gt;0,1,0)</f>
        <v>0</v>
      </c>
      <c r="E123" s="1609"/>
      <c r="F123" s="979" t="s">
        <v>4463</v>
      </c>
      <c r="G123" s="981">
        <f>IF('４．授業支援と授業以外の支援'!AA55&gt;0,1,0)</f>
        <v>0</v>
      </c>
      <c r="M123" s="1617"/>
      <c r="N123" s="979" t="s">
        <v>4128</v>
      </c>
      <c r="O123" s="981">
        <f>IF(SUM('６．受験者数・入学者数 '!J64:M64)&gt;0,1,0)</f>
        <v>0</v>
      </c>
    </row>
    <row r="124" spans="1:15" x14ac:dyDescent="0.15">
      <c r="A124" s="1612"/>
      <c r="B124" s="979" t="s">
        <v>3737</v>
      </c>
      <c r="C124" s="981">
        <f>IF(SUM('４．授業支援と授業以外の支援'!K26:N26)&gt;0,1,0)</f>
        <v>0</v>
      </c>
      <c r="E124" s="1610"/>
      <c r="F124" s="979" t="s">
        <v>4464</v>
      </c>
      <c r="G124" s="981">
        <f>IF('４．授業支援と授業以外の支援'!AA56&gt;0,1,0)</f>
        <v>0</v>
      </c>
      <c r="M124" s="1617"/>
      <c r="N124" s="979" t="s">
        <v>4129</v>
      </c>
      <c r="O124" s="981">
        <f>IF(SUM('６．受験者数・入学者数 '!J65:M65)&gt;0,1,0)</f>
        <v>0</v>
      </c>
    </row>
    <row r="125" spans="1:15" x14ac:dyDescent="0.15">
      <c r="A125" s="1612"/>
      <c r="B125" s="979" t="s">
        <v>3738</v>
      </c>
      <c r="C125" s="981">
        <f>IF(SUM('４．授業支援と授業以外の支援'!K27:N27)&gt;0,1,0)</f>
        <v>0</v>
      </c>
      <c r="E125" s="1608" t="s">
        <v>4481</v>
      </c>
      <c r="F125" s="979" t="s">
        <v>3946</v>
      </c>
      <c r="G125" s="981">
        <f>IF(SUM('４．授業支援と授業以外の支援'!AB43:AC43)&gt;0,1,0)</f>
        <v>0</v>
      </c>
      <c r="M125" s="1617"/>
      <c r="N125" s="979" t="s">
        <v>4130</v>
      </c>
      <c r="O125" s="981">
        <f>IF(SUM('６．受験者数・入学者数 '!J66:M66)&gt;0,1,0)</f>
        <v>0</v>
      </c>
    </row>
    <row r="126" spans="1:15" x14ac:dyDescent="0.15">
      <c r="A126" s="1612"/>
      <c r="B126" s="979" t="s">
        <v>3739</v>
      </c>
      <c r="C126" s="981">
        <f>IF(SUM('４．授業支援と授業以外の支援'!K28:N28)&gt;0,1,0)</f>
        <v>0</v>
      </c>
      <c r="E126" s="1609"/>
      <c r="F126" s="979" t="s">
        <v>3947</v>
      </c>
      <c r="G126" s="981">
        <f>IF(SUM('４．授業支援と授業以外の支援'!AB44:AC44)&gt;0,1,0)</f>
        <v>0</v>
      </c>
      <c r="M126" s="1617"/>
      <c r="N126" s="979" t="s">
        <v>4131</v>
      </c>
      <c r="O126" s="981">
        <f>IF(SUM('６．受験者数・入学者数 '!J67:M67)&gt;0,1,0)</f>
        <v>0</v>
      </c>
    </row>
    <row r="127" spans="1:15" x14ac:dyDescent="0.15">
      <c r="A127" s="1612"/>
      <c r="B127" s="979" t="s">
        <v>3740</v>
      </c>
      <c r="C127" s="981">
        <f>IF(SUM('４．授業支援と授業以外の支援'!K29:N29)&gt;0,1,0)</f>
        <v>0</v>
      </c>
      <c r="E127" s="1609"/>
      <c r="F127" s="979" t="s">
        <v>3948</v>
      </c>
      <c r="G127" s="981">
        <f>IF(SUM('４．授業支援と授業以外の支援'!AB45:AC45)&gt;0,1,0)</f>
        <v>0</v>
      </c>
      <c r="M127" s="1617"/>
      <c r="N127" s="979" t="s">
        <v>4490</v>
      </c>
      <c r="O127" s="981">
        <f>IF(SUM('６．受験者数・入学者数 '!J68:M68)&gt;0,1,0)</f>
        <v>0</v>
      </c>
    </row>
    <row r="128" spans="1:15" ht="15" customHeight="1" x14ac:dyDescent="0.15">
      <c r="A128" s="1612"/>
      <c r="B128" s="979" t="s">
        <v>3741</v>
      </c>
      <c r="C128" s="981">
        <f>IF(SUM('４．授業支援と授業以外の支援'!K30:N30)&gt;0,1,0)</f>
        <v>0</v>
      </c>
      <c r="E128" s="1609"/>
      <c r="F128" s="979" t="s">
        <v>3949</v>
      </c>
      <c r="G128" s="981">
        <f>IF(SUM('４．授業支援と授業以外の支援'!AB46:AC46)&gt;0,1,0)</f>
        <v>0</v>
      </c>
      <c r="M128" s="1617"/>
      <c r="N128" s="979" t="s">
        <v>4132</v>
      </c>
      <c r="O128" s="981">
        <f>IF(SUM('６．受験者数・入学者数 '!J69:M69)&gt;0,1,0)</f>
        <v>0</v>
      </c>
    </row>
    <row r="129" spans="1:15" x14ac:dyDescent="0.15">
      <c r="A129" s="1612"/>
      <c r="B129" s="979" t="s">
        <v>3742</v>
      </c>
      <c r="C129" s="981">
        <f>IF(SUM('４．授業支援と授業以外の支援'!K31:N31)&gt;0,1,0)</f>
        <v>0</v>
      </c>
      <c r="E129" s="1609"/>
      <c r="F129" s="979" t="s">
        <v>3950</v>
      </c>
      <c r="G129" s="981">
        <f>IF(SUM('４．授業支援と授業以外の支援'!AB47:AC47)&gt;0,1,0)</f>
        <v>0</v>
      </c>
      <c r="M129" s="1617"/>
      <c r="N129" s="979" t="s">
        <v>4133</v>
      </c>
      <c r="O129" s="981">
        <f>IF(SUM('６．受験者数・入学者数 '!J70:M70)&gt;0,1,0)</f>
        <v>0</v>
      </c>
    </row>
    <row r="130" spans="1:15" x14ac:dyDescent="0.15">
      <c r="A130" s="1612"/>
      <c r="B130" s="979" t="s">
        <v>4352</v>
      </c>
      <c r="C130" s="981">
        <f>IF(SUM('４．授業支援と授業以外の支援'!K32:N32)&gt;0,1,0)</f>
        <v>0</v>
      </c>
      <c r="E130" s="1609"/>
      <c r="F130" s="979" t="s">
        <v>3951</v>
      </c>
      <c r="G130" s="981">
        <f>IF(SUM('４．授業支援と授業以外の支援'!AB48:AC48)&gt;0,1,0)</f>
        <v>0</v>
      </c>
      <c r="M130" s="1617"/>
      <c r="N130" s="979" t="s">
        <v>4134</v>
      </c>
      <c r="O130" s="981">
        <f>IF(SUM('６．受験者数・入学者数 '!J71:M71)&gt;0,1,0)</f>
        <v>0</v>
      </c>
    </row>
    <row r="131" spans="1:15" x14ac:dyDescent="0.15">
      <c r="A131" s="1612"/>
      <c r="B131" s="979" t="s">
        <v>4353</v>
      </c>
      <c r="C131" s="981">
        <f>IF(SUM('４．授業支援と授業以外の支援'!K33:N33)&gt;0,1,0)</f>
        <v>0</v>
      </c>
      <c r="E131" s="1609"/>
      <c r="F131" s="979" t="s">
        <v>3952</v>
      </c>
      <c r="G131" s="981">
        <f>IF(SUM('４．授業支援と授業以外の支援'!AB49:AC49)&gt;0,1,0)</f>
        <v>0</v>
      </c>
      <c r="M131" s="1617"/>
      <c r="N131" s="979" t="s">
        <v>4310</v>
      </c>
      <c r="O131" s="981">
        <f>IF(SUM('６．受験者数・入学者数 '!J72:M72)&gt;0,1,0)</f>
        <v>0</v>
      </c>
    </row>
    <row r="132" spans="1:15" ht="15" customHeight="1" x14ac:dyDescent="0.15">
      <c r="A132" s="1612"/>
      <c r="B132" s="979" t="s">
        <v>4354</v>
      </c>
      <c r="C132" s="981">
        <f>IF(SUM('４．授業支援と授業以外の支援'!K34:N34)&gt;0,1,0)</f>
        <v>0</v>
      </c>
      <c r="E132" s="1609"/>
      <c r="F132" s="979" t="s">
        <v>3953</v>
      </c>
      <c r="G132" s="981">
        <f>IF(SUM('４．授業支援と授業以外の支援'!AB50:AC50)&gt;0,1,0)</f>
        <v>0</v>
      </c>
      <c r="M132" s="1617" t="s">
        <v>4135</v>
      </c>
      <c r="N132" s="1340" t="s">
        <v>4541</v>
      </c>
      <c r="O132" s="981">
        <f>IF('６．受験者数・入学者数 '!N41&gt;0,1,0)</f>
        <v>0</v>
      </c>
    </row>
    <row r="133" spans="1:15" x14ac:dyDescent="0.15">
      <c r="A133" s="1612"/>
      <c r="B133" s="979" t="s">
        <v>4355</v>
      </c>
      <c r="C133" s="981">
        <f>IF(SUM('４．授業支援と授業以外の支援'!K35:N35)&gt;0,1,0)</f>
        <v>0</v>
      </c>
      <c r="E133" s="1609"/>
      <c r="F133" s="979" t="s">
        <v>3954</v>
      </c>
      <c r="G133" s="981">
        <f>IF(SUM('４．授業支援と授業以外の支援'!AB51:AC51)&gt;0,1,0)</f>
        <v>0</v>
      </c>
      <c r="M133" s="1617"/>
      <c r="N133" s="979" t="s">
        <v>4136</v>
      </c>
      <c r="O133" s="981">
        <f>IF('６．受験者数・入学者数 '!N42&gt;0,1,0)</f>
        <v>0</v>
      </c>
    </row>
    <row r="134" spans="1:15" x14ac:dyDescent="0.15">
      <c r="A134" s="1612"/>
      <c r="B134" s="979" t="s">
        <v>4356</v>
      </c>
      <c r="C134" s="981">
        <f>IF(SUM('４．授業支援と授業以外の支援'!K36:N36)&gt;0,1,0)</f>
        <v>0</v>
      </c>
      <c r="E134" s="1609"/>
      <c r="F134" s="979" t="s">
        <v>3955</v>
      </c>
      <c r="G134" s="981">
        <f>IF(SUM('４．授業支援と授業以外の支援'!AB52:AC52)&gt;0,1,0)</f>
        <v>0</v>
      </c>
      <c r="M134" s="1617"/>
      <c r="N134" s="979" t="s">
        <v>4491</v>
      </c>
      <c r="O134" s="981">
        <f>IF('６．受験者数・入学者数 '!N43&gt;0,1,0)</f>
        <v>0</v>
      </c>
    </row>
    <row r="135" spans="1:15" x14ac:dyDescent="0.15">
      <c r="A135" s="1612"/>
      <c r="B135" s="979" t="s">
        <v>4357</v>
      </c>
      <c r="C135" s="981">
        <f>IF(SUM('４．授業支援と授業以外の支援'!K37:N37)&gt;0,1,0)</f>
        <v>0</v>
      </c>
      <c r="E135" s="1609"/>
      <c r="F135" s="979" t="s">
        <v>3956</v>
      </c>
      <c r="G135" s="981">
        <f>IF(SUM('４．授業支援と授業以外の支援'!AB53:AC53)&gt;0,1,0)</f>
        <v>0</v>
      </c>
      <c r="M135" s="1617"/>
      <c r="N135" s="979" t="s">
        <v>4137</v>
      </c>
      <c r="O135" s="981">
        <f>IF('６．受験者数・入学者数 '!N44&gt;0,1,0)</f>
        <v>0</v>
      </c>
    </row>
    <row r="136" spans="1:15" x14ac:dyDescent="0.15">
      <c r="A136" s="1612"/>
      <c r="B136" s="979" t="s">
        <v>4358</v>
      </c>
      <c r="C136" s="981">
        <f>IF(SUM('４．授業支援と授業以外の支援'!K38:N38)&gt;0,1,0)</f>
        <v>0</v>
      </c>
      <c r="E136" s="1609"/>
      <c r="F136" s="979" t="s">
        <v>3957</v>
      </c>
      <c r="G136" s="981">
        <f>IF(SUM('４．授業支援と授業以外の支援'!AB54:AC54)&gt;0,1,0)</f>
        <v>0</v>
      </c>
      <c r="M136" s="1617"/>
      <c r="N136" s="979" t="s">
        <v>4138</v>
      </c>
      <c r="O136" s="981">
        <f>IF('６．受験者数・入学者数 '!N45&gt;0,1,0)</f>
        <v>0</v>
      </c>
    </row>
    <row r="137" spans="1:15" x14ac:dyDescent="0.15">
      <c r="A137" s="1612"/>
      <c r="B137" s="979" t="s">
        <v>4359</v>
      </c>
      <c r="C137" s="981">
        <f>IF(SUM('４．授業支援と授業以外の支援'!K39:N39)&gt;0,1,0)</f>
        <v>0</v>
      </c>
      <c r="E137" s="1609"/>
      <c r="F137" s="979" t="s">
        <v>3958</v>
      </c>
      <c r="G137" s="981">
        <f>IF(SUM('４．授業支援と授業以外の支援'!AB55:AC55)&gt;0,1,0)</f>
        <v>0</v>
      </c>
      <c r="M137" s="1617"/>
      <c r="N137" s="979" t="s">
        <v>4139</v>
      </c>
      <c r="O137" s="981">
        <f>IF('６．受験者数・入学者数 '!N46&gt;0,1,0)</f>
        <v>0</v>
      </c>
    </row>
    <row r="138" spans="1:15" x14ac:dyDescent="0.15">
      <c r="A138" s="1612"/>
      <c r="B138" s="979" t="s">
        <v>4360</v>
      </c>
      <c r="C138" s="981">
        <f>IF(SUM('４．授業支援と授業以外の支援'!K40:N40)&gt;0,1,0)</f>
        <v>0</v>
      </c>
      <c r="E138" s="1610"/>
      <c r="F138" s="979" t="s">
        <v>3959</v>
      </c>
      <c r="G138" s="981">
        <f>IF(SUM('４．授業支援と授業以外の支援'!AB56:AC56)&gt;0,1,0)</f>
        <v>0</v>
      </c>
      <c r="M138" s="1617"/>
      <c r="N138" s="979" t="s">
        <v>4140</v>
      </c>
      <c r="O138" s="981">
        <f>IF('６．受験者数・入学者数 '!N47&gt;0,1,0)</f>
        <v>0</v>
      </c>
    </row>
    <row r="139" spans="1:15" x14ac:dyDescent="0.15">
      <c r="A139" s="1612"/>
      <c r="B139" s="979" t="s">
        <v>4361</v>
      </c>
      <c r="C139" s="981">
        <f>IF(SUM('４．授業支援と授業以外の支援'!K41:N41)&gt;0,1,0)</f>
        <v>0</v>
      </c>
      <c r="E139" s="1609" t="s">
        <v>4482</v>
      </c>
      <c r="F139" s="979" t="s">
        <v>3960</v>
      </c>
      <c r="G139" s="981">
        <f>IF('４．授業支援と授業以外の支援'!AD43&gt;0,1,0)</f>
        <v>0</v>
      </c>
      <c r="M139" s="1617"/>
      <c r="N139" s="979" t="s">
        <v>4141</v>
      </c>
      <c r="O139" s="981">
        <f>IF('６．受験者数・入学者数 '!N48&gt;0,1,0)</f>
        <v>0</v>
      </c>
    </row>
    <row r="140" spans="1:15" x14ac:dyDescent="0.15">
      <c r="A140" s="1618"/>
      <c r="B140" s="979" t="s">
        <v>4362</v>
      </c>
      <c r="C140" s="981">
        <f>IF(SUM('４．授業支援と授業以外の支援'!K42:N42)&gt;0,1,0)</f>
        <v>0</v>
      </c>
      <c r="E140" s="1609"/>
      <c r="F140" s="979" t="s">
        <v>3961</v>
      </c>
      <c r="G140" s="981">
        <f>IF('４．授業支援と授業以外の支援'!AD44&gt;0,1,0)</f>
        <v>0</v>
      </c>
      <c r="M140" s="1617"/>
      <c r="N140" s="979" t="s">
        <v>4142</v>
      </c>
      <c r="O140" s="981">
        <f>IF('６．受験者数・入学者数 '!N49&gt;0,1,0)</f>
        <v>0</v>
      </c>
    </row>
    <row r="141" spans="1:15" ht="15" customHeight="1" x14ac:dyDescent="0.15">
      <c r="A141" s="1612" t="s">
        <v>4012</v>
      </c>
      <c r="B141" s="979" t="s">
        <v>3743</v>
      </c>
      <c r="C141" s="981">
        <f>IF(SUM('４．授業支援と授業以外の支援'!O11)&gt;0,1,0)</f>
        <v>0</v>
      </c>
      <c r="E141" s="1609"/>
      <c r="F141" s="979" t="s">
        <v>3962</v>
      </c>
      <c r="G141" s="981">
        <f>IF('４．授業支援と授業以外の支援'!AD45&gt;0,1,0)</f>
        <v>0</v>
      </c>
      <c r="M141" s="1617"/>
      <c r="N141" s="979" t="s">
        <v>4143</v>
      </c>
      <c r="O141" s="981">
        <f>IF('６．受験者数・入学者数 '!N50&gt;0,1,0)</f>
        <v>0</v>
      </c>
    </row>
    <row r="142" spans="1:15" x14ac:dyDescent="0.15">
      <c r="A142" s="1612"/>
      <c r="B142" s="979" t="s">
        <v>3744</v>
      </c>
      <c r="C142" s="981">
        <f>IF(SUM('４．授業支援と授業以外の支援'!O12)&gt;0,1,0)</f>
        <v>0</v>
      </c>
      <c r="E142" s="1609"/>
      <c r="F142" s="979" t="s">
        <v>3963</v>
      </c>
      <c r="G142" s="981">
        <f>IF('４．授業支援と授業以外の支援'!AD46&gt;0,1,0)</f>
        <v>0</v>
      </c>
      <c r="M142" s="1617"/>
      <c r="N142" s="979" t="s">
        <v>4144</v>
      </c>
      <c r="O142" s="981">
        <f>IF('６．受験者数・入学者数 '!N51&gt;0,1,0)</f>
        <v>0</v>
      </c>
    </row>
    <row r="143" spans="1:15" x14ac:dyDescent="0.15">
      <c r="A143" s="1612"/>
      <c r="B143" s="979" t="s">
        <v>3745</v>
      </c>
      <c r="C143" s="981">
        <f>IF(SUM('４．授業支援と授業以外の支援'!O13)&gt;0,1,0)</f>
        <v>0</v>
      </c>
      <c r="E143" s="1609"/>
      <c r="F143" s="979" t="s">
        <v>3964</v>
      </c>
      <c r="G143" s="981">
        <f>IF('４．授業支援と授業以外の支援'!AD47&gt;0,1,0)</f>
        <v>0</v>
      </c>
      <c r="M143" s="1617"/>
      <c r="N143" s="979" t="s">
        <v>4145</v>
      </c>
      <c r="O143" s="981">
        <f>IF('６．受験者数・入学者数 '!N52&gt;0,1,0)</f>
        <v>0</v>
      </c>
    </row>
    <row r="144" spans="1:15" x14ac:dyDescent="0.15">
      <c r="A144" s="1612"/>
      <c r="B144" s="979" t="s">
        <v>3746</v>
      </c>
      <c r="C144" s="981">
        <f>IF(SUM('４．授業支援と授業以外の支援'!O14)&gt;0,1,0)</f>
        <v>0</v>
      </c>
      <c r="E144" s="1609"/>
      <c r="F144" s="979" t="s">
        <v>3965</v>
      </c>
      <c r="G144" s="981">
        <f>IF('４．授業支援と授業以外の支援'!AD48&gt;0,1,0)</f>
        <v>0</v>
      </c>
      <c r="M144" s="1617"/>
      <c r="N144" s="979" t="s">
        <v>4146</v>
      </c>
      <c r="O144" s="981">
        <f>IF('６．受験者数・入学者数 '!N53&gt;0,1,0)</f>
        <v>0</v>
      </c>
    </row>
    <row r="145" spans="1:15" ht="15" customHeight="1" x14ac:dyDescent="0.15">
      <c r="A145" s="1612"/>
      <c r="B145" s="979" t="s">
        <v>3747</v>
      </c>
      <c r="C145" s="981">
        <f>IF(SUM('４．授業支援と授業以外の支援'!O15)&gt;0,1,0)</f>
        <v>0</v>
      </c>
      <c r="E145" s="1609"/>
      <c r="F145" s="979" t="s">
        <v>3966</v>
      </c>
      <c r="G145" s="981">
        <f>IF('４．授業支援と授業以外の支援'!AD49&gt;0,1,0)</f>
        <v>0</v>
      </c>
      <c r="M145" s="1617"/>
      <c r="N145" s="979" t="s">
        <v>4147</v>
      </c>
      <c r="O145" s="981">
        <f>IF('６．受験者数・入学者数 '!N54&gt;0,1,0)</f>
        <v>0</v>
      </c>
    </row>
    <row r="146" spans="1:15" x14ac:dyDescent="0.15">
      <c r="A146" s="1612"/>
      <c r="B146" s="979" t="s">
        <v>3748</v>
      </c>
      <c r="C146" s="981">
        <f>IF(SUM('４．授業支援と授業以外の支援'!O16)&gt;0,1,0)</f>
        <v>0</v>
      </c>
      <c r="E146" s="1609"/>
      <c r="F146" s="979" t="s">
        <v>3967</v>
      </c>
      <c r="G146" s="981">
        <f>IF('４．授業支援と授業以外の支援'!AD50&gt;0,1,0)</f>
        <v>0</v>
      </c>
      <c r="M146" s="1617"/>
      <c r="N146" s="979" t="s">
        <v>4148</v>
      </c>
      <c r="O146" s="981">
        <f>IF('６．受験者数・入学者数 '!N55&gt;0,1,0)</f>
        <v>0</v>
      </c>
    </row>
    <row r="147" spans="1:15" x14ac:dyDescent="0.15">
      <c r="A147" s="1612"/>
      <c r="B147" s="979" t="s">
        <v>3749</v>
      </c>
      <c r="C147" s="981">
        <f>IF(SUM('４．授業支援と授業以外の支援'!O17)&gt;0,1,0)</f>
        <v>0</v>
      </c>
      <c r="E147" s="1609"/>
      <c r="F147" s="979" t="s">
        <v>3968</v>
      </c>
      <c r="G147" s="981">
        <f>IF('４．授業支援と授業以外の支援'!AD51&gt;0,1,0)</f>
        <v>0</v>
      </c>
      <c r="M147" s="1617"/>
      <c r="N147" s="979" t="s">
        <v>4149</v>
      </c>
      <c r="O147" s="981">
        <f>IF('６．受験者数・入学者数 '!N56&gt;0,1,0)</f>
        <v>0</v>
      </c>
    </row>
    <row r="148" spans="1:15" x14ac:dyDescent="0.15">
      <c r="A148" s="1612"/>
      <c r="B148" s="979" t="s">
        <v>3750</v>
      </c>
      <c r="C148" s="981">
        <f>IF(SUM('４．授業支援と授業以外の支援'!O18)&gt;0,1,0)</f>
        <v>0</v>
      </c>
      <c r="E148" s="1609"/>
      <c r="F148" s="979" t="s">
        <v>3969</v>
      </c>
      <c r="G148" s="981">
        <f>IF('４．授業支援と授業以外の支援'!AD52&gt;0,1,0)</f>
        <v>0</v>
      </c>
      <c r="M148" s="1617"/>
      <c r="N148" s="979" t="s">
        <v>4150</v>
      </c>
      <c r="O148" s="981">
        <f>IF('６．受験者数・入学者数 '!N57&gt;0,1,0)</f>
        <v>0</v>
      </c>
    </row>
    <row r="149" spans="1:15" x14ac:dyDescent="0.15">
      <c r="A149" s="1612"/>
      <c r="B149" s="979" t="s">
        <v>3751</v>
      </c>
      <c r="C149" s="981">
        <f>IF(SUM('４．授業支援と授業以外の支援'!O19)&gt;0,1,0)</f>
        <v>0</v>
      </c>
      <c r="E149" s="1609"/>
      <c r="F149" s="979" t="s">
        <v>3970</v>
      </c>
      <c r="G149" s="981">
        <f>IF('４．授業支援と授業以外の支援'!AD53&gt;0,1,0)</f>
        <v>0</v>
      </c>
      <c r="M149" s="1617"/>
      <c r="N149" s="979" t="s">
        <v>4151</v>
      </c>
      <c r="O149" s="981">
        <f>IF('６．受験者数・入学者数 '!N58&gt;0,1,0)</f>
        <v>0</v>
      </c>
    </row>
    <row r="150" spans="1:15" x14ac:dyDescent="0.15">
      <c r="A150" s="1612"/>
      <c r="B150" s="979" t="s">
        <v>3752</v>
      </c>
      <c r="C150" s="981">
        <f>IF(SUM('４．授業支援と授業以外の支援'!O20)&gt;0,1,0)</f>
        <v>0</v>
      </c>
      <c r="E150" s="1609"/>
      <c r="F150" s="979" t="s">
        <v>3971</v>
      </c>
      <c r="G150" s="981">
        <f>IF('４．授業支援と授業以外の支援'!AD54&gt;0,1,0)</f>
        <v>0</v>
      </c>
      <c r="M150" s="1617"/>
      <c r="N150" s="979" t="s">
        <v>4152</v>
      </c>
      <c r="O150" s="981">
        <f>IF('６．受験者数・入学者数 '!N59&gt;0,1,0)</f>
        <v>0</v>
      </c>
    </row>
    <row r="151" spans="1:15" x14ac:dyDescent="0.15">
      <c r="A151" s="1612"/>
      <c r="B151" s="979" t="s">
        <v>3753</v>
      </c>
      <c r="C151" s="981">
        <f>IF(SUM('４．授業支援と授業以外の支援'!O21)&gt;0,1,0)</f>
        <v>0</v>
      </c>
      <c r="E151" s="1609"/>
      <c r="F151" s="979" t="s">
        <v>3972</v>
      </c>
      <c r="G151" s="981">
        <f>IF('４．授業支援と授業以外の支援'!AD55&gt;0,1,0)</f>
        <v>0</v>
      </c>
      <c r="M151" s="1617"/>
      <c r="N151" s="979" t="s">
        <v>4153</v>
      </c>
      <c r="O151" s="981">
        <f>IF('６．受験者数・入学者数 '!N60&gt;0,1,0)</f>
        <v>0</v>
      </c>
    </row>
    <row r="152" spans="1:15" ht="15.75" thickBot="1" x14ac:dyDescent="0.2">
      <c r="A152" s="1612"/>
      <c r="B152" s="979" t="s">
        <v>3754</v>
      </c>
      <c r="C152" s="981">
        <f>IF(SUM('４．授業支援と授業以外の支援'!O22)&gt;0,1,0)</f>
        <v>0</v>
      </c>
      <c r="E152" s="1616"/>
      <c r="F152" s="982" t="s">
        <v>3973</v>
      </c>
      <c r="G152" s="983">
        <f>IF('４．授業支援と授業以外の支援'!AD56&gt;0,1,0)</f>
        <v>0</v>
      </c>
      <c r="M152" s="1617"/>
      <c r="N152" s="979" t="s">
        <v>4154</v>
      </c>
      <c r="O152" s="981">
        <f>IF('６．受験者数・入学者数 '!N61&gt;0,1,0)</f>
        <v>0</v>
      </c>
    </row>
    <row r="153" spans="1:15" x14ac:dyDescent="0.15">
      <c r="A153" s="1612"/>
      <c r="B153" s="979" t="s">
        <v>3755</v>
      </c>
      <c r="C153" s="981">
        <f>IF(SUM('４．授業支援と授業以外の支援'!O23)&gt;0,1,0)</f>
        <v>0</v>
      </c>
      <c r="E153" s="1000"/>
      <c r="M153" s="1617"/>
      <c r="N153" s="979" t="s">
        <v>4155</v>
      </c>
      <c r="O153" s="981">
        <f>IF('６．受験者数・入学者数 '!N62&gt;0,1,0)</f>
        <v>0</v>
      </c>
    </row>
    <row r="154" spans="1:15" x14ac:dyDescent="0.15">
      <c r="A154" s="1612"/>
      <c r="B154" s="979" t="s">
        <v>3756</v>
      </c>
      <c r="C154" s="981">
        <f>IF(SUM('４．授業支援と授業以外の支援'!O24)&gt;0,1,0)</f>
        <v>0</v>
      </c>
      <c r="E154" s="1000"/>
      <c r="M154" s="1617"/>
      <c r="N154" s="979" t="s">
        <v>4156</v>
      </c>
      <c r="O154" s="981">
        <f>IF('６．受験者数・入学者数 '!N63&gt;0,1,0)</f>
        <v>0</v>
      </c>
    </row>
    <row r="155" spans="1:15" x14ac:dyDescent="0.15">
      <c r="A155" s="1612"/>
      <c r="B155" s="979" t="s">
        <v>3757</v>
      </c>
      <c r="C155" s="981">
        <f>IF(SUM('４．授業支援と授業以外の支援'!O25)&gt;0,1,0)</f>
        <v>0</v>
      </c>
      <c r="E155" s="1000"/>
      <c r="M155" s="1617"/>
      <c r="N155" s="979" t="s">
        <v>4157</v>
      </c>
      <c r="O155" s="981">
        <f>IF('６．受験者数・入学者数 '!N64&gt;0,1,0)</f>
        <v>0</v>
      </c>
    </row>
    <row r="156" spans="1:15" x14ac:dyDescent="0.15">
      <c r="A156" s="1612"/>
      <c r="B156" s="979" t="s">
        <v>3758</v>
      </c>
      <c r="C156" s="981">
        <f>IF(SUM('４．授業支援と授業以外の支援'!O26)&gt;0,1,0)</f>
        <v>0</v>
      </c>
      <c r="E156" s="1000"/>
      <c r="M156" s="1617"/>
      <c r="N156" s="979" t="s">
        <v>4158</v>
      </c>
      <c r="O156" s="981">
        <f>IF('６．受験者数・入学者数 '!N65&gt;0,1,0)</f>
        <v>0</v>
      </c>
    </row>
    <row r="157" spans="1:15" x14ac:dyDescent="0.15">
      <c r="A157" s="1612"/>
      <c r="B157" s="979" t="s">
        <v>3759</v>
      </c>
      <c r="C157" s="981">
        <f>IF(SUM('４．授業支援と授業以外の支援'!O27)&gt;0,1,0)</f>
        <v>0</v>
      </c>
      <c r="M157" s="1617"/>
      <c r="N157" s="979" t="s">
        <v>4159</v>
      </c>
      <c r="O157" s="981">
        <f>IF('６．受験者数・入学者数 '!N66&gt;0,1,0)</f>
        <v>0</v>
      </c>
    </row>
    <row r="158" spans="1:15" x14ac:dyDescent="0.15">
      <c r="A158" s="1612"/>
      <c r="B158" s="979" t="s">
        <v>3760</v>
      </c>
      <c r="C158" s="981">
        <f>IF(SUM('４．授業支援と授業以外の支援'!O28)&gt;0,1,0)</f>
        <v>0</v>
      </c>
      <c r="M158" s="1617"/>
      <c r="N158" s="979" t="s">
        <v>4160</v>
      </c>
      <c r="O158" s="981">
        <f>IF('６．受験者数・入学者数 '!N67&gt;0,1,0)</f>
        <v>0</v>
      </c>
    </row>
    <row r="159" spans="1:15" ht="15" customHeight="1" x14ac:dyDescent="0.15">
      <c r="A159" s="1612"/>
      <c r="B159" s="979" t="s">
        <v>3761</v>
      </c>
      <c r="C159" s="981">
        <f>IF(SUM('４．授業支援と授業以外の支援'!O29)&gt;0,1,0)</f>
        <v>0</v>
      </c>
      <c r="M159" s="1617"/>
      <c r="N159" s="979" t="s">
        <v>4492</v>
      </c>
      <c r="O159" s="981">
        <f>IF('６．受験者数・入学者数 '!N68&gt;0,1,0)</f>
        <v>0</v>
      </c>
    </row>
    <row r="160" spans="1:15" x14ac:dyDescent="0.15">
      <c r="A160" s="1612"/>
      <c r="B160" s="979" t="s">
        <v>3762</v>
      </c>
      <c r="C160" s="981">
        <f>IF(SUM('４．授業支援と授業以外の支援'!O30)&gt;0,1,0)</f>
        <v>0</v>
      </c>
      <c r="M160" s="1617"/>
      <c r="N160" s="979" t="s">
        <v>4161</v>
      </c>
      <c r="O160" s="981">
        <f>IF('６．受験者数・入学者数 '!N69&gt;0,1,0)</f>
        <v>0</v>
      </c>
    </row>
    <row r="161" spans="1:15" x14ac:dyDescent="0.15">
      <c r="A161" s="1612"/>
      <c r="B161" s="979" t="s">
        <v>3763</v>
      </c>
      <c r="C161" s="981">
        <f>IF(SUM('４．授業支援と授業以外の支援'!O31)&gt;0,1,0)</f>
        <v>0</v>
      </c>
      <c r="M161" s="1617"/>
      <c r="N161" s="979" t="s">
        <v>4162</v>
      </c>
      <c r="O161" s="981">
        <f>IF('６．受験者数・入学者数 '!N70&gt;0,1,0)</f>
        <v>0</v>
      </c>
    </row>
    <row r="162" spans="1:15" x14ac:dyDescent="0.15">
      <c r="A162" s="1612"/>
      <c r="B162" s="979" t="s">
        <v>4363</v>
      </c>
      <c r="C162" s="981">
        <f>IF(SUM('４．授業支援と授業以外の支援'!O32)&gt;0,1,0)</f>
        <v>0</v>
      </c>
      <c r="M162" s="1617"/>
      <c r="N162" s="979" t="s">
        <v>4163</v>
      </c>
      <c r="O162" s="981">
        <f>IF('６．受験者数・入学者数 '!N71&gt;0,1,0)</f>
        <v>0</v>
      </c>
    </row>
    <row r="163" spans="1:15" x14ac:dyDescent="0.15">
      <c r="A163" s="1612"/>
      <c r="B163" s="979" t="s">
        <v>4364</v>
      </c>
      <c r="C163" s="981">
        <f>IF(SUM('４．授業支援と授業以外の支援'!O33)&gt;0,1,0)</f>
        <v>0</v>
      </c>
      <c r="M163" s="1617"/>
      <c r="N163" s="979" t="s">
        <v>4311</v>
      </c>
      <c r="O163" s="981">
        <f>IF('６．受験者数・入学者数 '!N72&gt;0,1,0)</f>
        <v>0</v>
      </c>
    </row>
    <row r="164" spans="1:15" ht="15" customHeight="1" x14ac:dyDescent="0.15">
      <c r="A164" s="1612"/>
      <c r="B164" s="979" t="s">
        <v>4365</v>
      </c>
      <c r="C164" s="981">
        <f>IF(SUM('４．授業支援と授業以外の支援'!O34)&gt;0,1,0)</f>
        <v>0</v>
      </c>
      <c r="M164" s="1617" t="s">
        <v>4164</v>
      </c>
      <c r="N164" s="1340" t="s">
        <v>4540</v>
      </c>
      <c r="O164" s="981">
        <f>IF(SUM('６．受験者数・入学者数 '!O41:S41)&gt;0,1,0)</f>
        <v>0</v>
      </c>
    </row>
    <row r="165" spans="1:15" x14ac:dyDescent="0.15">
      <c r="A165" s="1612"/>
      <c r="B165" s="979" t="s">
        <v>4366</v>
      </c>
      <c r="C165" s="981">
        <f>IF(SUM('４．授業支援と授業以外の支援'!O35)&gt;0,1,0)</f>
        <v>0</v>
      </c>
      <c r="M165" s="1617"/>
      <c r="N165" s="979" t="s">
        <v>4165</v>
      </c>
      <c r="O165" s="981">
        <f>IF(SUM('６．受験者数・入学者数 '!O42:S42)&gt;0,1,0)</f>
        <v>0</v>
      </c>
    </row>
    <row r="166" spans="1:15" x14ac:dyDescent="0.15">
      <c r="A166" s="1612"/>
      <c r="B166" s="979" t="s">
        <v>4367</v>
      </c>
      <c r="C166" s="981">
        <f>IF(SUM('４．授業支援と授業以外の支援'!O36)&gt;0,1,0)</f>
        <v>0</v>
      </c>
      <c r="M166" s="1617"/>
      <c r="N166" s="979" t="s">
        <v>4493</v>
      </c>
      <c r="O166" s="981">
        <f>IF(SUM('６．受験者数・入学者数 '!O43:S43)&gt;0,1,0)</f>
        <v>0</v>
      </c>
    </row>
    <row r="167" spans="1:15" x14ac:dyDescent="0.15">
      <c r="A167" s="1612"/>
      <c r="B167" s="979" t="s">
        <v>4368</v>
      </c>
      <c r="C167" s="981">
        <f>IF(SUM('４．授業支援と授業以外の支援'!O37)&gt;0,1,0)</f>
        <v>0</v>
      </c>
      <c r="M167" s="1617"/>
      <c r="N167" s="979" t="s">
        <v>4166</v>
      </c>
      <c r="O167" s="981">
        <f>IF(SUM('６．受験者数・入学者数 '!O44:S44)&gt;0,1,0)</f>
        <v>0</v>
      </c>
    </row>
    <row r="168" spans="1:15" x14ac:dyDescent="0.15">
      <c r="A168" s="1612"/>
      <c r="B168" s="979" t="s">
        <v>4369</v>
      </c>
      <c r="C168" s="981">
        <f>IF(SUM('４．授業支援と授業以外の支援'!O38)&gt;0,1,0)</f>
        <v>0</v>
      </c>
      <c r="M168" s="1617"/>
      <c r="N168" s="979" t="s">
        <v>4167</v>
      </c>
      <c r="O168" s="981">
        <f>IF(SUM('６．受験者数・入学者数 '!O45:S45)&gt;0,1,0)</f>
        <v>0</v>
      </c>
    </row>
    <row r="169" spans="1:15" x14ac:dyDescent="0.15">
      <c r="A169" s="1612"/>
      <c r="B169" s="979" t="s">
        <v>4370</v>
      </c>
      <c r="C169" s="981">
        <f>IF(SUM('４．授業支援と授業以外の支援'!O39)&gt;0,1,0)</f>
        <v>0</v>
      </c>
      <c r="M169" s="1617"/>
      <c r="N169" s="979" t="s">
        <v>4168</v>
      </c>
      <c r="O169" s="981">
        <f>IF(SUM('６．受験者数・入学者数 '!O46:S46)&gt;0,1,0)</f>
        <v>0</v>
      </c>
    </row>
    <row r="170" spans="1:15" x14ac:dyDescent="0.15">
      <c r="A170" s="1612"/>
      <c r="B170" s="979" t="s">
        <v>4371</v>
      </c>
      <c r="C170" s="981">
        <f>IF(SUM('４．授業支援と授業以外の支援'!O40)&gt;0,1,0)</f>
        <v>0</v>
      </c>
      <c r="M170" s="1617"/>
      <c r="N170" s="979" t="s">
        <v>4169</v>
      </c>
      <c r="O170" s="981">
        <f>IF(SUM('６．受験者数・入学者数 '!O47:S47)&gt;0,1,0)</f>
        <v>0</v>
      </c>
    </row>
    <row r="171" spans="1:15" x14ac:dyDescent="0.15">
      <c r="A171" s="1612"/>
      <c r="B171" s="979" t="s">
        <v>4372</v>
      </c>
      <c r="C171" s="981">
        <f>IF(SUM('４．授業支援と授業以外の支援'!O41)&gt;0,1,0)</f>
        <v>0</v>
      </c>
      <c r="M171" s="1617"/>
      <c r="N171" s="979" t="s">
        <v>4170</v>
      </c>
      <c r="O171" s="981">
        <f>IF(SUM('６．受験者数・入学者数 '!O48:S48)&gt;0,1,0)</f>
        <v>0</v>
      </c>
    </row>
    <row r="172" spans="1:15" x14ac:dyDescent="0.15">
      <c r="A172" s="1618"/>
      <c r="B172" s="979" t="s">
        <v>4373</v>
      </c>
      <c r="C172" s="981">
        <f>IF(SUM('４．授業支援と授業以外の支援'!O42)&gt;0,1,0)</f>
        <v>0</v>
      </c>
      <c r="M172" s="1617"/>
      <c r="N172" s="979" t="s">
        <v>4171</v>
      </c>
      <c r="O172" s="981">
        <f>IF(SUM('６．受験者数・入学者数 '!O49:S49)&gt;0,1,0)</f>
        <v>0</v>
      </c>
    </row>
    <row r="173" spans="1:15" ht="15" customHeight="1" x14ac:dyDescent="0.15">
      <c r="A173" s="1611" t="s">
        <v>4014</v>
      </c>
      <c r="B173" s="979" t="s">
        <v>3764</v>
      </c>
      <c r="C173" s="981">
        <f>IF(SUM('４．授業支援と授業以外の支援'!P11:T11)&gt;0,1,0)</f>
        <v>0</v>
      </c>
      <c r="M173" s="1617"/>
      <c r="N173" s="979" t="s">
        <v>4172</v>
      </c>
      <c r="O173" s="981">
        <f>IF(SUM('６．受験者数・入学者数 '!O50:S50)&gt;0,1,0)</f>
        <v>0</v>
      </c>
    </row>
    <row r="174" spans="1:15" x14ac:dyDescent="0.15">
      <c r="A174" s="1612"/>
      <c r="B174" s="979" t="s">
        <v>3765</v>
      </c>
      <c r="C174" s="981">
        <f>IF(SUM('４．授業支援と授業以外の支援'!P12:T12)&gt;0,1,0)</f>
        <v>0</v>
      </c>
      <c r="M174" s="1617"/>
      <c r="N174" s="979" t="s">
        <v>4173</v>
      </c>
      <c r="O174" s="981">
        <f>IF(SUM('６．受験者数・入学者数 '!O51:S51)&gt;0,1,0)</f>
        <v>0</v>
      </c>
    </row>
    <row r="175" spans="1:15" x14ac:dyDescent="0.15">
      <c r="A175" s="1612"/>
      <c r="B175" s="979" t="s">
        <v>3766</v>
      </c>
      <c r="C175" s="981">
        <f>IF(SUM('４．授業支援と授業以外の支援'!P13:T13)&gt;0,1,0)</f>
        <v>0</v>
      </c>
      <c r="M175" s="1617"/>
      <c r="N175" s="979" t="s">
        <v>4174</v>
      </c>
      <c r="O175" s="981">
        <f>IF(SUM('６．受験者数・入学者数 '!O52:S52)&gt;0,1,0)</f>
        <v>0</v>
      </c>
    </row>
    <row r="176" spans="1:15" x14ac:dyDescent="0.15">
      <c r="A176" s="1612"/>
      <c r="B176" s="979" t="s">
        <v>3767</v>
      </c>
      <c r="C176" s="981">
        <f>IF(SUM('４．授業支援と授業以外の支援'!P14:T14)&gt;0,1,0)</f>
        <v>0</v>
      </c>
      <c r="M176" s="1617"/>
      <c r="N176" s="979" t="s">
        <v>4175</v>
      </c>
      <c r="O176" s="981">
        <f>IF(SUM('６．受験者数・入学者数 '!O53:S53)&gt;0,1,0)</f>
        <v>0</v>
      </c>
    </row>
    <row r="177" spans="1:15" x14ac:dyDescent="0.15">
      <c r="A177" s="1612"/>
      <c r="B177" s="979" t="s">
        <v>3768</v>
      </c>
      <c r="C177" s="981">
        <f>IF(SUM('４．授業支援と授業以外の支援'!P15:T15)&gt;0,1,0)</f>
        <v>0</v>
      </c>
      <c r="M177" s="1617"/>
      <c r="N177" s="979" t="s">
        <v>4176</v>
      </c>
      <c r="O177" s="981">
        <f>IF(SUM('６．受験者数・入学者数 '!O54:S54)&gt;0,1,0)</f>
        <v>0</v>
      </c>
    </row>
    <row r="178" spans="1:15" ht="15" customHeight="1" x14ac:dyDescent="0.15">
      <c r="A178" s="1612"/>
      <c r="B178" s="979" t="s">
        <v>3769</v>
      </c>
      <c r="C178" s="981">
        <f>IF(SUM('４．授業支援と授業以外の支援'!P16:T16)&gt;0,1,0)</f>
        <v>0</v>
      </c>
      <c r="M178" s="1617"/>
      <c r="N178" s="979" t="s">
        <v>4177</v>
      </c>
      <c r="O178" s="981">
        <f>IF(SUM('６．受験者数・入学者数 '!O55:S55)&gt;0,1,0)</f>
        <v>0</v>
      </c>
    </row>
    <row r="179" spans="1:15" ht="15" customHeight="1" x14ac:dyDescent="0.15">
      <c r="A179" s="1612"/>
      <c r="B179" s="979" t="s">
        <v>3770</v>
      </c>
      <c r="C179" s="981">
        <f>IF(SUM('４．授業支援と授業以外の支援'!P17:T17)&gt;0,1,0)</f>
        <v>0</v>
      </c>
      <c r="M179" s="1617"/>
      <c r="N179" s="979" t="s">
        <v>4178</v>
      </c>
      <c r="O179" s="981">
        <f>IF(SUM('６．受験者数・入学者数 '!O56:S56)&gt;0,1,0)</f>
        <v>0</v>
      </c>
    </row>
    <row r="180" spans="1:15" ht="15" customHeight="1" x14ac:dyDescent="0.15">
      <c r="A180" s="1612"/>
      <c r="B180" s="979" t="s">
        <v>3771</v>
      </c>
      <c r="C180" s="981">
        <f>IF(SUM('４．授業支援と授業以外の支援'!P18:T18)&gt;0,1,0)</f>
        <v>0</v>
      </c>
      <c r="M180" s="1617"/>
      <c r="N180" s="979" t="s">
        <v>4179</v>
      </c>
      <c r="O180" s="981">
        <f>IF(SUM('６．受験者数・入学者数 '!O57:S57)&gt;0,1,0)</f>
        <v>0</v>
      </c>
    </row>
    <row r="181" spans="1:15" ht="15" customHeight="1" x14ac:dyDescent="0.15">
      <c r="A181" s="1612"/>
      <c r="B181" s="979" t="s">
        <v>3772</v>
      </c>
      <c r="C181" s="981">
        <f>IF(SUM('４．授業支援と授業以外の支援'!P19:T19)&gt;0,1,0)</f>
        <v>0</v>
      </c>
      <c r="M181" s="1617"/>
      <c r="N181" s="979" t="s">
        <v>4180</v>
      </c>
      <c r="O181" s="981">
        <f>IF(SUM('６．受験者数・入学者数 '!O58:S58)&gt;0,1,0)</f>
        <v>0</v>
      </c>
    </row>
    <row r="182" spans="1:15" ht="15" customHeight="1" x14ac:dyDescent="0.15">
      <c r="A182" s="1612"/>
      <c r="B182" s="979" t="s">
        <v>3773</v>
      </c>
      <c r="C182" s="981">
        <f>IF(SUM('４．授業支援と授業以外の支援'!P20:T20)&gt;0,1,0)</f>
        <v>0</v>
      </c>
      <c r="M182" s="1617"/>
      <c r="N182" s="979" t="s">
        <v>4181</v>
      </c>
      <c r="O182" s="981">
        <f>IF(SUM('６．受験者数・入学者数 '!O59:S59)&gt;0,1,0)</f>
        <v>0</v>
      </c>
    </row>
    <row r="183" spans="1:15" ht="15" customHeight="1" x14ac:dyDescent="0.15">
      <c r="A183" s="1612"/>
      <c r="B183" s="979" t="s">
        <v>3774</v>
      </c>
      <c r="C183" s="981">
        <f>IF(SUM('４．授業支援と授業以外の支援'!P21:T21)&gt;0,1,0)</f>
        <v>0</v>
      </c>
      <c r="M183" s="1617"/>
      <c r="N183" s="979" t="s">
        <v>4182</v>
      </c>
      <c r="O183" s="981">
        <f>IF(SUM('６．受験者数・入学者数 '!O60:S60)&gt;0,1,0)</f>
        <v>0</v>
      </c>
    </row>
    <row r="184" spans="1:15" ht="15" customHeight="1" x14ac:dyDescent="0.15">
      <c r="A184" s="1612"/>
      <c r="B184" s="979" t="s">
        <v>3775</v>
      </c>
      <c r="C184" s="981">
        <f>IF(SUM('４．授業支援と授業以外の支援'!P22:T22)&gt;0,1,0)</f>
        <v>0</v>
      </c>
      <c r="M184" s="1617"/>
      <c r="N184" s="979" t="s">
        <v>4183</v>
      </c>
      <c r="O184" s="981">
        <f>IF(SUM('６．受験者数・入学者数 '!O61:S61)&gt;0,1,0)</f>
        <v>0</v>
      </c>
    </row>
    <row r="185" spans="1:15" ht="15" customHeight="1" x14ac:dyDescent="0.15">
      <c r="A185" s="1612"/>
      <c r="B185" s="979" t="s">
        <v>3776</v>
      </c>
      <c r="C185" s="981">
        <f>IF(SUM('４．授業支援と授業以外の支援'!P23:T23)&gt;0,1,0)</f>
        <v>0</v>
      </c>
      <c r="M185" s="1617"/>
      <c r="N185" s="979" t="s">
        <v>4184</v>
      </c>
      <c r="O185" s="981">
        <f>IF(SUM('６．受験者数・入学者数 '!O62:S62)&gt;0,1,0)</f>
        <v>0</v>
      </c>
    </row>
    <row r="186" spans="1:15" ht="15" customHeight="1" x14ac:dyDescent="0.15">
      <c r="A186" s="1612"/>
      <c r="B186" s="979" t="s">
        <v>3777</v>
      </c>
      <c r="C186" s="981">
        <f>IF(SUM('４．授業支援と授業以外の支援'!P24:T24)&gt;0,1,0)</f>
        <v>0</v>
      </c>
      <c r="M186" s="1617"/>
      <c r="N186" s="979" t="s">
        <v>4185</v>
      </c>
      <c r="O186" s="981">
        <f>IF(SUM('６．受験者数・入学者数 '!O63:S63)&gt;0,1,0)</f>
        <v>0</v>
      </c>
    </row>
    <row r="187" spans="1:15" ht="15" customHeight="1" x14ac:dyDescent="0.15">
      <c r="A187" s="1612"/>
      <c r="B187" s="979" t="s">
        <v>3778</v>
      </c>
      <c r="C187" s="981">
        <f>IF(SUM('４．授業支援と授業以外の支援'!P25:T25)&gt;0,1,0)</f>
        <v>0</v>
      </c>
      <c r="M187" s="1617"/>
      <c r="N187" s="979" t="s">
        <v>4186</v>
      </c>
      <c r="O187" s="981">
        <f>IF(SUM('６．受験者数・入学者数 '!O64:S64)&gt;0,1,0)</f>
        <v>0</v>
      </c>
    </row>
    <row r="188" spans="1:15" ht="15" customHeight="1" x14ac:dyDescent="0.15">
      <c r="A188" s="1612"/>
      <c r="B188" s="979" t="s">
        <v>3779</v>
      </c>
      <c r="C188" s="981">
        <f>IF(SUM('４．授業支援と授業以外の支援'!P26:T26)&gt;0,1,0)</f>
        <v>0</v>
      </c>
      <c r="M188" s="1617"/>
      <c r="N188" s="979" t="s">
        <v>4187</v>
      </c>
      <c r="O188" s="981">
        <f>IF(SUM('６．受験者数・入学者数 '!O65:S65)&gt;0,1,0)</f>
        <v>0</v>
      </c>
    </row>
    <row r="189" spans="1:15" ht="15" customHeight="1" x14ac:dyDescent="0.15">
      <c r="A189" s="1612"/>
      <c r="B189" s="979" t="s">
        <v>3780</v>
      </c>
      <c r="C189" s="981">
        <f>IF(SUM('４．授業支援と授業以外の支援'!P27:T27)&gt;0,1,0)</f>
        <v>0</v>
      </c>
      <c r="M189" s="1617"/>
      <c r="N189" s="979" t="s">
        <v>4188</v>
      </c>
      <c r="O189" s="981">
        <f>IF(SUM('６．受験者数・入学者数 '!O66:S66)&gt;0,1,0)</f>
        <v>0</v>
      </c>
    </row>
    <row r="190" spans="1:15" ht="15" customHeight="1" x14ac:dyDescent="0.15">
      <c r="A190" s="1612"/>
      <c r="B190" s="979" t="s">
        <v>3781</v>
      </c>
      <c r="C190" s="981">
        <f>IF(SUM('４．授業支援と授業以外の支援'!P28:T28)&gt;0,1,0)</f>
        <v>0</v>
      </c>
      <c r="M190" s="1617"/>
      <c r="N190" s="979" t="s">
        <v>4189</v>
      </c>
      <c r="O190" s="981">
        <f>IF(SUM('６．受験者数・入学者数 '!O67:S67)&gt;0,1,0)</f>
        <v>0</v>
      </c>
    </row>
    <row r="191" spans="1:15" ht="15" customHeight="1" x14ac:dyDescent="0.15">
      <c r="A191" s="1612"/>
      <c r="B191" s="979" t="s">
        <v>3782</v>
      </c>
      <c r="C191" s="981">
        <f>IF(SUM('４．授業支援と授業以外の支援'!P29:T29)&gt;0,1,0)</f>
        <v>0</v>
      </c>
      <c r="M191" s="1617"/>
      <c r="N191" s="979" t="s">
        <v>4494</v>
      </c>
      <c r="O191" s="981">
        <f>IF(SUM('６．受験者数・入学者数 '!O68:S68)&gt;0,1,0)</f>
        <v>0</v>
      </c>
    </row>
    <row r="192" spans="1:15" ht="15" customHeight="1" x14ac:dyDescent="0.15">
      <c r="A192" s="1612"/>
      <c r="B192" s="979" t="s">
        <v>3783</v>
      </c>
      <c r="C192" s="981">
        <f>IF(SUM('４．授業支援と授業以外の支援'!P30:T30)&gt;0,1,0)</f>
        <v>0</v>
      </c>
      <c r="M192" s="1617"/>
      <c r="N192" s="979" t="s">
        <v>4190</v>
      </c>
      <c r="O192" s="981">
        <f>IF(SUM('６．受験者数・入学者数 '!O69:S69)&gt;0,1,0)</f>
        <v>0</v>
      </c>
    </row>
    <row r="193" spans="1:15" ht="15" customHeight="1" x14ac:dyDescent="0.15">
      <c r="A193" s="1612"/>
      <c r="B193" s="979" t="s">
        <v>3784</v>
      </c>
      <c r="C193" s="981">
        <f>IF(SUM('４．授業支援と授業以外の支援'!P31:T31)&gt;0,1,0)</f>
        <v>0</v>
      </c>
      <c r="M193" s="1617"/>
      <c r="N193" s="979" t="s">
        <v>4191</v>
      </c>
      <c r="O193" s="981">
        <f>IF(SUM('６．受験者数・入学者数 '!O70:S70)&gt;0,1,0)</f>
        <v>0</v>
      </c>
    </row>
    <row r="194" spans="1:15" ht="15" customHeight="1" x14ac:dyDescent="0.15">
      <c r="A194" s="1612"/>
      <c r="B194" s="979" t="s">
        <v>4374</v>
      </c>
      <c r="C194" s="981">
        <f>IF(SUM('４．授業支援と授業以外の支援'!P32:T32)&gt;0,1,0)</f>
        <v>0</v>
      </c>
      <c r="M194" s="1617"/>
      <c r="N194" s="979" t="s">
        <v>4192</v>
      </c>
      <c r="O194" s="981">
        <f>IF(SUM('６．受験者数・入学者数 '!O71:S71)&gt;0,1,0)</f>
        <v>0</v>
      </c>
    </row>
    <row r="195" spans="1:15" ht="15" customHeight="1" x14ac:dyDescent="0.15">
      <c r="A195" s="1612"/>
      <c r="B195" s="979" t="s">
        <v>4375</v>
      </c>
      <c r="C195" s="981">
        <f>IF(SUM('４．授業支援と授業以外の支援'!P33:T33)&gt;0,1,0)</f>
        <v>0</v>
      </c>
      <c r="M195" s="1617"/>
      <c r="N195" s="979" t="s">
        <v>4312</v>
      </c>
      <c r="O195" s="981">
        <f>IF(SUM('６．受験者数・入学者数 '!O72:S72)&gt;0,1,0)</f>
        <v>0</v>
      </c>
    </row>
    <row r="196" spans="1:15" ht="15" customHeight="1" x14ac:dyDescent="0.15">
      <c r="A196" s="1612"/>
      <c r="B196" s="979" t="s">
        <v>4376</v>
      </c>
      <c r="C196" s="981">
        <f>IF(SUM('４．授業支援と授業以外の支援'!P34:T34)&gt;0,1,0)</f>
        <v>0</v>
      </c>
      <c r="M196" s="1617" t="s">
        <v>4193</v>
      </c>
      <c r="N196" s="1340" t="s">
        <v>4539</v>
      </c>
      <c r="O196" s="981">
        <f>IF(SUM('６．受験者数・入学者数 '!T41:Y41)&gt;0,1,0)</f>
        <v>0</v>
      </c>
    </row>
    <row r="197" spans="1:15" ht="15" customHeight="1" x14ac:dyDescent="0.15">
      <c r="A197" s="1612"/>
      <c r="B197" s="979" t="s">
        <v>4377</v>
      </c>
      <c r="C197" s="981">
        <f>IF(SUM('４．授業支援と授業以外の支援'!P35:T35)&gt;0,1,0)</f>
        <v>0</v>
      </c>
      <c r="M197" s="1617"/>
      <c r="N197" s="979" t="s">
        <v>4194</v>
      </c>
      <c r="O197" s="981">
        <f>IF(SUM('６．受験者数・入学者数 '!T42:Y42)&gt;0,1,0)</f>
        <v>0</v>
      </c>
    </row>
    <row r="198" spans="1:15" ht="15" customHeight="1" x14ac:dyDescent="0.15">
      <c r="A198" s="1612"/>
      <c r="B198" s="979" t="s">
        <v>4378</v>
      </c>
      <c r="C198" s="981">
        <f>IF(SUM('４．授業支援と授業以外の支援'!P36:T36)&gt;0,1,0)</f>
        <v>0</v>
      </c>
      <c r="M198" s="1617"/>
      <c r="N198" s="979" t="s">
        <v>4495</v>
      </c>
      <c r="O198" s="981">
        <f>IF(SUM('６．受験者数・入学者数 '!T43:Y43)&gt;0,1,0)</f>
        <v>0</v>
      </c>
    </row>
    <row r="199" spans="1:15" ht="15" customHeight="1" x14ac:dyDescent="0.15">
      <c r="A199" s="1612"/>
      <c r="B199" s="979" t="s">
        <v>4379</v>
      </c>
      <c r="C199" s="981">
        <f>IF(SUM('４．授業支援と授業以外の支援'!P37:T37)&gt;0,1,0)</f>
        <v>0</v>
      </c>
      <c r="M199" s="1617"/>
      <c r="N199" s="979" t="s">
        <v>4195</v>
      </c>
      <c r="O199" s="981">
        <f>IF(SUM('６．受験者数・入学者数 '!T44:Y44)&gt;0,1,0)</f>
        <v>0</v>
      </c>
    </row>
    <row r="200" spans="1:15" ht="15" customHeight="1" x14ac:dyDescent="0.15">
      <c r="A200" s="1612"/>
      <c r="B200" s="979" t="s">
        <v>4380</v>
      </c>
      <c r="C200" s="981">
        <f>IF(SUM('４．授業支援と授業以外の支援'!P38:T38)&gt;0,1,0)</f>
        <v>0</v>
      </c>
      <c r="M200" s="1617"/>
      <c r="N200" s="979" t="s">
        <v>4196</v>
      </c>
      <c r="O200" s="981">
        <f>IF(SUM('６．受験者数・入学者数 '!T45:Y45)&gt;0,1,0)</f>
        <v>0</v>
      </c>
    </row>
    <row r="201" spans="1:15" ht="15" customHeight="1" x14ac:dyDescent="0.15">
      <c r="A201" s="1612"/>
      <c r="B201" s="979" t="s">
        <v>4381</v>
      </c>
      <c r="C201" s="981">
        <f>IF(SUM('４．授業支援と授業以外の支援'!P39:T39)&gt;0,1,0)</f>
        <v>0</v>
      </c>
      <c r="M201" s="1617"/>
      <c r="N201" s="979" t="s">
        <v>4197</v>
      </c>
      <c r="O201" s="981">
        <f>IF(SUM('６．受験者数・入学者数 '!T46:Y46)&gt;0,1,0)</f>
        <v>0</v>
      </c>
    </row>
    <row r="202" spans="1:15" ht="15" customHeight="1" x14ac:dyDescent="0.15">
      <c r="A202" s="1612"/>
      <c r="B202" s="979" t="s">
        <v>4382</v>
      </c>
      <c r="C202" s="981">
        <f>IF(SUM('４．授業支援と授業以外の支援'!P40:T40)&gt;0,1,0)</f>
        <v>0</v>
      </c>
      <c r="M202" s="1617"/>
      <c r="N202" s="979" t="s">
        <v>4198</v>
      </c>
      <c r="O202" s="981">
        <f>IF(SUM('６．受験者数・入学者数 '!T47:Y47)&gt;0,1,0)</f>
        <v>0</v>
      </c>
    </row>
    <row r="203" spans="1:15" ht="15" customHeight="1" x14ac:dyDescent="0.15">
      <c r="A203" s="1612"/>
      <c r="B203" s="979" t="s">
        <v>4383</v>
      </c>
      <c r="C203" s="981">
        <f>IF(SUM('４．授業支援と授業以外の支援'!P41:T41)&gt;0,1,0)</f>
        <v>0</v>
      </c>
      <c r="M203" s="1617"/>
      <c r="N203" s="979" t="s">
        <v>4199</v>
      </c>
      <c r="O203" s="981">
        <f>IF(SUM('６．受験者数・入学者数 '!T48:Y48)&gt;0,1,0)</f>
        <v>0</v>
      </c>
    </row>
    <row r="204" spans="1:15" ht="15" customHeight="1" x14ac:dyDescent="0.15">
      <c r="A204" s="1618"/>
      <c r="B204" s="979" t="s">
        <v>4384</v>
      </c>
      <c r="C204" s="981">
        <f>IF(SUM('４．授業支援と授業以外の支援'!P42:T42)&gt;0,1,0)</f>
        <v>0</v>
      </c>
      <c r="M204" s="1617"/>
      <c r="N204" s="979" t="s">
        <v>4200</v>
      </c>
      <c r="O204" s="981">
        <f>IF(SUM('６．受験者数・入学者数 '!T49:Y49)&gt;0,1,0)</f>
        <v>0</v>
      </c>
    </row>
    <row r="205" spans="1:15" ht="15" customHeight="1" x14ac:dyDescent="0.15">
      <c r="A205" s="1611" t="s">
        <v>4013</v>
      </c>
      <c r="B205" s="979" t="s">
        <v>3785</v>
      </c>
      <c r="C205" s="981">
        <f>IF(SUM('４．授業支援と授業以外の支援'!U11:Z11)&gt;0,1,0)</f>
        <v>0</v>
      </c>
      <c r="M205" s="1617"/>
      <c r="N205" s="979" t="s">
        <v>4201</v>
      </c>
      <c r="O205" s="981">
        <f>IF(SUM('６．受験者数・入学者数 '!T50:Y50)&gt;0,1,0)</f>
        <v>0</v>
      </c>
    </row>
    <row r="206" spans="1:15" ht="15" customHeight="1" x14ac:dyDescent="0.15">
      <c r="A206" s="1612"/>
      <c r="B206" s="979" t="s">
        <v>3786</v>
      </c>
      <c r="C206" s="981">
        <f>IF(SUM('４．授業支援と授業以外の支援'!U12:Z12)&gt;0,1,0)</f>
        <v>0</v>
      </c>
      <c r="M206" s="1617"/>
      <c r="N206" s="979" t="s">
        <v>4202</v>
      </c>
      <c r="O206" s="981">
        <f>IF(SUM('６．受験者数・入学者数 '!T51:Y51)&gt;0,1,0)</f>
        <v>0</v>
      </c>
    </row>
    <row r="207" spans="1:15" ht="15" customHeight="1" x14ac:dyDescent="0.15">
      <c r="A207" s="1612"/>
      <c r="B207" s="979" t="s">
        <v>3787</v>
      </c>
      <c r="C207" s="981">
        <f>IF(SUM('４．授業支援と授業以外の支援'!U13:Z13)&gt;0,1,0)</f>
        <v>0</v>
      </c>
      <c r="M207" s="1617"/>
      <c r="N207" s="979" t="s">
        <v>4203</v>
      </c>
      <c r="O207" s="981">
        <f>IF(SUM('６．受験者数・入学者数 '!T52:Y52)&gt;0,1,0)</f>
        <v>0</v>
      </c>
    </row>
    <row r="208" spans="1:15" ht="15" customHeight="1" x14ac:dyDescent="0.15">
      <c r="A208" s="1612"/>
      <c r="B208" s="979" t="s">
        <v>3788</v>
      </c>
      <c r="C208" s="981">
        <f>IF(SUM('４．授業支援と授業以外の支援'!U14:Z14)&gt;0,1,0)</f>
        <v>0</v>
      </c>
      <c r="M208" s="1617"/>
      <c r="N208" s="979" t="s">
        <v>4204</v>
      </c>
      <c r="O208" s="981">
        <f>IF(SUM('６．受験者数・入学者数 '!T53:Y53)&gt;0,1,0)</f>
        <v>0</v>
      </c>
    </row>
    <row r="209" spans="1:15" ht="15" customHeight="1" x14ac:dyDescent="0.15">
      <c r="A209" s="1612"/>
      <c r="B209" s="979" t="s">
        <v>3789</v>
      </c>
      <c r="C209" s="981">
        <f>IF(SUM('４．授業支援と授業以外の支援'!U15:Z15)&gt;0,1,0)</f>
        <v>0</v>
      </c>
      <c r="M209" s="1617"/>
      <c r="N209" s="979" t="s">
        <v>4205</v>
      </c>
      <c r="O209" s="981">
        <f>IF(SUM('６．受験者数・入学者数 '!T54:Y54)&gt;0,1,0)</f>
        <v>0</v>
      </c>
    </row>
    <row r="210" spans="1:15" ht="15" customHeight="1" x14ac:dyDescent="0.15">
      <c r="A210" s="1612"/>
      <c r="B210" s="979" t="s">
        <v>3790</v>
      </c>
      <c r="C210" s="981">
        <f>IF(SUM('４．授業支援と授業以外の支援'!U16:Z16)&gt;0,1,0)</f>
        <v>0</v>
      </c>
      <c r="M210" s="1617"/>
      <c r="N210" s="979" t="s">
        <v>4206</v>
      </c>
      <c r="O210" s="981">
        <f>IF(SUM('６．受験者数・入学者数 '!T55:Y55)&gt;0,1,0)</f>
        <v>0</v>
      </c>
    </row>
    <row r="211" spans="1:15" ht="15" customHeight="1" x14ac:dyDescent="0.15">
      <c r="A211" s="1612"/>
      <c r="B211" s="979" t="s">
        <v>3791</v>
      </c>
      <c r="C211" s="981">
        <f>IF(SUM('４．授業支援と授業以外の支援'!U17:Z17)&gt;0,1,0)</f>
        <v>0</v>
      </c>
      <c r="M211" s="1617"/>
      <c r="N211" s="979" t="s">
        <v>4207</v>
      </c>
      <c r="O211" s="981">
        <f>IF(SUM('６．受験者数・入学者数 '!T56:Y56)&gt;0,1,0)</f>
        <v>0</v>
      </c>
    </row>
    <row r="212" spans="1:15" ht="15" customHeight="1" x14ac:dyDescent="0.15">
      <c r="A212" s="1612"/>
      <c r="B212" s="979" t="s">
        <v>3792</v>
      </c>
      <c r="C212" s="981">
        <f>IF(SUM('４．授業支援と授業以外の支援'!U18:Z18)&gt;0,1,0)</f>
        <v>0</v>
      </c>
      <c r="M212" s="1617"/>
      <c r="N212" s="979" t="s">
        <v>4208</v>
      </c>
      <c r="O212" s="981">
        <f>IF(SUM('６．受験者数・入学者数 '!T57:Y57)&gt;0,1,0)</f>
        <v>0</v>
      </c>
    </row>
    <row r="213" spans="1:15" ht="15" customHeight="1" x14ac:dyDescent="0.15">
      <c r="A213" s="1612"/>
      <c r="B213" s="979" t="s">
        <v>3793</v>
      </c>
      <c r="C213" s="981">
        <f>IF(SUM('４．授業支援と授業以外の支援'!U19:Z19)&gt;0,1,0)</f>
        <v>0</v>
      </c>
      <c r="M213" s="1617"/>
      <c r="N213" s="979" t="s">
        <v>4209</v>
      </c>
      <c r="O213" s="981">
        <f>IF(SUM('６．受験者数・入学者数 '!T58:Y58)&gt;0,1,0)</f>
        <v>0</v>
      </c>
    </row>
    <row r="214" spans="1:15" ht="15" customHeight="1" x14ac:dyDescent="0.15">
      <c r="A214" s="1612"/>
      <c r="B214" s="979" t="s">
        <v>3794</v>
      </c>
      <c r="C214" s="981">
        <f>IF(SUM('４．授業支援と授業以外の支援'!U20:Z20)&gt;0,1,0)</f>
        <v>0</v>
      </c>
      <c r="M214" s="1617"/>
      <c r="N214" s="979" t="s">
        <v>4210</v>
      </c>
      <c r="O214" s="981">
        <f>IF(SUM('６．受験者数・入学者数 '!T59:Y59)&gt;0,1,0)</f>
        <v>0</v>
      </c>
    </row>
    <row r="215" spans="1:15" ht="15" customHeight="1" x14ac:dyDescent="0.15">
      <c r="A215" s="1612"/>
      <c r="B215" s="979" t="s">
        <v>3795</v>
      </c>
      <c r="C215" s="981">
        <f>IF(SUM('４．授業支援と授業以外の支援'!U21:Z21)&gt;0,1,0)</f>
        <v>0</v>
      </c>
      <c r="M215" s="1617"/>
      <c r="N215" s="979" t="s">
        <v>4211</v>
      </c>
      <c r="O215" s="981">
        <f>IF(SUM('６．受験者数・入学者数 '!T60:Y60)&gt;0,1,0)</f>
        <v>0</v>
      </c>
    </row>
    <row r="216" spans="1:15" ht="15" customHeight="1" x14ac:dyDescent="0.15">
      <c r="A216" s="1612"/>
      <c r="B216" s="979" t="s">
        <v>3796</v>
      </c>
      <c r="C216" s="981">
        <f>IF(SUM('４．授業支援と授業以外の支援'!U22:Z22)&gt;0,1,0)</f>
        <v>0</v>
      </c>
      <c r="M216" s="1617"/>
      <c r="N216" s="979" t="s">
        <v>4212</v>
      </c>
      <c r="O216" s="981">
        <f>IF(SUM('６．受験者数・入学者数 '!T61:Y61)&gt;0,1,0)</f>
        <v>0</v>
      </c>
    </row>
    <row r="217" spans="1:15" ht="15" customHeight="1" x14ac:dyDescent="0.15">
      <c r="A217" s="1612"/>
      <c r="B217" s="979" t="s">
        <v>3797</v>
      </c>
      <c r="C217" s="981">
        <f>IF(SUM('４．授業支援と授業以外の支援'!U23:Z23)&gt;0,1,0)</f>
        <v>0</v>
      </c>
      <c r="M217" s="1617"/>
      <c r="N217" s="979" t="s">
        <v>4213</v>
      </c>
      <c r="O217" s="981">
        <f>IF(SUM('６．受験者数・入学者数 '!T62:Y62)&gt;0,1,0)</f>
        <v>0</v>
      </c>
    </row>
    <row r="218" spans="1:15" ht="15" customHeight="1" x14ac:dyDescent="0.15">
      <c r="A218" s="1612"/>
      <c r="B218" s="979" t="s">
        <v>3798</v>
      </c>
      <c r="C218" s="981">
        <f>IF(SUM('４．授業支援と授業以外の支援'!U24:Z24)&gt;0,1,0)</f>
        <v>0</v>
      </c>
      <c r="M218" s="1617"/>
      <c r="N218" s="979" t="s">
        <v>4214</v>
      </c>
      <c r="O218" s="981">
        <f>IF(SUM('６．受験者数・入学者数 '!T63:Y63)&gt;0,1,0)</f>
        <v>0</v>
      </c>
    </row>
    <row r="219" spans="1:15" ht="15" customHeight="1" x14ac:dyDescent="0.15">
      <c r="A219" s="1612"/>
      <c r="B219" s="979" t="s">
        <v>3799</v>
      </c>
      <c r="C219" s="981">
        <f>IF(SUM('４．授業支援と授業以外の支援'!U25:Z25)&gt;0,1,0)</f>
        <v>0</v>
      </c>
      <c r="M219" s="1617"/>
      <c r="N219" s="979" t="s">
        <v>4215</v>
      </c>
      <c r="O219" s="981">
        <f>IF(SUM('６．受験者数・入学者数 '!T64:Y64)&gt;0,1,0)</f>
        <v>0</v>
      </c>
    </row>
    <row r="220" spans="1:15" ht="15" customHeight="1" x14ac:dyDescent="0.15">
      <c r="A220" s="1612"/>
      <c r="B220" s="979" t="s">
        <v>3800</v>
      </c>
      <c r="C220" s="981">
        <f>IF(SUM('４．授業支援と授業以外の支援'!U26:Z26)&gt;0,1,0)</f>
        <v>0</v>
      </c>
      <c r="M220" s="1617"/>
      <c r="N220" s="979" t="s">
        <v>4216</v>
      </c>
      <c r="O220" s="981">
        <f>IF(SUM('６．受験者数・入学者数 '!T65:Y65)&gt;0,1,0)</f>
        <v>0</v>
      </c>
    </row>
    <row r="221" spans="1:15" ht="15" customHeight="1" x14ac:dyDescent="0.15">
      <c r="A221" s="1612"/>
      <c r="B221" s="979" t="s">
        <v>3801</v>
      </c>
      <c r="C221" s="981">
        <f>IF(SUM('４．授業支援と授業以外の支援'!U27:Z27)&gt;0,1,0)</f>
        <v>0</v>
      </c>
      <c r="M221" s="1617"/>
      <c r="N221" s="979" t="s">
        <v>4217</v>
      </c>
      <c r="O221" s="981">
        <f>IF(SUM('６．受験者数・入学者数 '!T66:Y66)&gt;0,1,0)</f>
        <v>0</v>
      </c>
    </row>
    <row r="222" spans="1:15" ht="15" customHeight="1" x14ac:dyDescent="0.15">
      <c r="A222" s="1612"/>
      <c r="B222" s="979" t="s">
        <v>3802</v>
      </c>
      <c r="C222" s="981">
        <f>IF(SUM('４．授業支援と授業以外の支援'!U28:Z28)&gt;0,1,0)</f>
        <v>0</v>
      </c>
      <c r="M222" s="1617"/>
      <c r="N222" s="979" t="s">
        <v>4218</v>
      </c>
      <c r="O222" s="981">
        <f>IF(SUM('６．受験者数・入学者数 '!T67:Y67)&gt;0,1,0)</f>
        <v>0</v>
      </c>
    </row>
    <row r="223" spans="1:15" ht="15" customHeight="1" x14ac:dyDescent="0.15">
      <c r="A223" s="1612"/>
      <c r="B223" s="979" t="s">
        <v>3803</v>
      </c>
      <c r="C223" s="981">
        <f>IF(SUM('４．授業支援と授業以外の支援'!U29:Z29)&gt;0,1,0)</f>
        <v>0</v>
      </c>
      <c r="M223" s="1617"/>
      <c r="N223" s="979" t="s">
        <v>4496</v>
      </c>
      <c r="O223" s="981">
        <f>IF(SUM('６．受験者数・入学者数 '!T68:Y68)&gt;0,1,0)</f>
        <v>0</v>
      </c>
    </row>
    <row r="224" spans="1:15" ht="15" customHeight="1" x14ac:dyDescent="0.15">
      <c r="A224" s="1612"/>
      <c r="B224" s="979" t="s">
        <v>3804</v>
      </c>
      <c r="C224" s="981">
        <f>IF(SUM('４．授業支援と授業以外の支援'!U30:Z30)&gt;0,1,0)</f>
        <v>0</v>
      </c>
      <c r="M224" s="1617"/>
      <c r="N224" s="979" t="s">
        <v>4219</v>
      </c>
      <c r="O224" s="981">
        <f>IF(SUM('６．受験者数・入学者数 '!T69:Y69)&gt;0,1,0)</f>
        <v>0</v>
      </c>
    </row>
    <row r="225" spans="1:15" ht="15" customHeight="1" x14ac:dyDescent="0.15">
      <c r="A225" s="1612"/>
      <c r="B225" s="979" t="s">
        <v>3805</v>
      </c>
      <c r="C225" s="981">
        <f>IF(SUM('４．授業支援と授業以外の支援'!U31:Z31)&gt;0,1,0)</f>
        <v>0</v>
      </c>
      <c r="M225" s="1617"/>
      <c r="N225" s="979" t="s">
        <v>4220</v>
      </c>
      <c r="O225" s="981">
        <f>IF(SUM('６．受験者数・入学者数 '!T70:Y70)&gt;0,1,0)</f>
        <v>0</v>
      </c>
    </row>
    <row r="226" spans="1:15" ht="15" customHeight="1" x14ac:dyDescent="0.15">
      <c r="A226" s="1612"/>
      <c r="B226" s="979" t="s">
        <v>4385</v>
      </c>
      <c r="C226" s="981">
        <f>IF(SUM('４．授業支援と授業以外の支援'!U32:Z32)&gt;0,1,0)</f>
        <v>0</v>
      </c>
      <c r="M226" s="1617"/>
      <c r="N226" s="979" t="s">
        <v>4221</v>
      </c>
      <c r="O226" s="981">
        <f>IF(SUM('６．受験者数・入学者数 '!T71:Y71)&gt;0,1,0)</f>
        <v>0</v>
      </c>
    </row>
    <row r="227" spans="1:15" ht="15" customHeight="1" x14ac:dyDescent="0.15">
      <c r="A227" s="1612"/>
      <c r="B227" s="979" t="s">
        <v>4386</v>
      </c>
      <c r="C227" s="981">
        <f>IF(SUM('４．授業支援と授業以外の支援'!U33:Z33)&gt;0,1,0)</f>
        <v>0</v>
      </c>
      <c r="M227" s="1617"/>
      <c r="N227" s="979" t="s">
        <v>4313</v>
      </c>
      <c r="O227" s="981">
        <f>IF(SUM('６．受験者数・入学者数 '!T72:Y72)&gt;0,1,0)</f>
        <v>0</v>
      </c>
    </row>
    <row r="228" spans="1:15" ht="15" customHeight="1" x14ac:dyDescent="0.15">
      <c r="A228" s="1612"/>
      <c r="B228" s="979" t="s">
        <v>4387</v>
      </c>
      <c r="C228" s="981">
        <f>IF(SUM('４．授業支援と授業以外の支援'!U34:Z34)&gt;0,1,0)</f>
        <v>0</v>
      </c>
      <c r="M228" s="1617" t="s">
        <v>4465</v>
      </c>
      <c r="N228" s="1340" t="s">
        <v>4538</v>
      </c>
      <c r="O228" s="981">
        <f>IF('６．受験者数・入学者数 '!Z41&gt;0,1,0)</f>
        <v>0</v>
      </c>
    </row>
    <row r="229" spans="1:15" ht="15" customHeight="1" x14ac:dyDescent="0.15">
      <c r="A229" s="1612"/>
      <c r="B229" s="979" t="s">
        <v>4388</v>
      </c>
      <c r="C229" s="981">
        <f>IF(SUM('４．授業支援と授業以外の支援'!U35:Z35)&gt;0,1,0)</f>
        <v>0</v>
      </c>
      <c r="M229" s="1617"/>
      <c r="N229" s="979" t="s">
        <v>4222</v>
      </c>
      <c r="O229" s="981">
        <f>IF('６．受験者数・入学者数 '!Z42&gt;0,1,0)</f>
        <v>0</v>
      </c>
    </row>
    <row r="230" spans="1:15" ht="15" customHeight="1" x14ac:dyDescent="0.15">
      <c r="A230" s="1612"/>
      <c r="B230" s="979" t="s">
        <v>4389</v>
      </c>
      <c r="C230" s="981">
        <f>IF(SUM('４．授業支援と授業以外の支援'!U36:Z36)&gt;0,1,0)</f>
        <v>0</v>
      </c>
      <c r="M230" s="1617"/>
      <c r="N230" s="979" t="s">
        <v>4497</v>
      </c>
      <c r="O230" s="981">
        <f>IF('６．受験者数・入学者数 '!Z43&gt;0,1,0)</f>
        <v>0</v>
      </c>
    </row>
    <row r="231" spans="1:15" ht="15" customHeight="1" x14ac:dyDescent="0.15">
      <c r="A231" s="1612"/>
      <c r="B231" s="979" t="s">
        <v>4390</v>
      </c>
      <c r="C231" s="981">
        <f>IF(SUM('４．授業支援と授業以外の支援'!U37:Z37)&gt;0,1,0)</f>
        <v>0</v>
      </c>
      <c r="M231" s="1617"/>
      <c r="N231" s="979" t="s">
        <v>4223</v>
      </c>
      <c r="O231" s="981">
        <f>IF('６．受験者数・入学者数 '!Z44&gt;0,1,0)</f>
        <v>0</v>
      </c>
    </row>
    <row r="232" spans="1:15" ht="15" customHeight="1" x14ac:dyDescent="0.15">
      <c r="A232" s="1612"/>
      <c r="B232" s="979" t="s">
        <v>4391</v>
      </c>
      <c r="C232" s="981">
        <f>IF(SUM('４．授業支援と授業以外の支援'!U38:Z38)&gt;0,1,0)</f>
        <v>0</v>
      </c>
      <c r="M232" s="1617"/>
      <c r="N232" s="979" t="s">
        <v>4224</v>
      </c>
      <c r="O232" s="981">
        <f>IF('６．受験者数・入学者数 '!Z45&gt;0,1,0)</f>
        <v>0</v>
      </c>
    </row>
    <row r="233" spans="1:15" ht="15" customHeight="1" x14ac:dyDescent="0.15">
      <c r="A233" s="1612"/>
      <c r="B233" s="979" t="s">
        <v>4392</v>
      </c>
      <c r="C233" s="981">
        <f>IF(SUM('４．授業支援と授業以外の支援'!U39:Z39)&gt;0,1,0)</f>
        <v>0</v>
      </c>
      <c r="M233" s="1617"/>
      <c r="N233" s="979" t="s">
        <v>4225</v>
      </c>
      <c r="O233" s="981">
        <f>IF('６．受験者数・入学者数 '!Z46&gt;0,1,0)</f>
        <v>0</v>
      </c>
    </row>
    <row r="234" spans="1:15" ht="15" customHeight="1" x14ac:dyDescent="0.15">
      <c r="A234" s="1612"/>
      <c r="B234" s="979" t="s">
        <v>4393</v>
      </c>
      <c r="C234" s="981">
        <f>IF(SUM('４．授業支援と授業以外の支援'!U40:Z40)&gt;0,1,0)</f>
        <v>0</v>
      </c>
      <c r="M234" s="1617"/>
      <c r="N234" s="979" t="s">
        <v>4226</v>
      </c>
      <c r="O234" s="981">
        <f>IF('６．受験者数・入学者数 '!Z47&gt;0,1,0)</f>
        <v>0</v>
      </c>
    </row>
    <row r="235" spans="1:15" ht="15" customHeight="1" x14ac:dyDescent="0.15">
      <c r="A235" s="1612"/>
      <c r="B235" s="979" t="s">
        <v>4394</v>
      </c>
      <c r="C235" s="981">
        <f>IF(SUM('４．授業支援と授業以外の支援'!U41:Z41)&gt;0,1,0)</f>
        <v>0</v>
      </c>
      <c r="M235" s="1617"/>
      <c r="N235" s="979" t="s">
        <v>4227</v>
      </c>
      <c r="O235" s="981">
        <f>IF('６．受験者数・入学者数 '!Z48&gt;0,1,0)</f>
        <v>0</v>
      </c>
    </row>
    <row r="236" spans="1:15" ht="15" customHeight="1" x14ac:dyDescent="0.15">
      <c r="A236" s="1618"/>
      <c r="B236" s="979" t="s">
        <v>4395</v>
      </c>
      <c r="C236" s="981">
        <f>IF(SUM('４．授業支援と授業以外の支援'!U42:Z42)&gt;0,1,0)</f>
        <v>0</v>
      </c>
      <c r="M236" s="1617"/>
      <c r="N236" s="979" t="s">
        <v>4228</v>
      </c>
      <c r="O236" s="981">
        <f>IF('６．受験者数・入学者数 '!Z49&gt;0,1,0)</f>
        <v>0</v>
      </c>
    </row>
    <row r="237" spans="1:15" ht="15" customHeight="1" x14ac:dyDescent="0.15">
      <c r="A237" s="1611" t="s">
        <v>4450</v>
      </c>
      <c r="B237" s="979" t="s">
        <v>4396</v>
      </c>
      <c r="C237" s="981">
        <f>IF('４．授業支援と授業以外の支援'!AA11&gt;0,1,0)</f>
        <v>0</v>
      </c>
      <c r="M237" s="1617"/>
      <c r="N237" s="979" t="s">
        <v>4229</v>
      </c>
      <c r="O237" s="981">
        <f>IF('６．受験者数・入学者数 '!Z50&gt;0,1,0)</f>
        <v>0</v>
      </c>
    </row>
    <row r="238" spans="1:15" ht="15" customHeight="1" x14ac:dyDescent="0.15">
      <c r="A238" s="1612"/>
      <c r="B238" s="979" t="s">
        <v>4397</v>
      </c>
      <c r="C238" s="981">
        <f>IF('４．授業支援と授業以外の支援'!AA12&gt;0,1,0)</f>
        <v>0</v>
      </c>
      <c r="M238" s="1617"/>
      <c r="N238" s="979" t="s">
        <v>4230</v>
      </c>
      <c r="O238" s="981">
        <f>IF('６．受験者数・入学者数 '!Z51&gt;0,1,0)</f>
        <v>0</v>
      </c>
    </row>
    <row r="239" spans="1:15" ht="15" customHeight="1" x14ac:dyDescent="0.15">
      <c r="A239" s="1612"/>
      <c r="B239" s="979" t="s">
        <v>4398</v>
      </c>
      <c r="C239" s="981">
        <f>IF('４．授業支援と授業以外の支援'!AA13&gt;0,1,0)</f>
        <v>0</v>
      </c>
      <c r="M239" s="1617"/>
      <c r="N239" s="979" t="s">
        <v>4231</v>
      </c>
      <c r="O239" s="981">
        <f>IF('６．受験者数・入学者数 '!Z52&gt;0,1,0)</f>
        <v>0</v>
      </c>
    </row>
    <row r="240" spans="1:15" ht="15" customHeight="1" x14ac:dyDescent="0.15">
      <c r="A240" s="1612"/>
      <c r="B240" s="979" t="s">
        <v>4399</v>
      </c>
      <c r="C240" s="981">
        <f>IF('４．授業支援と授業以外の支援'!AA14&gt;0,1,0)</f>
        <v>0</v>
      </c>
      <c r="M240" s="1617"/>
      <c r="N240" s="979" t="s">
        <v>4232</v>
      </c>
      <c r="O240" s="981">
        <f>IF('６．受験者数・入学者数 '!Z53&gt;0,1,0)</f>
        <v>0</v>
      </c>
    </row>
    <row r="241" spans="1:15" ht="15" customHeight="1" x14ac:dyDescent="0.15">
      <c r="A241" s="1612"/>
      <c r="B241" s="979" t="s">
        <v>4400</v>
      </c>
      <c r="C241" s="981">
        <f>IF('４．授業支援と授業以外の支援'!AA15&gt;0,1,0)</f>
        <v>0</v>
      </c>
      <c r="M241" s="1617"/>
      <c r="N241" s="979" t="s">
        <v>4233</v>
      </c>
      <c r="O241" s="981">
        <f>IF('６．受験者数・入学者数 '!Z54&gt;0,1,0)</f>
        <v>0</v>
      </c>
    </row>
    <row r="242" spans="1:15" ht="15" customHeight="1" x14ac:dyDescent="0.15">
      <c r="A242" s="1612"/>
      <c r="B242" s="979" t="s">
        <v>4401</v>
      </c>
      <c r="C242" s="981">
        <f>IF('４．授業支援と授業以外の支援'!AA16&gt;0,1,0)</f>
        <v>0</v>
      </c>
      <c r="M242" s="1617"/>
      <c r="N242" s="979" t="s">
        <v>4234</v>
      </c>
      <c r="O242" s="981">
        <f>IF('６．受験者数・入学者数 '!Z55&gt;0,1,0)</f>
        <v>0</v>
      </c>
    </row>
    <row r="243" spans="1:15" ht="15" customHeight="1" x14ac:dyDescent="0.15">
      <c r="A243" s="1612"/>
      <c r="B243" s="979" t="s">
        <v>4402</v>
      </c>
      <c r="C243" s="981">
        <f>IF('４．授業支援と授業以外の支援'!AA17&gt;0,1,0)</f>
        <v>0</v>
      </c>
      <c r="M243" s="1617"/>
      <c r="N243" s="979" t="s">
        <v>4235</v>
      </c>
      <c r="O243" s="981">
        <f>IF('６．受験者数・入学者数 '!Z56&gt;0,1,0)</f>
        <v>0</v>
      </c>
    </row>
    <row r="244" spans="1:15" ht="15" customHeight="1" x14ac:dyDescent="0.15">
      <c r="A244" s="1612"/>
      <c r="B244" s="979" t="s">
        <v>4403</v>
      </c>
      <c r="C244" s="981">
        <f>IF('４．授業支援と授業以外の支援'!AA18&gt;0,1,0)</f>
        <v>0</v>
      </c>
      <c r="M244" s="1617"/>
      <c r="N244" s="979" t="s">
        <v>4236</v>
      </c>
      <c r="O244" s="981">
        <f>IF('６．受験者数・入学者数 '!Z57&gt;0,1,0)</f>
        <v>0</v>
      </c>
    </row>
    <row r="245" spans="1:15" ht="15" customHeight="1" x14ac:dyDescent="0.15">
      <c r="A245" s="1612"/>
      <c r="B245" s="979" t="s">
        <v>4404</v>
      </c>
      <c r="C245" s="981">
        <f>IF('４．授業支援と授業以外の支援'!AA19&gt;0,1,0)</f>
        <v>0</v>
      </c>
      <c r="M245" s="1617"/>
      <c r="N245" s="979" t="s">
        <v>4237</v>
      </c>
      <c r="O245" s="981">
        <f>IF('６．受験者数・入学者数 '!Z58&gt;0,1,0)</f>
        <v>0</v>
      </c>
    </row>
    <row r="246" spans="1:15" ht="15" customHeight="1" x14ac:dyDescent="0.15">
      <c r="A246" s="1612"/>
      <c r="B246" s="979" t="s">
        <v>4405</v>
      </c>
      <c r="C246" s="981">
        <f>IF('４．授業支援と授業以外の支援'!AA20&gt;0,1,0)</f>
        <v>0</v>
      </c>
      <c r="M246" s="1617"/>
      <c r="N246" s="979" t="s">
        <v>4238</v>
      </c>
      <c r="O246" s="981">
        <f>IF('６．受験者数・入学者数 '!Z59&gt;0,1,0)</f>
        <v>0</v>
      </c>
    </row>
    <row r="247" spans="1:15" ht="15" customHeight="1" x14ac:dyDescent="0.15">
      <c r="A247" s="1612"/>
      <c r="B247" s="979" t="s">
        <v>4406</v>
      </c>
      <c r="C247" s="981">
        <f>IF('４．授業支援と授業以外の支援'!AA21&gt;0,1,0)</f>
        <v>0</v>
      </c>
      <c r="M247" s="1617"/>
      <c r="N247" s="979" t="s">
        <v>4239</v>
      </c>
      <c r="O247" s="981">
        <f>IF('６．受験者数・入学者数 '!Z60&gt;0,1,0)</f>
        <v>0</v>
      </c>
    </row>
    <row r="248" spans="1:15" ht="15" customHeight="1" x14ac:dyDescent="0.15">
      <c r="A248" s="1612"/>
      <c r="B248" s="979" t="s">
        <v>4407</v>
      </c>
      <c r="C248" s="981">
        <f>IF('４．授業支援と授業以外の支援'!AA22&gt;0,1,0)</f>
        <v>0</v>
      </c>
      <c r="M248" s="1617"/>
      <c r="N248" s="979" t="s">
        <v>4240</v>
      </c>
      <c r="O248" s="981">
        <f>IF('６．受験者数・入学者数 '!Z61&gt;0,1,0)</f>
        <v>0</v>
      </c>
    </row>
    <row r="249" spans="1:15" ht="15" customHeight="1" x14ac:dyDescent="0.15">
      <c r="A249" s="1612"/>
      <c r="B249" s="979" t="s">
        <v>4408</v>
      </c>
      <c r="C249" s="981">
        <f>IF('４．授業支援と授業以外の支援'!AA23&gt;0,1,0)</f>
        <v>0</v>
      </c>
      <c r="M249" s="1617"/>
      <c r="N249" s="979" t="s">
        <v>4241</v>
      </c>
      <c r="O249" s="981">
        <f>IF('６．受験者数・入学者数 '!Z62&gt;0,1,0)</f>
        <v>0</v>
      </c>
    </row>
    <row r="250" spans="1:15" ht="15" customHeight="1" x14ac:dyDescent="0.15">
      <c r="A250" s="1612"/>
      <c r="B250" s="979" t="s">
        <v>4409</v>
      </c>
      <c r="C250" s="981">
        <f>IF('４．授業支援と授業以外の支援'!AA24&gt;0,1,0)</f>
        <v>0</v>
      </c>
      <c r="M250" s="1617"/>
      <c r="N250" s="979" t="s">
        <v>4242</v>
      </c>
      <c r="O250" s="981">
        <f>IF('６．受験者数・入学者数 '!Z63&gt;0,1,0)</f>
        <v>0</v>
      </c>
    </row>
    <row r="251" spans="1:15" ht="15" customHeight="1" x14ac:dyDescent="0.15">
      <c r="A251" s="1612"/>
      <c r="B251" s="979" t="s">
        <v>4410</v>
      </c>
      <c r="C251" s="981">
        <f>IF('４．授業支援と授業以外の支援'!AA25&gt;0,1,0)</f>
        <v>0</v>
      </c>
      <c r="M251" s="1617"/>
      <c r="N251" s="979" t="s">
        <v>4243</v>
      </c>
      <c r="O251" s="981">
        <f>IF('６．受験者数・入学者数 '!Z64&gt;0,1,0)</f>
        <v>0</v>
      </c>
    </row>
    <row r="252" spans="1:15" ht="15" customHeight="1" x14ac:dyDescent="0.15">
      <c r="A252" s="1612"/>
      <c r="B252" s="979" t="s">
        <v>4411</v>
      </c>
      <c r="C252" s="981">
        <f>IF('４．授業支援と授業以外の支援'!AA26&gt;0,1,0)</f>
        <v>0</v>
      </c>
      <c r="M252" s="1617"/>
      <c r="N252" s="979" t="s">
        <v>4244</v>
      </c>
      <c r="O252" s="981">
        <f>IF('６．受験者数・入学者数 '!Z65&gt;0,1,0)</f>
        <v>0</v>
      </c>
    </row>
    <row r="253" spans="1:15" ht="15" customHeight="1" x14ac:dyDescent="0.15">
      <c r="A253" s="1612"/>
      <c r="B253" s="979" t="s">
        <v>4412</v>
      </c>
      <c r="C253" s="981">
        <f>IF('４．授業支援と授業以外の支援'!AA27&gt;0,1,0)</f>
        <v>0</v>
      </c>
      <c r="M253" s="1617"/>
      <c r="N253" s="979" t="s">
        <v>4245</v>
      </c>
      <c r="O253" s="981">
        <f>IF('６．受験者数・入学者数 '!Z66&gt;0,1,0)</f>
        <v>0</v>
      </c>
    </row>
    <row r="254" spans="1:15" ht="15" customHeight="1" x14ac:dyDescent="0.15">
      <c r="A254" s="1612"/>
      <c r="B254" s="979" t="s">
        <v>4413</v>
      </c>
      <c r="C254" s="981">
        <f>IF('４．授業支援と授業以外の支援'!AA28&gt;0,1,0)</f>
        <v>0</v>
      </c>
      <c r="M254" s="1617"/>
      <c r="N254" s="979" t="s">
        <v>4246</v>
      </c>
      <c r="O254" s="981">
        <f>IF('６．受験者数・入学者数 '!Z67&gt;0,1,0)</f>
        <v>0</v>
      </c>
    </row>
    <row r="255" spans="1:15" ht="15" customHeight="1" x14ac:dyDescent="0.15">
      <c r="A255" s="1612"/>
      <c r="B255" s="979" t="s">
        <v>4414</v>
      </c>
      <c r="C255" s="981">
        <f>IF('４．授業支援と授業以外の支援'!AA29&gt;0,1,0)</f>
        <v>0</v>
      </c>
      <c r="M255" s="1617"/>
      <c r="N255" s="979" t="s">
        <v>4498</v>
      </c>
      <c r="O255" s="981">
        <f>IF('６．受験者数・入学者数 '!Z68&gt;0,1,0)</f>
        <v>0</v>
      </c>
    </row>
    <row r="256" spans="1:15" ht="15" customHeight="1" x14ac:dyDescent="0.15">
      <c r="A256" s="1612"/>
      <c r="B256" s="979" t="s">
        <v>4415</v>
      </c>
      <c r="C256" s="981">
        <f>IF('４．授業支援と授業以外の支援'!AA30&gt;0,1,0)</f>
        <v>0</v>
      </c>
      <c r="M256" s="1617"/>
      <c r="N256" s="979" t="s">
        <v>4247</v>
      </c>
      <c r="O256" s="981">
        <f>IF('６．受験者数・入学者数 '!Z69&gt;0,1,0)</f>
        <v>0</v>
      </c>
    </row>
    <row r="257" spans="1:15" ht="15" customHeight="1" x14ac:dyDescent="0.15">
      <c r="A257" s="1612"/>
      <c r="B257" s="979" t="s">
        <v>4416</v>
      </c>
      <c r="C257" s="981">
        <f>IF('４．授業支援と授業以外の支援'!AA31&gt;0,1,0)</f>
        <v>0</v>
      </c>
      <c r="M257" s="1617"/>
      <c r="N257" s="979" t="s">
        <v>4248</v>
      </c>
      <c r="O257" s="981">
        <f>IF('６．受験者数・入学者数 '!Z70&gt;0,1,0)</f>
        <v>0</v>
      </c>
    </row>
    <row r="258" spans="1:15" ht="15" customHeight="1" x14ac:dyDescent="0.15">
      <c r="A258" s="1612"/>
      <c r="B258" s="979" t="s">
        <v>4417</v>
      </c>
      <c r="C258" s="981">
        <f>IF('４．授業支援と授業以外の支援'!AA32&gt;0,1,0)</f>
        <v>0</v>
      </c>
      <c r="M258" s="1617"/>
      <c r="N258" s="979" t="s">
        <v>4249</v>
      </c>
      <c r="O258" s="981">
        <f>IF('６．受験者数・入学者数 '!Z71&gt;0,1,0)</f>
        <v>0</v>
      </c>
    </row>
    <row r="259" spans="1:15" ht="15" customHeight="1" x14ac:dyDescent="0.15">
      <c r="A259" s="1612"/>
      <c r="B259" s="979" t="s">
        <v>4418</v>
      </c>
      <c r="C259" s="981">
        <f>IF('４．授業支援と授業以外の支援'!AA33&gt;0,1,0)</f>
        <v>0</v>
      </c>
      <c r="M259" s="1617"/>
      <c r="N259" s="979" t="s">
        <v>4532</v>
      </c>
      <c r="O259" s="981">
        <f>IF('６．受験者数・入学者数 '!Z72&gt;0,1,0)</f>
        <v>0</v>
      </c>
    </row>
    <row r="260" spans="1:15" ht="15" customHeight="1" x14ac:dyDescent="0.15">
      <c r="A260" s="1612"/>
      <c r="B260" s="979" t="s">
        <v>4419</v>
      </c>
      <c r="C260" s="981">
        <f>IF('４．授業支援と授業以外の支援'!AA34&gt;0,1,0)</f>
        <v>0</v>
      </c>
      <c r="M260" s="1608" t="s">
        <v>4504</v>
      </c>
      <c r="N260" s="1340" t="s">
        <v>4537</v>
      </c>
      <c r="O260" s="981">
        <f>IF(SUM('６．受験者数・入学者数 '!AA41:AB41)&gt;0,1,0)</f>
        <v>0</v>
      </c>
    </row>
    <row r="261" spans="1:15" ht="15" customHeight="1" x14ac:dyDescent="0.15">
      <c r="A261" s="1612"/>
      <c r="B261" s="979" t="s">
        <v>4420</v>
      </c>
      <c r="C261" s="981">
        <f>IF('４．授業支援と授業以外の支援'!AA35&gt;0,1,0)</f>
        <v>0</v>
      </c>
      <c r="M261" s="1609"/>
      <c r="N261" s="979" t="s">
        <v>4250</v>
      </c>
      <c r="O261" s="981">
        <f>IF(SUM('６．受験者数・入学者数 '!AA42:AB42)&gt;0,1,0)</f>
        <v>0</v>
      </c>
    </row>
    <row r="262" spans="1:15" ht="15" customHeight="1" x14ac:dyDescent="0.15">
      <c r="A262" s="1612"/>
      <c r="B262" s="979" t="s">
        <v>4421</v>
      </c>
      <c r="C262" s="981">
        <f>IF('４．授業支援と授業以外の支援'!AA36&gt;0,1,0)</f>
        <v>0</v>
      </c>
      <c r="M262" s="1609"/>
      <c r="N262" s="979" t="s">
        <v>4499</v>
      </c>
      <c r="O262" s="981">
        <f>IF(SUM('６．受験者数・入学者数 '!AA43:AB43)&gt;0,1,0)</f>
        <v>0</v>
      </c>
    </row>
    <row r="263" spans="1:15" ht="15" customHeight="1" x14ac:dyDescent="0.15">
      <c r="A263" s="1612"/>
      <c r="B263" s="979" t="s">
        <v>4422</v>
      </c>
      <c r="C263" s="981">
        <f>IF('４．授業支援と授業以外の支援'!AA37&gt;0,1,0)</f>
        <v>0</v>
      </c>
      <c r="M263" s="1609"/>
      <c r="N263" s="979" t="s">
        <v>4251</v>
      </c>
      <c r="O263" s="981">
        <f>IF(SUM('６．受験者数・入学者数 '!AA44:AB44)&gt;0,1,0)</f>
        <v>0</v>
      </c>
    </row>
    <row r="264" spans="1:15" ht="15" customHeight="1" x14ac:dyDescent="0.15">
      <c r="A264" s="1612"/>
      <c r="B264" s="979" t="s">
        <v>4423</v>
      </c>
      <c r="C264" s="981">
        <f>IF('４．授業支援と授業以外の支援'!AA38&gt;0,1,0)</f>
        <v>0</v>
      </c>
      <c r="M264" s="1609"/>
      <c r="N264" s="979" t="s">
        <v>4252</v>
      </c>
      <c r="O264" s="981">
        <f>IF(SUM('６．受験者数・入学者数 '!AA45:AB45)&gt;0,1,0)</f>
        <v>0</v>
      </c>
    </row>
    <row r="265" spans="1:15" ht="15" customHeight="1" x14ac:dyDescent="0.15">
      <c r="A265" s="1612"/>
      <c r="B265" s="979" t="s">
        <v>4424</v>
      </c>
      <c r="C265" s="981">
        <f>IF('４．授業支援と授業以外の支援'!AA39&gt;0,1,0)</f>
        <v>0</v>
      </c>
      <c r="M265" s="1609"/>
      <c r="N265" s="979" t="s">
        <v>4253</v>
      </c>
      <c r="O265" s="981">
        <f>IF(SUM('６．受験者数・入学者数 '!AA46:AB46)&gt;0,1,0)</f>
        <v>0</v>
      </c>
    </row>
    <row r="266" spans="1:15" ht="15" customHeight="1" x14ac:dyDescent="0.15">
      <c r="A266" s="1612"/>
      <c r="B266" s="979" t="s">
        <v>4425</v>
      </c>
      <c r="C266" s="981">
        <f>IF('４．授業支援と授業以外の支援'!AA40&gt;0,1,0)</f>
        <v>0</v>
      </c>
      <c r="M266" s="1609"/>
      <c r="N266" s="979" t="s">
        <v>4254</v>
      </c>
      <c r="O266" s="981">
        <f>IF(SUM('６．受験者数・入学者数 '!AA47:AB47)&gt;0,1,0)</f>
        <v>0</v>
      </c>
    </row>
    <row r="267" spans="1:15" ht="15" customHeight="1" x14ac:dyDescent="0.15">
      <c r="A267" s="1612"/>
      <c r="B267" s="979" t="s">
        <v>4426</v>
      </c>
      <c r="C267" s="981">
        <f>IF('４．授業支援と授業以外の支援'!AA41&gt;0,1,0)</f>
        <v>0</v>
      </c>
      <c r="M267" s="1609"/>
      <c r="N267" s="979" t="s">
        <v>4255</v>
      </c>
      <c r="O267" s="981">
        <f>IF(SUM('６．受験者数・入学者数 '!AA48:AB48)&gt;0,1,0)</f>
        <v>0</v>
      </c>
    </row>
    <row r="268" spans="1:15" ht="15" customHeight="1" x14ac:dyDescent="0.15">
      <c r="A268" s="1618"/>
      <c r="B268" s="979" t="s">
        <v>4427</v>
      </c>
      <c r="C268" s="981">
        <f>IF('４．授業支援と授業以外の支援'!AA42&gt;0,1,0)</f>
        <v>0</v>
      </c>
      <c r="M268" s="1609"/>
      <c r="N268" s="979" t="s">
        <v>4256</v>
      </c>
      <c r="O268" s="981">
        <f>IF(SUM('６．受験者数・入学者数 '!AA49:AB49)&gt;0,1,0)</f>
        <v>0</v>
      </c>
    </row>
    <row r="269" spans="1:15" ht="15" customHeight="1" x14ac:dyDescent="0.15">
      <c r="A269" s="1611" t="s">
        <v>4481</v>
      </c>
      <c r="B269" s="979" t="s">
        <v>3806</v>
      </c>
      <c r="C269" s="981">
        <f>IF(SUM('４．授業支援と授業以外の支援'!AB11:AC11)&gt;0,1,0)</f>
        <v>0</v>
      </c>
      <c r="M269" s="1609"/>
      <c r="N269" s="979" t="s">
        <v>4257</v>
      </c>
      <c r="O269" s="981">
        <f>IF(SUM('６．受験者数・入学者数 '!AA50:AB50)&gt;0,1,0)</f>
        <v>0</v>
      </c>
    </row>
    <row r="270" spans="1:15" ht="15" customHeight="1" x14ac:dyDescent="0.15">
      <c r="A270" s="1612"/>
      <c r="B270" s="979" t="s">
        <v>3807</v>
      </c>
      <c r="C270" s="981">
        <f>IF(SUM('４．授業支援と授業以外の支援'!AB12:AC12)&gt;0,1,0)</f>
        <v>0</v>
      </c>
      <c r="M270" s="1609"/>
      <c r="N270" s="979" t="s">
        <v>4258</v>
      </c>
      <c r="O270" s="981">
        <f>IF(SUM('６．受験者数・入学者数 '!AA51:AB51)&gt;0,1,0)</f>
        <v>0</v>
      </c>
    </row>
    <row r="271" spans="1:15" ht="15" customHeight="1" x14ac:dyDescent="0.15">
      <c r="A271" s="1612"/>
      <c r="B271" s="979" t="s">
        <v>3808</v>
      </c>
      <c r="C271" s="981">
        <f>IF(SUM('４．授業支援と授業以外の支援'!AB13:AC13)&gt;0,1,0)</f>
        <v>0</v>
      </c>
      <c r="M271" s="1609"/>
      <c r="N271" s="979" t="s">
        <v>4259</v>
      </c>
      <c r="O271" s="981">
        <f>IF(SUM('６．受験者数・入学者数 '!AA52:AB52)&gt;0,1,0)</f>
        <v>0</v>
      </c>
    </row>
    <row r="272" spans="1:15" ht="15" customHeight="1" x14ac:dyDescent="0.15">
      <c r="A272" s="1612"/>
      <c r="B272" s="979" t="s">
        <v>3809</v>
      </c>
      <c r="C272" s="981">
        <f>IF(SUM('４．授業支援と授業以外の支援'!AB14:AC14)&gt;0,1,0)</f>
        <v>0</v>
      </c>
      <c r="M272" s="1609"/>
      <c r="N272" s="979" t="s">
        <v>4260</v>
      </c>
      <c r="O272" s="981">
        <f>IF(SUM('６．受験者数・入学者数 '!AA53:AB53)&gt;0,1,0)</f>
        <v>0</v>
      </c>
    </row>
    <row r="273" spans="1:15" ht="15" customHeight="1" x14ac:dyDescent="0.15">
      <c r="A273" s="1612"/>
      <c r="B273" s="979" t="s">
        <v>3810</v>
      </c>
      <c r="C273" s="981">
        <f>IF(SUM('４．授業支援と授業以外の支援'!AB15:AC15)&gt;0,1,0)</f>
        <v>0</v>
      </c>
      <c r="M273" s="1609"/>
      <c r="N273" s="979" t="s">
        <v>4261</v>
      </c>
      <c r="O273" s="981">
        <f>IF(SUM('６．受験者数・入学者数 '!AA54:AB54)&gt;0,1,0)</f>
        <v>0</v>
      </c>
    </row>
    <row r="274" spans="1:15" ht="15" customHeight="1" x14ac:dyDescent="0.15">
      <c r="A274" s="1612"/>
      <c r="B274" s="979" t="s">
        <v>3811</v>
      </c>
      <c r="C274" s="981">
        <f>IF(SUM('４．授業支援と授業以外の支援'!AB16:AC16)&gt;0,1,0)</f>
        <v>0</v>
      </c>
      <c r="M274" s="1609"/>
      <c r="N274" s="979" t="s">
        <v>4262</v>
      </c>
      <c r="O274" s="981">
        <f>IF(SUM('６．受験者数・入学者数 '!AA55:AB55)&gt;0,1,0)</f>
        <v>0</v>
      </c>
    </row>
    <row r="275" spans="1:15" ht="15" customHeight="1" x14ac:dyDescent="0.15">
      <c r="A275" s="1612"/>
      <c r="B275" s="979" t="s">
        <v>3812</v>
      </c>
      <c r="C275" s="981">
        <f>IF(SUM('４．授業支援と授業以外の支援'!AB17:AC17)&gt;0,1,0)</f>
        <v>0</v>
      </c>
      <c r="M275" s="1609"/>
      <c r="N275" s="979" t="s">
        <v>4263</v>
      </c>
      <c r="O275" s="981">
        <f>IF(SUM('６．受験者数・入学者数 '!AA56:AB56)&gt;0,1,0)</f>
        <v>0</v>
      </c>
    </row>
    <row r="276" spans="1:15" ht="15" customHeight="1" x14ac:dyDescent="0.15">
      <c r="A276" s="1612"/>
      <c r="B276" s="979" t="s">
        <v>3813</v>
      </c>
      <c r="C276" s="981">
        <f>IF(SUM('４．授業支援と授業以外の支援'!AB18:AC18)&gt;0,1,0)</f>
        <v>0</v>
      </c>
      <c r="M276" s="1609"/>
      <c r="N276" s="979" t="s">
        <v>4264</v>
      </c>
      <c r="O276" s="981">
        <f>IF(SUM('６．受験者数・入学者数 '!AA57:AB57)&gt;0,1,0)</f>
        <v>0</v>
      </c>
    </row>
    <row r="277" spans="1:15" ht="15" customHeight="1" x14ac:dyDescent="0.15">
      <c r="A277" s="1612"/>
      <c r="B277" s="979" t="s">
        <v>3814</v>
      </c>
      <c r="C277" s="981">
        <f>IF(SUM('４．授業支援と授業以外の支援'!AB19:AC19)&gt;0,1,0)</f>
        <v>0</v>
      </c>
      <c r="M277" s="1609"/>
      <c r="N277" s="979" t="s">
        <v>4265</v>
      </c>
      <c r="O277" s="981">
        <f>IF(SUM('６．受験者数・入学者数 '!AA58:AB58)&gt;0,1,0)</f>
        <v>0</v>
      </c>
    </row>
    <row r="278" spans="1:15" ht="15" customHeight="1" x14ac:dyDescent="0.15">
      <c r="A278" s="1612"/>
      <c r="B278" s="979" t="s">
        <v>3815</v>
      </c>
      <c r="C278" s="981">
        <f>IF(SUM('４．授業支援と授業以外の支援'!AB20:AC20)&gt;0,1,0)</f>
        <v>0</v>
      </c>
      <c r="M278" s="1609"/>
      <c r="N278" s="979" t="s">
        <v>4266</v>
      </c>
      <c r="O278" s="981">
        <f>IF(SUM('６．受験者数・入学者数 '!AA59:AB59)&gt;0,1,0)</f>
        <v>0</v>
      </c>
    </row>
    <row r="279" spans="1:15" ht="15" customHeight="1" x14ac:dyDescent="0.15">
      <c r="A279" s="1612"/>
      <c r="B279" s="979" t="s">
        <v>3816</v>
      </c>
      <c r="C279" s="981">
        <f>IF(SUM('４．授業支援と授業以外の支援'!AB21:AC21)&gt;0,1,0)</f>
        <v>0</v>
      </c>
      <c r="M279" s="1609"/>
      <c r="N279" s="979" t="s">
        <v>4267</v>
      </c>
      <c r="O279" s="981">
        <f>IF(SUM('６．受験者数・入学者数 '!AA60:AB60)&gt;0,1,0)</f>
        <v>0</v>
      </c>
    </row>
    <row r="280" spans="1:15" ht="15" customHeight="1" x14ac:dyDescent="0.15">
      <c r="A280" s="1612"/>
      <c r="B280" s="979" t="s">
        <v>3817</v>
      </c>
      <c r="C280" s="981">
        <f>IF(SUM('４．授業支援と授業以外の支援'!AB22:AC22)&gt;0,1,0)</f>
        <v>0</v>
      </c>
      <c r="M280" s="1609"/>
      <c r="N280" s="979" t="s">
        <v>4268</v>
      </c>
      <c r="O280" s="981">
        <f>IF(SUM('６．受験者数・入学者数 '!AA61:AB61)&gt;0,1,0)</f>
        <v>0</v>
      </c>
    </row>
    <row r="281" spans="1:15" ht="15" customHeight="1" x14ac:dyDescent="0.15">
      <c r="A281" s="1612"/>
      <c r="B281" s="979" t="s">
        <v>3818</v>
      </c>
      <c r="C281" s="981">
        <f>IF(SUM('４．授業支援と授業以外の支援'!AB23:AC23)&gt;0,1,0)</f>
        <v>0</v>
      </c>
      <c r="M281" s="1609"/>
      <c r="N281" s="979" t="s">
        <v>4269</v>
      </c>
      <c r="O281" s="981">
        <f>IF(SUM('６．受験者数・入学者数 '!AA62:AB62)&gt;0,1,0)</f>
        <v>0</v>
      </c>
    </row>
    <row r="282" spans="1:15" ht="15" customHeight="1" x14ac:dyDescent="0.15">
      <c r="A282" s="1612"/>
      <c r="B282" s="979" t="s">
        <v>3819</v>
      </c>
      <c r="C282" s="981">
        <f>IF(SUM('４．授業支援と授業以外の支援'!AB24:AC24)&gt;0,1,0)</f>
        <v>0</v>
      </c>
      <c r="M282" s="1609"/>
      <c r="N282" s="979" t="s">
        <v>4270</v>
      </c>
      <c r="O282" s="981">
        <f>IF(SUM('６．受験者数・入学者数 '!AA63:AB63)&gt;0,1,0)</f>
        <v>0</v>
      </c>
    </row>
    <row r="283" spans="1:15" ht="15" customHeight="1" x14ac:dyDescent="0.15">
      <c r="A283" s="1612"/>
      <c r="B283" s="979" t="s">
        <v>3820</v>
      </c>
      <c r="C283" s="981">
        <f>IF(SUM('４．授業支援と授業以外の支援'!AB25:AC25)&gt;0,1,0)</f>
        <v>0</v>
      </c>
      <c r="M283" s="1609"/>
      <c r="N283" s="979" t="s">
        <v>4271</v>
      </c>
      <c r="O283" s="981">
        <f>IF(SUM('６．受験者数・入学者数 '!AA64:AB64)&gt;0,1,0)</f>
        <v>0</v>
      </c>
    </row>
    <row r="284" spans="1:15" ht="15" customHeight="1" x14ac:dyDescent="0.15">
      <c r="A284" s="1612"/>
      <c r="B284" s="979" t="s">
        <v>3821</v>
      </c>
      <c r="C284" s="981">
        <f>IF(SUM('４．授業支援と授業以外の支援'!AB26:AC26)&gt;0,1,0)</f>
        <v>0</v>
      </c>
      <c r="M284" s="1609"/>
      <c r="N284" s="979" t="s">
        <v>4272</v>
      </c>
      <c r="O284" s="981">
        <f>IF(SUM('６．受験者数・入学者数 '!AA65:AB65)&gt;0,1,0)</f>
        <v>0</v>
      </c>
    </row>
    <row r="285" spans="1:15" ht="15" customHeight="1" x14ac:dyDescent="0.15">
      <c r="A285" s="1612"/>
      <c r="B285" s="979" t="s">
        <v>3822</v>
      </c>
      <c r="C285" s="981">
        <f>IF(SUM('４．授業支援と授業以外の支援'!AB27:AC27)&gt;0,1,0)</f>
        <v>0</v>
      </c>
      <c r="M285" s="1609"/>
      <c r="N285" s="979" t="s">
        <v>4273</v>
      </c>
      <c r="O285" s="981">
        <f>IF(SUM('６．受験者数・入学者数 '!AA66:AB66)&gt;0,1,0)</f>
        <v>0</v>
      </c>
    </row>
    <row r="286" spans="1:15" ht="15" customHeight="1" x14ac:dyDescent="0.15">
      <c r="A286" s="1612"/>
      <c r="B286" s="979" t="s">
        <v>3823</v>
      </c>
      <c r="C286" s="981">
        <f>IF(SUM('４．授業支援と授業以外の支援'!AB28:AC28)&gt;0,1,0)</f>
        <v>0</v>
      </c>
      <c r="M286" s="1609"/>
      <c r="N286" s="979" t="s">
        <v>4274</v>
      </c>
      <c r="O286" s="981">
        <f>IF(SUM('６．受験者数・入学者数 '!AA67:AB67)&gt;0,1,0)</f>
        <v>0</v>
      </c>
    </row>
    <row r="287" spans="1:15" ht="15" customHeight="1" x14ac:dyDescent="0.15">
      <c r="A287" s="1612"/>
      <c r="B287" s="979" t="s">
        <v>3824</v>
      </c>
      <c r="C287" s="981">
        <f>IF(SUM('４．授業支援と授業以外の支援'!AB29:AC29)&gt;0,1,0)</f>
        <v>0</v>
      </c>
      <c r="M287" s="1609"/>
      <c r="N287" s="979" t="s">
        <v>4500</v>
      </c>
      <c r="O287" s="981">
        <f>IF(SUM('６．受験者数・入学者数 '!AA68:AB68)&gt;0,1,0)</f>
        <v>0</v>
      </c>
    </row>
    <row r="288" spans="1:15" ht="15" customHeight="1" x14ac:dyDescent="0.15">
      <c r="A288" s="1612"/>
      <c r="B288" s="979" t="s">
        <v>3825</v>
      </c>
      <c r="C288" s="981">
        <f>IF(SUM('４．授業支援と授業以外の支援'!AB30:AC30)&gt;0,1,0)</f>
        <v>0</v>
      </c>
      <c r="M288" s="1609"/>
      <c r="N288" s="979" t="s">
        <v>4275</v>
      </c>
      <c r="O288" s="981">
        <f>IF(SUM('６．受験者数・入学者数 '!AA69:AB69)&gt;0,1,0)</f>
        <v>0</v>
      </c>
    </row>
    <row r="289" spans="1:15" ht="15" customHeight="1" x14ac:dyDescent="0.15">
      <c r="A289" s="1612"/>
      <c r="B289" s="979" t="s">
        <v>3826</v>
      </c>
      <c r="C289" s="981">
        <f>IF(SUM('４．授業支援と授業以外の支援'!AB31:AC31)&gt;0,1,0)</f>
        <v>0</v>
      </c>
      <c r="M289" s="1609"/>
      <c r="N289" s="979" t="s">
        <v>4276</v>
      </c>
      <c r="O289" s="981">
        <f>IF(SUM('６．受験者数・入学者数 '!AA70:AB70)&gt;0,1,0)</f>
        <v>0</v>
      </c>
    </row>
    <row r="290" spans="1:15" ht="15" customHeight="1" x14ac:dyDescent="0.15">
      <c r="A290" s="1612"/>
      <c r="B290" s="979" t="s">
        <v>4428</v>
      </c>
      <c r="C290" s="981">
        <f>IF(SUM('４．授業支援と授業以外の支援'!AB32:AC32)&gt;0,1,0)</f>
        <v>0</v>
      </c>
      <c r="M290" s="1609"/>
      <c r="N290" s="979" t="s">
        <v>4277</v>
      </c>
      <c r="O290" s="981">
        <f>IF(SUM('６．受験者数・入学者数 '!AA71:AB71)&gt;0,1,0)</f>
        <v>0</v>
      </c>
    </row>
    <row r="291" spans="1:15" ht="15" customHeight="1" x14ac:dyDescent="0.15">
      <c r="A291" s="1612"/>
      <c r="B291" s="979" t="s">
        <v>4429</v>
      </c>
      <c r="C291" s="981">
        <f>IF(SUM('４．授業支援と授業以外の支援'!AB33:AC33)&gt;0,1,0)</f>
        <v>0</v>
      </c>
      <c r="M291" s="1610"/>
      <c r="N291" s="979" t="s">
        <v>4314</v>
      </c>
      <c r="O291" s="981">
        <f>IF(SUM('６．受験者数・入学者数 '!AA72:AB72)&gt;0,1,0)</f>
        <v>0</v>
      </c>
    </row>
    <row r="292" spans="1:15" ht="15" customHeight="1" x14ac:dyDescent="0.15">
      <c r="A292" s="1612"/>
      <c r="B292" s="979" t="s">
        <v>4430</v>
      </c>
      <c r="C292" s="981">
        <f>IF(SUM('４．授業支援と授業以外の支援'!AB34:AC34)&gt;0,1,0)</f>
        <v>0</v>
      </c>
      <c r="M292" s="1611" t="s">
        <v>4503</v>
      </c>
      <c r="N292" s="1340" t="s">
        <v>4536</v>
      </c>
      <c r="O292" s="981">
        <f>IF('６．受験者数・入学者数 '!AC41&gt;0,1,0)</f>
        <v>0</v>
      </c>
    </row>
    <row r="293" spans="1:15" ht="15" customHeight="1" x14ac:dyDescent="0.15">
      <c r="A293" s="1612"/>
      <c r="B293" s="979" t="s">
        <v>4431</v>
      </c>
      <c r="C293" s="981">
        <f>IF(SUM('４．授業支援と授業以外の支援'!AB35:AC35)&gt;0,1,0)</f>
        <v>0</v>
      </c>
      <c r="M293" s="1612"/>
      <c r="N293" s="979" t="s">
        <v>4278</v>
      </c>
      <c r="O293" s="981">
        <f>IF('６．受験者数・入学者数 '!AC42&gt;0,1,0)</f>
        <v>0</v>
      </c>
    </row>
    <row r="294" spans="1:15" ht="15" customHeight="1" x14ac:dyDescent="0.15">
      <c r="A294" s="1612"/>
      <c r="B294" s="979" t="s">
        <v>4432</v>
      </c>
      <c r="C294" s="981">
        <f>IF(SUM('４．授業支援と授業以外の支援'!AB36:AC36)&gt;0,1,0)</f>
        <v>0</v>
      </c>
      <c r="M294" s="1612"/>
      <c r="N294" s="979" t="s">
        <v>4501</v>
      </c>
      <c r="O294" s="981">
        <f>IF('６．受験者数・入学者数 '!AC43&gt;0,1,0)</f>
        <v>0</v>
      </c>
    </row>
    <row r="295" spans="1:15" ht="15" customHeight="1" x14ac:dyDescent="0.15">
      <c r="A295" s="1612"/>
      <c r="B295" s="979" t="s">
        <v>4433</v>
      </c>
      <c r="C295" s="981">
        <f>IF(SUM('４．授業支援と授業以外の支援'!AB37:AC37)&gt;0,1,0)</f>
        <v>0</v>
      </c>
      <c r="M295" s="1612"/>
      <c r="N295" s="979" t="s">
        <v>4279</v>
      </c>
      <c r="O295" s="981">
        <f>IF('６．受験者数・入学者数 '!AC44&gt;0,1,0)</f>
        <v>0</v>
      </c>
    </row>
    <row r="296" spans="1:15" ht="15" customHeight="1" x14ac:dyDescent="0.15">
      <c r="A296" s="1612"/>
      <c r="B296" s="979" t="s">
        <v>4434</v>
      </c>
      <c r="C296" s="981">
        <f>IF(SUM('４．授業支援と授業以外の支援'!AB38:AC38)&gt;0,1,0)</f>
        <v>0</v>
      </c>
      <c r="M296" s="1612"/>
      <c r="N296" s="979" t="s">
        <v>4280</v>
      </c>
      <c r="O296" s="981">
        <f>IF('６．受験者数・入学者数 '!AC45&gt;0,1,0)</f>
        <v>0</v>
      </c>
    </row>
    <row r="297" spans="1:15" ht="15" customHeight="1" x14ac:dyDescent="0.15">
      <c r="A297" s="1612"/>
      <c r="B297" s="979" t="s">
        <v>4435</v>
      </c>
      <c r="C297" s="981">
        <f>IF(SUM('４．授業支援と授業以外の支援'!AB39:AC39)&gt;0,1,0)</f>
        <v>0</v>
      </c>
      <c r="M297" s="1612"/>
      <c r="N297" s="979" t="s">
        <v>4281</v>
      </c>
      <c r="O297" s="981">
        <f>IF('６．受験者数・入学者数 '!AC46&gt;0,1,0)</f>
        <v>0</v>
      </c>
    </row>
    <row r="298" spans="1:15" ht="15" customHeight="1" x14ac:dyDescent="0.15">
      <c r="A298" s="1612"/>
      <c r="B298" s="979" t="s">
        <v>4436</v>
      </c>
      <c r="C298" s="981">
        <f>IF(SUM('４．授業支援と授業以外の支援'!AB40:AC40)&gt;0,1,0)</f>
        <v>0</v>
      </c>
      <c r="M298" s="1612"/>
      <c r="N298" s="979" t="s">
        <v>4282</v>
      </c>
      <c r="O298" s="981">
        <f>IF('６．受験者数・入学者数 '!AC47&gt;0,1,0)</f>
        <v>0</v>
      </c>
    </row>
    <row r="299" spans="1:15" ht="15" customHeight="1" x14ac:dyDescent="0.15">
      <c r="A299" s="1612"/>
      <c r="B299" s="979" t="s">
        <v>4437</v>
      </c>
      <c r="C299" s="981">
        <f>IF(SUM('４．授業支援と授業以外の支援'!AB41:AC41)&gt;0,1,0)</f>
        <v>0</v>
      </c>
      <c r="M299" s="1612"/>
      <c r="N299" s="979" t="s">
        <v>4283</v>
      </c>
      <c r="O299" s="981">
        <f>IF('６．受験者数・入学者数 '!AC48&gt;0,1,0)</f>
        <v>0</v>
      </c>
    </row>
    <row r="300" spans="1:15" ht="15" customHeight="1" x14ac:dyDescent="0.15">
      <c r="A300" s="1618"/>
      <c r="B300" s="979" t="s">
        <v>4438</v>
      </c>
      <c r="C300" s="981">
        <f>IF(SUM('４．授業支援と授業以外の支援'!AB42:AC42)&gt;0,1,0)</f>
        <v>0</v>
      </c>
      <c r="M300" s="1612"/>
      <c r="N300" s="979" t="s">
        <v>4284</v>
      </c>
      <c r="O300" s="981">
        <f>IF('６．受験者数・入学者数 '!AC49&gt;0,1,0)</f>
        <v>0</v>
      </c>
    </row>
    <row r="301" spans="1:15" ht="15" customHeight="1" x14ac:dyDescent="0.15">
      <c r="A301" s="1611" t="s">
        <v>4482</v>
      </c>
      <c r="B301" s="979" t="s">
        <v>3827</v>
      </c>
      <c r="C301" s="981">
        <f>IF('４．授業支援と授業以外の支援'!AD11&gt;0,1,0)</f>
        <v>0</v>
      </c>
      <c r="M301" s="1612"/>
      <c r="N301" s="979" t="s">
        <v>4285</v>
      </c>
      <c r="O301" s="981">
        <f>IF('６．受験者数・入学者数 '!AC50&gt;0,1,0)</f>
        <v>0</v>
      </c>
    </row>
    <row r="302" spans="1:15" ht="15" customHeight="1" x14ac:dyDescent="0.15">
      <c r="A302" s="1612"/>
      <c r="B302" s="979" t="s">
        <v>3828</v>
      </c>
      <c r="C302" s="981">
        <f>IF('４．授業支援と授業以外の支援'!AD12&gt;0,1,0)</f>
        <v>0</v>
      </c>
      <c r="M302" s="1612"/>
      <c r="N302" s="979" t="s">
        <v>4286</v>
      </c>
      <c r="O302" s="981">
        <f>IF('６．受験者数・入学者数 '!AC51&gt;0,1,0)</f>
        <v>0</v>
      </c>
    </row>
    <row r="303" spans="1:15" ht="15" customHeight="1" x14ac:dyDescent="0.15">
      <c r="A303" s="1612"/>
      <c r="B303" s="979" t="s">
        <v>3829</v>
      </c>
      <c r="C303" s="981">
        <f>IF('４．授業支援と授業以外の支援'!AD13&gt;0,1,0)</f>
        <v>0</v>
      </c>
      <c r="M303" s="1612"/>
      <c r="N303" s="979" t="s">
        <v>4287</v>
      </c>
      <c r="O303" s="981">
        <f>IF('６．受験者数・入学者数 '!AC52&gt;0,1,0)</f>
        <v>0</v>
      </c>
    </row>
    <row r="304" spans="1:15" ht="15" customHeight="1" x14ac:dyDescent="0.15">
      <c r="A304" s="1612"/>
      <c r="B304" s="979" t="s">
        <v>3830</v>
      </c>
      <c r="C304" s="981">
        <f>IF('４．授業支援と授業以外の支援'!AD14&gt;0,1,0)</f>
        <v>0</v>
      </c>
      <c r="M304" s="1612"/>
      <c r="N304" s="979" t="s">
        <v>4288</v>
      </c>
      <c r="O304" s="981">
        <f>IF('６．受験者数・入学者数 '!AC53&gt;0,1,0)</f>
        <v>0</v>
      </c>
    </row>
    <row r="305" spans="1:15" ht="15" customHeight="1" x14ac:dyDescent="0.15">
      <c r="A305" s="1612"/>
      <c r="B305" s="979" t="s">
        <v>3831</v>
      </c>
      <c r="C305" s="981">
        <f>IF('４．授業支援と授業以外の支援'!AD15&gt;0,1,0)</f>
        <v>0</v>
      </c>
      <c r="M305" s="1612"/>
      <c r="N305" s="979" t="s">
        <v>4289</v>
      </c>
      <c r="O305" s="981">
        <f>IF('６．受験者数・入学者数 '!AC54&gt;0,1,0)</f>
        <v>0</v>
      </c>
    </row>
    <row r="306" spans="1:15" ht="15" customHeight="1" x14ac:dyDescent="0.15">
      <c r="A306" s="1612"/>
      <c r="B306" s="979" t="s">
        <v>3832</v>
      </c>
      <c r="C306" s="981">
        <f>IF('４．授業支援と授業以外の支援'!AD16&gt;0,1,0)</f>
        <v>0</v>
      </c>
      <c r="M306" s="1612"/>
      <c r="N306" s="979" t="s">
        <v>4290</v>
      </c>
      <c r="O306" s="981">
        <f>IF('６．受験者数・入学者数 '!AC55&gt;0,1,0)</f>
        <v>0</v>
      </c>
    </row>
    <row r="307" spans="1:15" ht="15" customHeight="1" x14ac:dyDescent="0.15">
      <c r="A307" s="1612"/>
      <c r="B307" s="979" t="s">
        <v>3833</v>
      </c>
      <c r="C307" s="981">
        <f>IF('４．授業支援と授業以外の支援'!AD17&gt;0,1,0)</f>
        <v>0</v>
      </c>
      <c r="M307" s="1612"/>
      <c r="N307" s="979" t="s">
        <v>4291</v>
      </c>
      <c r="O307" s="981">
        <f>IF('６．受験者数・入学者数 '!AC56&gt;0,1,0)</f>
        <v>0</v>
      </c>
    </row>
    <row r="308" spans="1:15" ht="15" customHeight="1" x14ac:dyDescent="0.15">
      <c r="A308" s="1612"/>
      <c r="B308" s="979" t="s">
        <v>3834</v>
      </c>
      <c r="C308" s="981">
        <f>IF('４．授業支援と授業以外の支援'!AD18&gt;0,1,0)</f>
        <v>0</v>
      </c>
      <c r="M308" s="1612"/>
      <c r="N308" s="979" t="s">
        <v>4292</v>
      </c>
      <c r="O308" s="981">
        <f>IF('６．受験者数・入学者数 '!AC57&gt;0,1,0)</f>
        <v>0</v>
      </c>
    </row>
    <row r="309" spans="1:15" ht="15" customHeight="1" x14ac:dyDescent="0.15">
      <c r="A309" s="1612"/>
      <c r="B309" s="979" t="s">
        <v>3835</v>
      </c>
      <c r="C309" s="981">
        <f>IF('４．授業支援と授業以外の支援'!AD19&gt;0,1,0)</f>
        <v>0</v>
      </c>
      <c r="M309" s="1612"/>
      <c r="N309" s="979" t="s">
        <v>4293</v>
      </c>
      <c r="O309" s="981">
        <f>IF('６．受験者数・入学者数 '!AC58&gt;0,1,0)</f>
        <v>0</v>
      </c>
    </row>
    <row r="310" spans="1:15" ht="15" customHeight="1" x14ac:dyDescent="0.15">
      <c r="A310" s="1612"/>
      <c r="B310" s="979" t="s">
        <v>3836</v>
      </c>
      <c r="C310" s="981">
        <f>IF('４．授業支援と授業以外の支援'!AD20&gt;0,1,0)</f>
        <v>0</v>
      </c>
      <c r="M310" s="1612"/>
      <c r="N310" s="979" t="s">
        <v>4294</v>
      </c>
      <c r="O310" s="981">
        <f>IF('６．受験者数・入学者数 '!AC59&gt;0,1,0)</f>
        <v>0</v>
      </c>
    </row>
    <row r="311" spans="1:15" x14ac:dyDescent="0.15">
      <c r="A311" s="1612"/>
      <c r="B311" s="979" t="s">
        <v>3837</v>
      </c>
      <c r="C311" s="981">
        <f>IF('４．授業支援と授業以外の支援'!AD21&gt;0,1,0)</f>
        <v>0</v>
      </c>
      <c r="M311" s="1612"/>
      <c r="N311" s="979" t="s">
        <v>4295</v>
      </c>
      <c r="O311" s="981">
        <f>IF('６．受験者数・入学者数 '!AC60&gt;0,1,0)</f>
        <v>0</v>
      </c>
    </row>
    <row r="312" spans="1:15" x14ac:dyDescent="0.15">
      <c r="A312" s="1612"/>
      <c r="B312" s="979" t="s">
        <v>3838</v>
      </c>
      <c r="C312" s="981">
        <f>IF('４．授業支援と授業以外の支援'!AD22&gt;0,1,0)</f>
        <v>0</v>
      </c>
      <c r="M312" s="1612"/>
      <c r="N312" s="979" t="s">
        <v>4296</v>
      </c>
      <c r="O312" s="981">
        <f>IF('６．受験者数・入学者数 '!AC61&gt;0,1,0)</f>
        <v>0</v>
      </c>
    </row>
    <row r="313" spans="1:15" x14ac:dyDescent="0.15">
      <c r="A313" s="1612"/>
      <c r="B313" s="979" t="s">
        <v>3839</v>
      </c>
      <c r="C313" s="981">
        <f>IF('４．授業支援と授業以外の支援'!AD23&gt;0,1,0)</f>
        <v>0</v>
      </c>
      <c r="M313" s="1612"/>
      <c r="N313" s="979" t="s">
        <v>4297</v>
      </c>
      <c r="O313" s="981">
        <f>IF('６．受験者数・入学者数 '!AC62&gt;0,1,0)</f>
        <v>0</v>
      </c>
    </row>
    <row r="314" spans="1:15" x14ac:dyDescent="0.15">
      <c r="A314" s="1612"/>
      <c r="B314" s="979" t="s">
        <v>3840</v>
      </c>
      <c r="C314" s="981">
        <f>IF('４．授業支援と授業以外の支援'!AD24&gt;0,1,0)</f>
        <v>0</v>
      </c>
      <c r="M314" s="1612"/>
      <c r="N314" s="979" t="s">
        <v>4298</v>
      </c>
      <c r="O314" s="981">
        <f>IF('６．受験者数・入学者数 '!AC63&gt;0,1,0)</f>
        <v>0</v>
      </c>
    </row>
    <row r="315" spans="1:15" x14ac:dyDescent="0.15">
      <c r="A315" s="1612"/>
      <c r="B315" s="979" t="s">
        <v>3841</v>
      </c>
      <c r="C315" s="981">
        <f>IF('４．授業支援と授業以外の支援'!AD25&gt;0,1,0)</f>
        <v>0</v>
      </c>
      <c r="M315" s="1612"/>
      <c r="N315" s="979" t="s">
        <v>4299</v>
      </c>
      <c r="O315" s="981">
        <f>IF('６．受験者数・入学者数 '!AC64&gt;0,1,0)</f>
        <v>0</v>
      </c>
    </row>
    <row r="316" spans="1:15" x14ac:dyDescent="0.15">
      <c r="A316" s="1612"/>
      <c r="B316" s="979" t="s">
        <v>3842</v>
      </c>
      <c r="C316" s="981">
        <f>IF('４．授業支援と授業以外の支援'!AD26&gt;0,1,0)</f>
        <v>0</v>
      </c>
      <c r="M316" s="1612"/>
      <c r="N316" s="979" t="s">
        <v>4300</v>
      </c>
      <c r="O316" s="981">
        <f>IF('６．受験者数・入学者数 '!AC65&gt;0,1,0)</f>
        <v>0</v>
      </c>
    </row>
    <row r="317" spans="1:15" x14ac:dyDescent="0.15">
      <c r="A317" s="1612"/>
      <c r="B317" s="979" t="s">
        <v>3843</v>
      </c>
      <c r="C317" s="981">
        <f>IF('４．授業支援と授業以外の支援'!AD27&gt;0,1,0)</f>
        <v>0</v>
      </c>
      <c r="M317" s="1612"/>
      <c r="N317" s="979" t="s">
        <v>4301</v>
      </c>
      <c r="O317" s="981">
        <f>IF('６．受験者数・入学者数 '!AC66&gt;0,1,0)</f>
        <v>0</v>
      </c>
    </row>
    <row r="318" spans="1:15" x14ac:dyDescent="0.15">
      <c r="A318" s="1612"/>
      <c r="B318" s="979" t="s">
        <v>3844</v>
      </c>
      <c r="C318" s="981">
        <f>IF('４．授業支援と授業以外の支援'!AD28&gt;0,1,0)</f>
        <v>0</v>
      </c>
      <c r="M318" s="1612"/>
      <c r="N318" s="979" t="s">
        <v>4302</v>
      </c>
      <c r="O318" s="981">
        <f>IF('６．受験者数・入学者数 '!AC67&gt;0,1,0)</f>
        <v>0</v>
      </c>
    </row>
    <row r="319" spans="1:15" x14ac:dyDescent="0.15">
      <c r="A319" s="1612"/>
      <c r="B319" s="979" t="s">
        <v>3845</v>
      </c>
      <c r="C319" s="981">
        <f>IF('４．授業支援と授業以外の支援'!AD29&gt;0,1,0)</f>
        <v>0</v>
      </c>
      <c r="M319" s="1612"/>
      <c r="N319" s="979" t="s">
        <v>4502</v>
      </c>
      <c r="O319" s="981">
        <f>IF('６．受験者数・入学者数 '!AC68&gt;0,1,0)</f>
        <v>0</v>
      </c>
    </row>
    <row r="320" spans="1:15" x14ac:dyDescent="0.15">
      <c r="A320" s="1612"/>
      <c r="B320" s="979" t="s">
        <v>3846</v>
      </c>
      <c r="C320" s="981">
        <f>IF('４．授業支援と授業以外の支援'!AD30&gt;0,1,0)</f>
        <v>0</v>
      </c>
      <c r="M320" s="1612"/>
      <c r="N320" s="979" t="s">
        <v>4303</v>
      </c>
      <c r="O320" s="981">
        <f>IF('６．受験者数・入学者数 '!AC69&gt;0,1,0)</f>
        <v>0</v>
      </c>
    </row>
    <row r="321" spans="1:15" x14ac:dyDescent="0.15">
      <c r="A321" s="1612"/>
      <c r="B321" s="979" t="s">
        <v>3847</v>
      </c>
      <c r="C321" s="981">
        <f>IF('４．授業支援と授業以外の支援'!AD31&gt;0,1,0)</f>
        <v>0</v>
      </c>
      <c r="M321" s="1612"/>
      <c r="N321" s="979" t="s">
        <v>4304</v>
      </c>
      <c r="O321" s="981">
        <f>IF('６．受験者数・入学者数 '!AC70&gt;0,1,0)</f>
        <v>0</v>
      </c>
    </row>
    <row r="322" spans="1:15" x14ac:dyDescent="0.15">
      <c r="A322" s="1612"/>
      <c r="B322" s="979" t="s">
        <v>4439</v>
      </c>
      <c r="C322" s="981">
        <f>IF('４．授業支援と授業以外の支援'!AD32&gt;0,1,0)</f>
        <v>0</v>
      </c>
      <c r="M322" s="1612"/>
      <c r="N322" s="979" t="s">
        <v>4305</v>
      </c>
      <c r="O322" s="981">
        <f>IF('６．受験者数・入学者数 '!AC71&gt;0,1,0)</f>
        <v>0</v>
      </c>
    </row>
    <row r="323" spans="1:15" ht="15.75" thickBot="1" x14ac:dyDescent="0.2">
      <c r="A323" s="1612"/>
      <c r="B323" s="979" t="s">
        <v>4440</v>
      </c>
      <c r="C323" s="981">
        <f>IF('４．授業支援と授業以外の支援'!AD33&gt;0,1,0)</f>
        <v>0</v>
      </c>
      <c r="M323" s="1613"/>
      <c r="N323" s="982" t="s">
        <v>4307</v>
      </c>
      <c r="O323" s="983">
        <f>IF('６．受験者数・入学者数 '!AC72&gt;0,1,0)</f>
        <v>0</v>
      </c>
    </row>
    <row r="324" spans="1:15" x14ac:dyDescent="0.15">
      <c r="A324" s="1612"/>
      <c r="B324" s="979" t="s">
        <v>4441</v>
      </c>
      <c r="C324" s="981">
        <f>IF('４．授業支援と授業以外の支援'!AD34&gt;0,1,0)</f>
        <v>0</v>
      </c>
    </row>
    <row r="325" spans="1:15" x14ac:dyDescent="0.15">
      <c r="A325" s="1612"/>
      <c r="B325" s="979" t="s">
        <v>4442</v>
      </c>
      <c r="C325" s="981">
        <f>IF('４．授業支援と授業以外の支援'!AD35&gt;0,1,0)</f>
        <v>0</v>
      </c>
    </row>
    <row r="326" spans="1:15" x14ac:dyDescent="0.15">
      <c r="A326" s="1612"/>
      <c r="B326" s="979" t="s">
        <v>4443</v>
      </c>
      <c r="C326" s="981">
        <f>IF('４．授業支援と授業以外の支援'!AD36&gt;0,1,0)</f>
        <v>0</v>
      </c>
    </row>
    <row r="327" spans="1:15" x14ac:dyDescent="0.15">
      <c r="A327" s="1612"/>
      <c r="B327" s="979" t="s">
        <v>4444</v>
      </c>
      <c r="C327" s="981">
        <f>IF('４．授業支援と授業以外の支援'!AD37&gt;0,1,0)</f>
        <v>0</v>
      </c>
    </row>
    <row r="328" spans="1:15" x14ac:dyDescent="0.15">
      <c r="A328" s="1612"/>
      <c r="B328" s="979" t="s">
        <v>4445</v>
      </c>
      <c r="C328" s="981">
        <f>IF('４．授業支援と授業以外の支援'!AD38&gt;0,1,0)</f>
        <v>0</v>
      </c>
    </row>
    <row r="329" spans="1:15" x14ac:dyDescent="0.15">
      <c r="A329" s="1612"/>
      <c r="B329" s="979" t="s">
        <v>4446</v>
      </c>
      <c r="C329" s="981">
        <f>IF('４．授業支援と授業以外の支援'!AD39&gt;0,1,0)</f>
        <v>0</v>
      </c>
    </row>
    <row r="330" spans="1:15" x14ac:dyDescent="0.15">
      <c r="A330" s="1612"/>
      <c r="B330" s="979" t="s">
        <v>4447</v>
      </c>
      <c r="C330" s="981">
        <f>IF('４．授業支援と授業以外の支援'!AD40&gt;0,1,0)</f>
        <v>0</v>
      </c>
    </row>
    <row r="331" spans="1:15" x14ac:dyDescent="0.15">
      <c r="A331" s="1612"/>
      <c r="B331" s="979" t="s">
        <v>4448</v>
      </c>
      <c r="C331" s="981">
        <f>IF('４．授業支援と授業以外の支援'!AD41&gt;0,1,0)</f>
        <v>0</v>
      </c>
    </row>
    <row r="332" spans="1:15" ht="15.75" thickBot="1" x14ac:dyDescent="0.2">
      <c r="A332" s="1613"/>
      <c r="B332" s="982" t="s">
        <v>4449</v>
      </c>
      <c r="C332" s="983">
        <f>IF('４．授業支援と授業以外の支援'!AD42&gt;0,1,0)</f>
        <v>0</v>
      </c>
    </row>
    <row r="333" spans="1:15" x14ac:dyDescent="0.15">
      <c r="A333" s="1000"/>
    </row>
  </sheetData>
  <mergeCells count="39">
    <mergeCell ref="A269:A300"/>
    <mergeCell ref="A301:A332"/>
    <mergeCell ref="M4:M35"/>
    <mergeCell ref="M36:M67"/>
    <mergeCell ref="M68:M99"/>
    <mergeCell ref="M100:M131"/>
    <mergeCell ref="M132:M163"/>
    <mergeCell ref="M164:M195"/>
    <mergeCell ref="M196:M227"/>
    <mergeCell ref="M228:M259"/>
    <mergeCell ref="E83:E96"/>
    <mergeCell ref="E97:E110"/>
    <mergeCell ref="E55:E68"/>
    <mergeCell ref="E69:E82"/>
    <mergeCell ref="A205:A236"/>
    <mergeCell ref="A237:A268"/>
    <mergeCell ref="A173:A204"/>
    <mergeCell ref="A141:A172"/>
    <mergeCell ref="A3:B3"/>
    <mergeCell ref="A4:A12"/>
    <mergeCell ref="A13:A44"/>
    <mergeCell ref="A45:A76"/>
    <mergeCell ref="A77:A108"/>
    <mergeCell ref="A109:A140"/>
    <mergeCell ref="I48:J48"/>
    <mergeCell ref="M260:M291"/>
    <mergeCell ref="M292:M323"/>
    <mergeCell ref="M3:N3"/>
    <mergeCell ref="E27:E40"/>
    <mergeCell ref="E41:E54"/>
    <mergeCell ref="E111:E124"/>
    <mergeCell ref="E125:E138"/>
    <mergeCell ref="E13:E26"/>
    <mergeCell ref="E3:F3"/>
    <mergeCell ref="E4:E12"/>
    <mergeCell ref="E139:E152"/>
    <mergeCell ref="I3:J3"/>
    <mergeCell ref="I4:I34"/>
    <mergeCell ref="I35:I47"/>
  </mergeCells>
  <phoneticPr fontId="2"/>
  <pageMargins left="0.7" right="0.7" top="0.75" bottom="0.75" header="0.3" footer="0.3"/>
  <pageSetup paperSize="9" scale="89" orientation="portrait" horizontalDpi="300" verticalDpi="300" r:id="rId1"/>
  <rowBreaks count="1" manualBreakCount="1">
    <brk id="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P1214"/>
  <sheetViews>
    <sheetView tabSelected="1" zoomScaleNormal="100" zoomScaleSheetLayoutView="100" workbookViewId="0">
      <selection sqref="A1:L1"/>
    </sheetView>
  </sheetViews>
  <sheetFormatPr defaultColWidth="9" defaultRowHeight="13.5" customHeight="1" x14ac:dyDescent="0.15"/>
  <cols>
    <col min="1" max="1" width="7.625" style="15" customWidth="1"/>
    <col min="2" max="2" width="0.875" style="15" customWidth="1"/>
    <col min="3" max="3" width="10.625" style="15" customWidth="1"/>
    <col min="4" max="4" width="4.75" style="15" customWidth="1"/>
    <col min="5" max="10" width="7.875" style="15" customWidth="1"/>
    <col min="11" max="11" width="9.625" style="15" customWidth="1"/>
    <col min="12" max="12" width="10.375" style="15" customWidth="1"/>
    <col min="13" max="13" width="1.375" style="11" customWidth="1"/>
    <col min="14" max="14" width="9" style="15"/>
    <col min="15" max="15" width="7.625" style="618" customWidth="1"/>
    <col min="16" max="16" width="0.875" style="618" customWidth="1"/>
    <col min="17" max="17" width="10.625" style="618" customWidth="1"/>
    <col min="18" max="18" width="4.75" style="618" customWidth="1"/>
    <col min="19" max="24" width="7.875" style="618" customWidth="1"/>
    <col min="25" max="25" width="9.625" style="618" customWidth="1"/>
    <col min="26" max="26" width="10.375" style="618" customWidth="1"/>
    <col min="27" max="27" width="7.25" style="15" customWidth="1"/>
    <col min="28" max="28" width="5" style="19" customWidth="1"/>
    <col min="29" max="29" width="5.5" style="19" customWidth="1"/>
    <col min="30" max="30" width="9" style="15"/>
    <col min="31" max="31" width="11.625" style="15" hidden="1" customWidth="1"/>
    <col min="32" max="32" width="9" style="15" hidden="1" customWidth="1"/>
    <col min="33" max="33" width="10.25" style="15" hidden="1" customWidth="1"/>
    <col min="34" max="42" width="9" style="15" hidden="1" customWidth="1"/>
    <col min="43" max="44" width="9" style="15" customWidth="1"/>
    <col min="45" max="16384" width="9" style="15"/>
  </cols>
  <sheetData>
    <row r="1" spans="1:40" ht="87" customHeight="1" thickBot="1" x14ac:dyDescent="0.2">
      <c r="A1" s="1665" t="s">
        <v>4602</v>
      </c>
      <c r="B1" s="1666"/>
      <c r="C1" s="1666"/>
      <c r="D1" s="1666"/>
      <c r="E1" s="1666"/>
      <c r="F1" s="1666"/>
      <c r="G1" s="1666"/>
      <c r="H1" s="1666"/>
      <c r="I1" s="1666"/>
      <c r="J1" s="1666"/>
      <c r="K1" s="1666"/>
      <c r="L1" s="1667"/>
      <c r="N1" s="12"/>
      <c r="O1" s="1829" t="s">
        <v>4601</v>
      </c>
      <c r="P1" s="1830"/>
      <c r="Q1" s="1830"/>
      <c r="R1" s="1830"/>
      <c r="S1" s="1830"/>
      <c r="T1" s="1830"/>
      <c r="U1" s="1830"/>
      <c r="V1" s="1830"/>
      <c r="W1" s="1830"/>
      <c r="X1" s="1830"/>
      <c r="Y1" s="1830"/>
      <c r="Z1" s="1831"/>
      <c r="AA1" s="13"/>
      <c r="AB1" s="13"/>
      <c r="AC1" s="14"/>
    </row>
    <row r="2" spans="1:40" s="16" customFormat="1" ht="3.75" customHeight="1" thickBot="1" x14ac:dyDescent="0.3">
      <c r="M2" s="17"/>
      <c r="O2" s="607"/>
      <c r="P2" s="607"/>
      <c r="Q2" s="607"/>
      <c r="R2" s="607"/>
      <c r="S2" s="607"/>
      <c r="T2" s="607"/>
      <c r="U2" s="607"/>
      <c r="V2" s="607"/>
      <c r="W2" s="607"/>
      <c r="X2" s="607"/>
      <c r="Y2" s="607"/>
      <c r="Z2" s="607"/>
      <c r="AA2" s="18"/>
      <c r="AB2" s="18"/>
      <c r="AC2" s="19"/>
    </row>
    <row r="3" spans="1:40" ht="21" customHeight="1" thickBot="1" x14ac:dyDescent="0.2">
      <c r="A3" s="1668" t="s">
        <v>37</v>
      </c>
      <c r="B3" s="1669"/>
      <c r="C3" s="1669"/>
      <c r="D3" s="1669"/>
      <c r="E3" s="1669"/>
      <c r="F3" s="1669"/>
      <c r="G3" s="1669"/>
      <c r="H3" s="1669"/>
      <c r="I3" s="800"/>
      <c r="J3" s="1670" t="str">
        <f>IF(ISBLANK(A7),"学校コード表示欄",VLOOKUP(A7,コード表!A2:B834,2,FALSE))</f>
        <v>学校コード表示欄</v>
      </c>
      <c r="K3" s="1671"/>
      <c r="L3" s="1672"/>
      <c r="M3" s="20"/>
      <c r="O3" s="1827" t="s">
        <v>37</v>
      </c>
      <c r="P3" s="1828"/>
      <c r="Q3" s="1828"/>
      <c r="R3" s="1828"/>
      <c r="S3" s="1828"/>
      <c r="T3" s="1828"/>
      <c r="U3" s="1828"/>
      <c r="V3" s="1828"/>
      <c r="W3" s="1663" t="s">
        <v>989</v>
      </c>
      <c r="X3" s="1663"/>
      <c r="Y3" s="1663"/>
      <c r="Z3" s="1664"/>
      <c r="AA3" s="18"/>
      <c r="AB3" s="18"/>
      <c r="AE3" s="984" t="s">
        <v>4657</v>
      </c>
      <c r="AG3" s="984" t="s">
        <v>3981</v>
      </c>
      <c r="AH3" s="985"/>
      <c r="AI3" s="1825" t="s">
        <v>3980</v>
      </c>
      <c r="AJ3" s="1826"/>
      <c r="AM3" s="15">
        <v>1</v>
      </c>
      <c r="AN3" s="15" t="s">
        <v>3983</v>
      </c>
    </row>
    <row r="4" spans="1:40" ht="18" customHeight="1" thickBot="1" x14ac:dyDescent="0.3">
      <c r="A4" s="1637" t="s">
        <v>1065</v>
      </c>
      <c r="B4" s="1637"/>
      <c r="C4" s="1637"/>
      <c r="D4" s="1637"/>
      <c r="E4" s="1637"/>
      <c r="F4" s="1637"/>
      <c r="G4" s="1637"/>
      <c r="H4" s="1637"/>
      <c r="I4" s="1637"/>
      <c r="J4" s="1637"/>
      <c r="K4" s="1637"/>
      <c r="L4" s="1637"/>
      <c r="M4" s="21"/>
      <c r="O4" s="1623" t="s">
        <v>1065</v>
      </c>
      <c r="P4" s="1623"/>
      <c r="Q4" s="1623"/>
      <c r="R4" s="1623"/>
      <c r="S4" s="1623"/>
      <c r="T4" s="1623"/>
      <c r="U4" s="1623"/>
      <c r="V4" s="1623"/>
      <c r="W4" s="1623"/>
      <c r="X4" s="1623"/>
      <c r="Y4" s="1623"/>
      <c r="Z4" s="1623"/>
      <c r="AA4" s="18"/>
      <c r="AB4" s="18"/>
      <c r="AE4" s="1382" t="e">
        <f>AG4&amp;AG7</f>
        <v>#VALUE!</v>
      </c>
      <c r="AG4" s="986" t="e">
        <f>VLOOKUP(VALUE(MID(J3,5,1)),$AM$3:$AN$6,2,1)</f>
        <v>#VALUE!</v>
      </c>
      <c r="AH4" s="987"/>
      <c r="AI4" s="1823" t="e">
        <f>VLOOKUP(VALUE(E17),$AM$8:$AN$13,2,1)</f>
        <v>#N/A</v>
      </c>
      <c r="AJ4" s="1824"/>
      <c r="AM4" s="15">
        <v>2</v>
      </c>
      <c r="AN4" s="15" t="s">
        <v>3984</v>
      </c>
    </row>
    <row r="5" spans="1:40" ht="4.5" hidden="1" customHeight="1" thickBot="1" x14ac:dyDescent="0.2">
      <c r="A5" s="738"/>
      <c r="B5" s="738"/>
      <c r="C5" s="738"/>
      <c r="D5" s="738"/>
      <c r="E5" s="738"/>
      <c r="F5" s="738"/>
      <c r="G5" s="738"/>
      <c r="H5" s="738"/>
      <c r="I5" s="758"/>
      <c r="J5" s="22"/>
      <c r="K5" s="23"/>
      <c r="L5" s="23"/>
      <c r="M5" s="24"/>
      <c r="O5" s="608"/>
      <c r="P5" s="608"/>
      <c r="Q5" s="608"/>
      <c r="R5" s="608"/>
      <c r="S5" s="608"/>
      <c r="T5" s="608"/>
      <c r="U5" s="608"/>
      <c r="V5" s="608"/>
      <c r="W5" s="609"/>
      <c r="X5" s="610"/>
      <c r="Y5" s="611"/>
      <c r="Z5" s="611"/>
      <c r="AA5" s="18"/>
      <c r="AB5" s="18"/>
      <c r="AG5" s="988"/>
      <c r="AH5" s="514"/>
      <c r="AI5" s="514"/>
      <c r="AJ5" s="514"/>
    </row>
    <row r="6" spans="1:40" ht="17.25" customHeight="1" x14ac:dyDescent="0.15">
      <c r="A6" s="1673" t="s">
        <v>40</v>
      </c>
      <c r="B6" s="1674"/>
      <c r="C6" s="1674"/>
      <c r="D6" s="1674"/>
      <c r="E6" s="1674"/>
      <c r="F6" s="1674"/>
      <c r="G6" s="1674"/>
      <c r="H6" s="1675" t="s">
        <v>1066</v>
      </c>
      <c r="I6" s="1675"/>
      <c r="J6" s="1675"/>
      <c r="K6" s="1675"/>
      <c r="L6" s="457" t="s">
        <v>41</v>
      </c>
      <c r="M6" s="271"/>
      <c r="O6" s="1809" t="s">
        <v>40</v>
      </c>
      <c r="P6" s="1810"/>
      <c r="Q6" s="1810"/>
      <c r="R6" s="1810"/>
      <c r="S6" s="1810"/>
      <c r="T6" s="1810"/>
      <c r="U6" s="1810"/>
      <c r="V6" s="1808" t="s">
        <v>1066</v>
      </c>
      <c r="W6" s="1808"/>
      <c r="X6" s="1808"/>
      <c r="Y6" s="1808"/>
      <c r="Z6" s="612" t="s">
        <v>41</v>
      </c>
      <c r="AA6" s="353"/>
      <c r="AB6" s="353"/>
      <c r="AG6" s="984" t="s">
        <v>3982</v>
      </c>
      <c r="AH6" s="987"/>
      <c r="AI6" s="514"/>
      <c r="AJ6" s="514"/>
      <c r="AM6" s="15">
        <v>3</v>
      </c>
      <c r="AN6" s="15" t="s">
        <v>3985</v>
      </c>
    </row>
    <row r="7" spans="1:40" ht="27" customHeight="1" thickBot="1" x14ac:dyDescent="0.2">
      <c r="A7" s="1631"/>
      <c r="B7" s="1632"/>
      <c r="C7" s="1632"/>
      <c r="D7" s="1632"/>
      <c r="E7" s="1632"/>
      <c r="F7" s="1632"/>
      <c r="G7" s="1633"/>
      <c r="H7" s="1634" t="str">
        <f>IF(ISBLANK(A7),"",IFERROR(VLOOKUP(MID(J3,3,2),コード表!$E$2:$F$48,2,FALSE),""))</f>
        <v/>
      </c>
      <c r="I7" s="1635"/>
      <c r="J7" s="1635"/>
      <c r="K7" s="1636"/>
      <c r="L7" s="26" t="str">
        <f>IF(ISBLANK(A7),"",IFERROR(MID(J3,3,2),""))</f>
        <v/>
      </c>
      <c r="M7" s="25"/>
      <c r="O7" s="1676" t="s">
        <v>4470</v>
      </c>
      <c r="P7" s="1677"/>
      <c r="Q7" s="1677"/>
      <c r="R7" s="1677"/>
      <c r="S7" s="1677"/>
      <c r="T7" s="1677"/>
      <c r="U7" s="1678"/>
      <c r="V7" s="1679" t="s">
        <v>161</v>
      </c>
      <c r="W7" s="1680"/>
      <c r="X7" s="1680"/>
      <c r="Y7" s="1681"/>
      <c r="Z7" s="613" t="s">
        <v>161</v>
      </c>
      <c r="AA7" s="18"/>
      <c r="AB7" s="18"/>
      <c r="AG7" s="986" t="s">
        <v>3986</v>
      </c>
      <c r="AH7" s="514"/>
      <c r="AI7" s="514"/>
      <c r="AJ7" s="514"/>
    </row>
    <row r="8" spans="1:40" ht="21" customHeight="1" x14ac:dyDescent="0.15">
      <c r="A8" s="27"/>
      <c r="B8" s="759"/>
      <c r="C8" s="759"/>
      <c r="D8" s="759"/>
      <c r="E8" s="759"/>
      <c r="F8" s="759"/>
      <c r="G8" s="759"/>
      <c r="H8" s="759"/>
      <c r="I8" s="759"/>
      <c r="J8" s="759"/>
      <c r="K8" s="759"/>
      <c r="L8" s="759"/>
      <c r="M8" s="25"/>
      <c r="O8" s="614"/>
      <c r="P8" s="615"/>
      <c r="Q8" s="615"/>
      <c r="R8" s="615"/>
      <c r="S8" s="615"/>
      <c r="T8" s="615"/>
      <c r="U8" s="615"/>
      <c r="V8" s="615"/>
      <c r="W8" s="615"/>
      <c r="X8" s="615"/>
      <c r="Y8" s="615"/>
      <c r="Z8" s="615"/>
      <c r="AA8" s="18"/>
      <c r="AB8" s="18"/>
      <c r="AM8" s="18">
        <v>1</v>
      </c>
      <c r="AN8" s="18" t="s">
        <v>4622</v>
      </c>
    </row>
    <row r="9" spans="1:40" ht="18" customHeight="1" thickBot="1" x14ac:dyDescent="0.3">
      <c r="A9" s="1637" t="s">
        <v>3488</v>
      </c>
      <c r="B9" s="1637"/>
      <c r="C9" s="1637"/>
      <c r="D9" s="1637"/>
      <c r="E9" s="1637"/>
      <c r="F9" s="1637"/>
      <c r="G9" s="1637"/>
      <c r="H9" s="1637"/>
      <c r="I9" s="1637"/>
      <c r="J9" s="1637"/>
      <c r="K9" s="1637"/>
      <c r="L9" s="1637"/>
      <c r="M9" s="25"/>
      <c r="O9" s="1623" t="s">
        <v>3386</v>
      </c>
      <c r="P9" s="1623"/>
      <c r="Q9" s="1623"/>
      <c r="R9" s="1623"/>
      <c r="S9" s="1623"/>
      <c r="T9" s="1623"/>
      <c r="U9" s="1623"/>
      <c r="V9" s="1623"/>
      <c r="W9" s="1623"/>
      <c r="X9" s="1623"/>
      <c r="Y9" s="1623"/>
      <c r="Z9" s="1623"/>
      <c r="AA9" s="18"/>
      <c r="AB9" s="18"/>
      <c r="AM9" s="18">
        <v>500</v>
      </c>
      <c r="AN9" s="18" t="s">
        <v>3975</v>
      </c>
    </row>
    <row r="10" spans="1:40" ht="5.25" hidden="1" customHeight="1" thickBot="1" x14ac:dyDescent="0.2">
      <c r="A10" s="722"/>
      <c r="B10" s="722"/>
      <c r="C10" s="722"/>
      <c r="D10" s="722"/>
      <c r="E10" s="722"/>
      <c r="F10" s="722"/>
      <c r="G10" s="722"/>
      <c r="H10" s="722"/>
      <c r="I10" s="722"/>
      <c r="J10" s="722"/>
      <c r="K10" s="722"/>
      <c r="L10" s="722"/>
      <c r="M10" s="25"/>
      <c r="O10" s="616"/>
      <c r="P10" s="616"/>
      <c r="Q10" s="616"/>
      <c r="R10" s="616"/>
      <c r="S10" s="616"/>
      <c r="T10" s="616"/>
      <c r="U10" s="616"/>
      <c r="V10" s="616"/>
      <c r="W10" s="616"/>
      <c r="X10" s="616"/>
      <c r="Y10" s="616"/>
      <c r="Z10" s="616"/>
      <c r="AA10" s="18"/>
      <c r="AB10" s="18"/>
      <c r="AM10" s="18">
        <v>1000</v>
      </c>
      <c r="AN10" s="18" t="s">
        <v>3976</v>
      </c>
    </row>
    <row r="11" spans="1:40" ht="28.5" customHeight="1" thickBot="1" x14ac:dyDescent="0.2">
      <c r="A11" s="1638" t="s">
        <v>47</v>
      </c>
      <c r="B11" s="1639"/>
      <c r="C11" s="1639"/>
      <c r="D11" s="1640"/>
      <c r="E11" s="1641" t="s">
        <v>4522</v>
      </c>
      <c r="F11" s="1642"/>
      <c r="G11" s="1643"/>
      <c r="H11" s="1641" t="s">
        <v>4523</v>
      </c>
      <c r="I11" s="1642"/>
      <c r="J11" s="1643"/>
      <c r="K11" s="1641" t="s">
        <v>4524</v>
      </c>
      <c r="L11" s="1644"/>
      <c r="M11" s="25"/>
      <c r="O11" s="1697" t="s">
        <v>47</v>
      </c>
      <c r="P11" s="1698"/>
      <c r="Q11" s="1698"/>
      <c r="R11" s="1699"/>
      <c r="S11" s="1700" t="s">
        <v>4522</v>
      </c>
      <c r="T11" s="1701"/>
      <c r="U11" s="1702"/>
      <c r="V11" s="1700" t="s">
        <v>4523</v>
      </c>
      <c r="W11" s="1701"/>
      <c r="X11" s="1702"/>
      <c r="Y11" s="1700" t="s">
        <v>4524</v>
      </c>
      <c r="Z11" s="1703"/>
      <c r="AA11" s="18"/>
      <c r="AB11" s="18"/>
      <c r="AG11" s="1743" t="s">
        <v>47</v>
      </c>
      <c r="AH11" s="1744"/>
      <c r="AI11" s="1744"/>
      <c r="AJ11" s="1745"/>
      <c r="AK11" s="29" t="s">
        <v>166</v>
      </c>
      <c r="AL11" s="30"/>
      <c r="AM11" s="18">
        <v>2000</v>
      </c>
      <c r="AN11" s="18" t="s">
        <v>3977</v>
      </c>
    </row>
    <row r="12" spans="1:40" ht="15.95" customHeight="1" x14ac:dyDescent="0.15">
      <c r="A12" s="1653" t="s">
        <v>49</v>
      </c>
      <c r="B12" s="1647" t="s">
        <v>50</v>
      </c>
      <c r="C12" s="1648"/>
      <c r="D12" s="1649"/>
      <c r="E12" s="1650"/>
      <c r="F12" s="1651"/>
      <c r="G12" s="1652"/>
      <c r="H12" s="1650"/>
      <c r="I12" s="1651"/>
      <c r="J12" s="1652"/>
      <c r="K12" s="1645"/>
      <c r="L12" s="1646"/>
      <c r="M12" s="25"/>
      <c r="O12" s="1704" t="s">
        <v>49</v>
      </c>
      <c r="P12" s="1706" t="s">
        <v>50</v>
      </c>
      <c r="Q12" s="1707"/>
      <c r="R12" s="1708"/>
      <c r="S12" s="1624"/>
      <c r="T12" s="1625"/>
      <c r="U12" s="1626"/>
      <c r="V12" s="1624"/>
      <c r="W12" s="1625"/>
      <c r="X12" s="1626"/>
      <c r="Y12" s="1627"/>
      <c r="Z12" s="1628"/>
      <c r="AA12" s="18"/>
      <c r="AB12" s="18"/>
      <c r="AG12" s="1746" t="s">
        <v>49</v>
      </c>
      <c r="AH12" s="1748" t="s">
        <v>50</v>
      </c>
      <c r="AI12" s="1749"/>
      <c r="AJ12" s="1750"/>
      <c r="AK12" s="32">
        <f>'８．障害学生数～合理的配慮提供学生数'!AG6</f>
        <v>0</v>
      </c>
      <c r="AL12" s="33"/>
      <c r="AM12" s="18">
        <v>5000</v>
      </c>
      <c r="AN12" s="18" t="s">
        <v>3978</v>
      </c>
    </row>
    <row r="13" spans="1:40" ht="15.95" customHeight="1" x14ac:dyDescent="0.15">
      <c r="A13" s="1654"/>
      <c r="B13" s="1709" t="s">
        <v>1216</v>
      </c>
      <c r="C13" s="1709"/>
      <c r="D13" s="1710"/>
      <c r="E13" s="1711"/>
      <c r="F13" s="1712"/>
      <c r="G13" s="1713"/>
      <c r="H13" s="1714"/>
      <c r="I13" s="1715"/>
      <c r="J13" s="1716"/>
      <c r="K13" s="1717"/>
      <c r="L13" s="1718"/>
      <c r="M13" s="25"/>
      <c r="O13" s="1705"/>
      <c r="P13" s="1629" t="s">
        <v>1216</v>
      </c>
      <c r="Q13" s="1629"/>
      <c r="R13" s="1630"/>
      <c r="S13" s="1771"/>
      <c r="T13" s="1772"/>
      <c r="U13" s="1773"/>
      <c r="V13" s="1771"/>
      <c r="W13" s="1772"/>
      <c r="X13" s="1773"/>
      <c r="Y13" s="1816"/>
      <c r="Z13" s="1817"/>
      <c r="AA13" s="18"/>
      <c r="AB13" s="18"/>
      <c r="AG13" s="1747"/>
      <c r="AH13" s="1751" t="s">
        <v>52</v>
      </c>
      <c r="AI13" s="1751"/>
      <c r="AJ13" s="1752"/>
      <c r="AK13" s="35">
        <f>'８．障害学生数～合理的配慮提供学生数'!AG50</f>
        <v>0</v>
      </c>
      <c r="AL13" s="33"/>
      <c r="AM13" s="18">
        <v>10000</v>
      </c>
      <c r="AN13" s="18" t="s">
        <v>3979</v>
      </c>
    </row>
    <row r="14" spans="1:40" ht="15.95" customHeight="1" x14ac:dyDescent="0.15">
      <c r="A14" s="1768" t="s">
        <v>54</v>
      </c>
      <c r="B14" s="1647" t="s">
        <v>50</v>
      </c>
      <c r="C14" s="1648"/>
      <c r="D14" s="1649"/>
      <c r="E14" s="1694"/>
      <c r="F14" s="1695"/>
      <c r="G14" s="1696"/>
      <c r="H14" s="1650"/>
      <c r="I14" s="1651"/>
      <c r="J14" s="1652"/>
      <c r="K14" s="1778"/>
      <c r="L14" s="1779"/>
      <c r="M14" s="25"/>
      <c r="O14" s="1765" t="s">
        <v>54</v>
      </c>
      <c r="P14" s="1706" t="s">
        <v>50</v>
      </c>
      <c r="Q14" s="1707"/>
      <c r="R14" s="1708"/>
      <c r="S14" s="1624"/>
      <c r="T14" s="1625"/>
      <c r="U14" s="1626"/>
      <c r="V14" s="1624"/>
      <c r="W14" s="1625"/>
      <c r="X14" s="1626"/>
      <c r="Y14" s="1818"/>
      <c r="Z14" s="1819"/>
      <c r="AA14" s="18"/>
      <c r="AB14" s="18"/>
      <c r="AG14" s="1753" t="s">
        <v>54</v>
      </c>
      <c r="AH14" s="1754" t="s">
        <v>50</v>
      </c>
      <c r="AI14" s="1755"/>
      <c r="AJ14" s="1756"/>
      <c r="AK14" s="36">
        <f>'８．障害学生数～合理的配慮提供学生数'!AG94</f>
        <v>0</v>
      </c>
      <c r="AL14" s="33"/>
    </row>
    <row r="15" spans="1:40" ht="15.95" customHeight="1" x14ac:dyDescent="0.15">
      <c r="A15" s="1654"/>
      <c r="B15" s="1709" t="s">
        <v>1216</v>
      </c>
      <c r="C15" s="1709"/>
      <c r="D15" s="1710"/>
      <c r="E15" s="1711"/>
      <c r="F15" s="1712"/>
      <c r="G15" s="1713"/>
      <c r="H15" s="1714"/>
      <c r="I15" s="1715"/>
      <c r="J15" s="1716"/>
      <c r="K15" s="1717"/>
      <c r="L15" s="1718"/>
      <c r="M15" s="25"/>
      <c r="O15" s="1705"/>
      <c r="P15" s="1629" t="s">
        <v>1216</v>
      </c>
      <c r="Q15" s="1629"/>
      <c r="R15" s="1630"/>
      <c r="S15" s="1771"/>
      <c r="T15" s="1772"/>
      <c r="U15" s="1773"/>
      <c r="V15" s="1771"/>
      <c r="W15" s="1772"/>
      <c r="X15" s="1773"/>
      <c r="Y15" s="1816"/>
      <c r="Z15" s="1817"/>
      <c r="AA15" s="18"/>
      <c r="AB15" s="18"/>
      <c r="AG15" s="1747"/>
      <c r="AH15" s="1751" t="s">
        <v>52</v>
      </c>
      <c r="AI15" s="1751"/>
      <c r="AJ15" s="1752"/>
      <c r="AK15" s="35">
        <f>'８．障害学生数～合理的配慮提供学生数'!AG138</f>
        <v>0</v>
      </c>
      <c r="AL15" s="33"/>
    </row>
    <row r="16" spans="1:40" ht="15.95" customHeight="1" thickBot="1" x14ac:dyDescent="0.2">
      <c r="A16" s="1785" t="s">
        <v>57</v>
      </c>
      <c r="B16" s="1786"/>
      <c r="C16" s="1786"/>
      <c r="D16" s="1787"/>
      <c r="E16" s="1788"/>
      <c r="F16" s="1789"/>
      <c r="G16" s="1790"/>
      <c r="H16" s="1650"/>
      <c r="I16" s="1651"/>
      <c r="J16" s="1652"/>
      <c r="K16" s="1766"/>
      <c r="L16" s="1767"/>
      <c r="M16" s="25"/>
      <c r="O16" s="1820" t="s">
        <v>57</v>
      </c>
      <c r="P16" s="1821"/>
      <c r="Q16" s="1821"/>
      <c r="R16" s="1822"/>
      <c r="S16" s="1624"/>
      <c r="T16" s="1625"/>
      <c r="U16" s="1626"/>
      <c r="V16" s="1624"/>
      <c r="W16" s="1625"/>
      <c r="X16" s="1626"/>
      <c r="Y16" s="1769"/>
      <c r="Z16" s="1770"/>
      <c r="AA16" s="18"/>
      <c r="AB16" s="18"/>
      <c r="AG16" s="1759" t="s">
        <v>57</v>
      </c>
      <c r="AH16" s="1760"/>
      <c r="AI16" s="1760"/>
      <c r="AJ16" s="1761"/>
      <c r="AK16" s="37">
        <f>'８．障害学生数～合理的配慮提供学生数'!AG182</f>
        <v>0</v>
      </c>
      <c r="AL16" s="33"/>
    </row>
    <row r="17" spans="1:38" ht="24" customHeight="1" thickTop="1" thickBot="1" x14ac:dyDescent="0.2">
      <c r="A17" s="1734" t="s">
        <v>2</v>
      </c>
      <c r="B17" s="1735"/>
      <c r="C17" s="1735"/>
      <c r="D17" s="1736"/>
      <c r="E17" s="1737">
        <f>SUM(E12:G16)</f>
        <v>0</v>
      </c>
      <c r="F17" s="1738"/>
      <c r="G17" s="1739"/>
      <c r="H17" s="1740">
        <f>SUM(H12:J16)</f>
        <v>0</v>
      </c>
      <c r="I17" s="1741"/>
      <c r="J17" s="1742"/>
      <c r="K17" s="1757">
        <f>K12</f>
        <v>0</v>
      </c>
      <c r="L17" s="1758"/>
      <c r="M17" s="25"/>
      <c r="O17" s="1839" t="s">
        <v>2</v>
      </c>
      <c r="P17" s="1840"/>
      <c r="Q17" s="1840"/>
      <c r="R17" s="1841"/>
      <c r="S17" s="1791">
        <v>0</v>
      </c>
      <c r="T17" s="1792"/>
      <c r="U17" s="1793"/>
      <c r="V17" s="1791">
        <v>0</v>
      </c>
      <c r="W17" s="1792"/>
      <c r="X17" s="1793"/>
      <c r="Y17" s="1794">
        <v>0</v>
      </c>
      <c r="Z17" s="1795"/>
      <c r="AA17" s="18"/>
      <c r="AB17" s="18"/>
      <c r="AG17" s="1762" t="s">
        <v>2</v>
      </c>
      <c r="AH17" s="1763"/>
      <c r="AI17" s="1763"/>
      <c r="AJ17" s="1764"/>
      <c r="AK17" s="38">
        <f>SUM(AK12:AK16)</f>
        <v>0</v>
      </c>
      <c r="AL17" s="33"/>
    </row>
    <row r="18" spans="1:38" ht="9" customHeight="1" x14ac:dyDescent="0.15">
      <c r="A18" s="28"/>
      <c r="B18" s="28"/>
      <c r="C18" s="28"/>
      <c r="D18" s="28"/>
      <c r="E18" s="28"/>
      <c r="F18" s="28"/>
      <c r="M18" s="25"/>
      <c r="O18" s="617"/>
      <c r="P18" s="617"/>
      <c r="Q18" s="617"/>
      <c r="R18" s="617"/>
      <c r="S18" s="617"/>
      <c r="T18" s="617"/>
      <c r="AA18" s="18"/>
      <c r="AB18" s="18"/>
    </row>
    <row r="19" spans="1:38" ht="24" customHeight="1" thickBot="1" x14ac:dyDescent="0.2">
      <c r="A19" s="39" t="s">
        <v>1055</v>
      </c>
      <c r="C19" s="39"/>
      <c r="D19" s="39"/>
      <c r="E19" s="39"/>
      <c r="F19" s="39"/>
      <c r="G19" s="19"/>
      <c r="H19" s="19"/>
      <c r="I19" s="19"/>
      <c r="J19" s="19"/>
      <c r="K19" s="19"/>
      <c r="L19" s="19"/>
      <c r="M19" s="25"/>
      <c r="O19" s="1402" t="s">
        <v>1055</v>
      </c>
      <c r="Q19" s="1402"/>
      <c r="R19" s="1402"/>
      <c r="S19" s="1402"/>
      <c r="T19" s="1402"/>
      <c r="U19" s="619"/>
      <c r="V19" s="619"/>
      <c r="W19" s="619"/>
      <c r="X19" s="619"/>
      <c r="Y19" s="619"/>
      <c r="Z19" s="619"/>
      <c r="AA19" s="18"/>
      <c r="AB19" s="18"/>
    </row>
    <row r="20" spans="1:38" ht="24" customHeight="1" thickTop="1" thickBot="1" x14ac:dyDescent="0.2">
      <c r="A20" s="40"/>
      <c r="B20" s="39"/>
      <c r="C20" s="41"/>
      <c r="D20" s="41"/>
      <c r="E20" s="39" t="s">
        <v>1063</v>
      </c>
      <c r="F20" s="39"/>
      <c r="G20" s="19"/>
      <c r="H20" s="19"/>
      <c r="I20" s="19"/>
      <c r="J20" s="19"/>
      <c r="K20" s="19"/>
      <c r="L20" s="19"/>
      <c r="M20" s="25"/>
      <c r="O20" s="1403"/>
      <c r="P20" s="1402"/>
      <c r="Q20" s="1404"/>
      <c r="R20" s="1405"/>
      <c r="S20" s="1402" t="s">
        <v>1063</v>
      </c>
      <c r="T20" s="1402"/>
      <c r="U20" s="619"/>
      <c r="V20" s="619"/>
      <c r="W20" s="619"/>
      <c r="X20" s="619"/>
      <c r="Y20" s="619"/>
      <c r="Z20" s="619"/>
      <c r="AA20" s="18"/>
      <c r="AB20" s="18"/>
    </row>
    <row r="21" spans="1:38" ht="3.95" customHeight="1" thickTop="1" thickBot="1" x14ac:dyDescent="0.2">
      <c r="A21" s="39"/>
      <c r="B21" s="39"/>
      <c r="C21" s="39"/>
      <c r="D21" s="39"/>
      <c r="E21" s="39"/>
      <c r="F21" s="39"/>
      <c r="G21" s="19"/>
      <c r="H21" s="19"/>
      <c r="I21" s="19"/>
      <c r="J21" s="19"/>
      <c r="K21" s="19"/>
      <c r="L21" s="19"/>
      <c r="M21" s="25"/>
      <c r="O21" s="1402"/>
      <c r="P21" s="1402"/>
      <c r="Q21" s="1402"/>
      <c r="R21" s="1402"/>
      <c r="S21" s="1402"/>
      <c r="T21" s="1402"/>
      <c r="U21" s="619"/>
      <c r="V21" s="619"/>
      <c r="W21" s="619"/>
      <c r="X21" s="619"/>
      <c r="Y21" s="619"/>
      <c r="Z21" s="619"/>
      <c r="AA21" s="18"/>
      <c r="AB21" s="18"/>
    </row>
    <row r="22" spans="1:38" ht="24" customHeight="1" thickTop="1" thickBot="1" x14ac:dyDescent="0.2">
      <c r="A22" s="40"/>
      <c r="B22" s="39"/>
      <c r="C22" s="41"/>
      <c r="D22" s="41"/>
      <c r="E22" s="39" t="s">
        <v>167</v>
      </c>
      <c r="F22" s="39"/>
      <c r="G22" s="19"/>
      <c r="H22" s="19"/>
      <c r="I22" s="19"/>
      <c r="J22" s="19"/>
      <c r="K22" s="19"/>
      <c r="L22" s="19"/>
      <c r="M22" s="25"/>
      <c r="O22" s="1403"/>
      <c r="P22" s="1402"/>
      <c r="Q22" s="1404"/>
      <c r="R22" s="1405"/>
      <c r="S22" s="1402" t="s">
        <v>167</v>
      </c>
      <c r="T22" s="1402"/>
      <c r="U22" s="619"/>
      <c r="V22" s="619"/>
      <c r="W22" s="619"/>
      <c r="X22" s="619"/>
      <c r="Y22" s="619"/>
      <c r="Z22" s="619"/>
      <c r="AA22" s="18"/>
      <c r="AB22" s="18"/>
    </row>
    <row r="23" spans="1:38" ht="3.95" customHeight="1" thickTop="1" thickBot="1" x14ac:dyDescent="0.2">
      <c r="A23" s="39"/>
      <c r="B23" s="39"/>
      <c r="C23" s="39"/>
      <c r="D23" s="39"/>
      <c r="E23" s="39"/>
      <c r="F23" s="39"/>
      <c r="G23" s="19"/>
      <c r="H23" s="19"/>
      <c r="I23" s="19"/>
      <c r="J23" s="19"/>
      <c r="K23" s="19"/>
      <c r="L23" s="19"/>
      <c r="M23" s="25"/>
      <c r="O23" s="1402"/>
      <c r="P23" s="1402"/>
      <c r="Q23" s="1402"/>
      <c r="R23" s="1402"/>
      <c r="S23" s="1402"/>
      <c r="T23" s="1402"/>
      <c r="U23" s="619"/>
      <c r="V23" s="619"/>
      <c r="W23" s="619"/>
      <c r="X23" s="619"/>
      <c r="Y23" s="619"/>
      <c r="Z23" s="619"/>
      <c r="AA23" s="18"/>
      <c r="AB23" s="18"/>
    </row>
    <row r="24" spans="1:38" ht="24" customHeight="1" thickTop="1" thickBot="1" x14ac:dyDescent="0.2">
      <c r="A24" s="40"/>
      <c r="B24" s="39"/>
      <c r="C24" s="42" t="s">
        <v>168</v>
      </c>
      <c r="D24" s="1731"/>
      <c r="E24" s="1732"/>
      <c r="F24" s="1732"/>
      <c r="G24" s="1732"/>
      <c r="H24" s="1732"/>
      <c r="I24" s="1732"/>
      <c r="J24" s="1732"/>
      <c r="K24" s="1732"/>
      <c r="L24" s="1733"/>
      <c r="M24" s="25"/>
      <c r="O24" s="1403"/>
      <c r="P24" s="1402"/>
      <c r="Q24" s="1406" t="s">
        <v>168</v>
      </c>
      <c r="R24" s="1796"/>
      <c r="S24" s="1797"/>
      <c r="T24" s="1797"/>
      <c r="U24" s="1797"/>
      <c r="V24" s="1797"/>
      <c r="W24" s="1797"/>
      <c r="X24" s="1797"/>
      <c r="Y24" s="1797"/>
      <c r="Z24" s="1798"/>
      <c r="AA24" s="18"/>
      <c r="AB24" s="18"/>
    </row>
    <row r="25" spans="1:38" ht="12" customHeight="1" thickTop="1" x14ac:dyDescent="0.15">
      <c r="A25" s="42"/>
      <c r="B25" s="42"/>
      <c r="C25" s="42"/>
      <c r="D25" s="19"/>
      <c r="E25" s="19"/>
      <c r="F25" s="19"/>
      <c r="G25" s="19"/>
      <c r="H25" s="19"/>
      <c r="I25" s="19"/>
      <c r="J25" s="19"/>
      <c r="K25" s="19"/>
      <c r="L25" s="19"/>
      <c r="M25" s="25"/>
      <c r="O25" s="611"/>
      <c r="P25" s="1402"/>
      <c r="Q25" s="1406"/>
      <c r="R25" s="619"/>
      <c r="S25" s="619"/>
      <c r="T25" s="619"/>
      <c r="U25" s="619"/>
      <c r="V25" s="619"/>
      <c r="W25" s="619"/>
      <c r="X25" s="619"/>
      <c r="Y25" s="619"/>
      <c r="Z25" s="619"/>
      <c r="AA25" s="18"/>
      <c r="AB25" s="18"/>
    </row>
    <row r="26" spans="1:38" ht="36" customHeight="1" thickBot="1" x14ac:dyDescent="0.2">
      <c r="A26" s="1730" t="s">
        <v>3383</v>
      </c>
      <c r="B26" s="1730"/>
      <c r="C26" s="1730"/>
      <c r="D26" s="1730"/>
      <c r="E26" s="1730"/>
      <c r="F26" s="1730"/>
      <c r="G26" s="1730"/>
      <c r="H26" s="1730"/>
      <c r="I26" s="1730"/>
      <c r="J26" s="1730"/>
      <c r="K26" s="1730"/>
      <c r="L26" s="1730"/>
      <c r="M26" s="25"/>
      <c r="O26" s="1799" t="s">
        <v>3449</v>
      </c>
      <c r="P26" s="1799"/>
      <c r="Q26" s="1799"/>
      <c r="R26" s="1799"/>
      <c r="S26" s="1799"/>
      <c r="T26" s="1799"/>
      <c r="U26" s="1799"/>
      <c r="V26" s="1799"/>
      <c r="W26" s="1799"/>
      <c r="X26" s="1799"/>
      <c r="Y26" s="1799"/>
      <c r="Z26" s="1799"/>
      <c r="AA26" s="18"/>
      <c r="AB26" s="18"/>
    </row>
    <row r="27" spans="1:38" ht="4.5" hidden="1" customHeight="1" thickBot="1" x14ac:dyDescent="0.2">
      <c r="A27" s="738"/>
      <c r="B27" s="738"/>
      <c r="C27" s="738"/>
      <c r="D27" s="738"/>
      <c r="E27" s="738"/>
      <c r="F27" s="738"/>
      <c r="G27" s="738"/>
      <c r="H27" s="738"/>
      <c r="I27" s="758"/>
      <c r="J27" s="22"/>
      <c r="K27" s="23"/>
      <c r="L27" s="23"/>
      <c r="M27" s="25"/>
      <c r="O27" s="608"/>
      <c r="P27" s="608"/>
      <c r="Q27" s="608"/>
      <c r="R27" s="608"/>
      <c r="S27" s="608"/>
      <c r="T27" s="608"/>
      <c r="U27" s="608"/>
      <c r="V27" s="608"/>
      <c r="W27" s="609"/>
      <c r="X27" s="610"/>
      <c r="Y27" s="611"/>
      <c r="Z27" s="611"/>
      <c r="AA27" s="18"/>
      <c r="AB27" s="18"/>
    </row>
    <row r="28" spans="1:38" ht="17.25" customHeight="1" x14ac:dyDescent="0.15">
      <c r="A28" s="1805" t="s">
        <v>64</v>
      </c>
      <c r="B28" s="1775"/>
      <c r="C28" s="1775"/>
      <c r="D28" s="1775"/>
      <c r="E28" s="1775"/>
      <c r="F28" s="1775"/>
      <c r="G28" s="1775"/>
      <c r="H28" s="1775"/>
      <c r="I28" s="1806"/>
      <c r="J28" s="1774" t="s">
        <v>3384</v>
      </c>
      <c r="K28" s="1775"/>
      <c r="L28" s="1776"/>
      <c r="M28" s="271"/>
      <c r="O28" s="1780" t="s">
        <v>64</v>
      </c>
      <c r="P28" s="1781"/>
      <c r="Q28" s="1781"/>
      <c r="R28" s="1781"/>
      <c r="S28" s="1781"/>
      <c r="T28" s="1781"/>
      <c r="U28" s="1781"/>
      <c r="V28" s="1781"/>
      <c r="W28" s="1782"/>
      <c r="X28" s="1783" t="s">
        <v>3384</v>
      </c>
      <c r="Y28" s="1781"/>
      <c r="Z28" s="1784"/>
      <c r="AA28" s="353"/>
      <c r="AB28" s="353"/>
    </row>
    <row r="29" spans="1:38" ht="15.75" customHeight="1" x14ac:dyDescent="0.15">
      <c r="A29" s="1803" t="s">
        <v>67</v>
      </c>
      <c r="B29" s="1724" t="s">
        <v>1218</v>
      </c>
      <c r="C29" s="1724"/>
      <c r="D29" s="1656"/>
      <c r="E29" s="1656"/>
      <c r="F29" s="1656"/>
      <c r="G29" s="1656"/>
      <c r="H29" s="1656"/>
      <c r="I29" s="1656"/>
      <c r="J29" s="1662"/>
      <c r="K29" s="1662"/>
      <c r="L29" s="1777"/>
      <c r="M29" s="598"/>
      <c r="O29" s="1842" t="s">
        <v>67</v>
      </c>
      <c r="P29" s="1801" t="s">
        <v>1218</v>
      </c>
      <c r="Q29" s="1801"/>
      <c r="R29" s="1800" t="s">
        <v>4467</v>
      </c>
      <c r="S29" s="1800"/>
      <c r="T29" s="1800"/>
      <c r="U29" s="1800"/>
      <c r="V29" s="1800"/>
      <c r="W29" s="1800"/>
      <c r="X29" s="1801" t="s">
        <v>4472</v>
      </c>
      <c r="Y29" s="1801"/>
      <c r="Z29" s="1802"/>
      <c r="AA29" s="353"/>
      <c r="AB29" s="353"/>
    </row>
    <row r="30" spans="1:38" ht="21" customHeight="1" x14ac:dyDescent="0.15">
      <c r="A30" s="1804"/>
      <c r="B30" s="1655"/>
      <c r="C30" s="1656"/>
      <c r="D30" s="1656"/>
      <c r="E30" s="1656"/>
      <c r="F30" s="1656"/>
      <c r="G30" s="1656"/>
      <c r="H30" s="1656"/>
      <c r="I30" s="1656"/>
      <c r="J30" s="1662"/>
      <c r="K30" s="1662"/>
      <c r="L30" s="1777"/>
      <c r="M30" s="598"/>
      <c r="O30" s="1843"/>
      <c r="P30" s="1807" t="s">
        <v>4466</v>
      </c>
      <c r="Q30" s="1800"/>
      <c r="R30" s="1800"/>
      <c r="S30" s="1800"/>
      <c r="T30" s="1800"/>
      <c r="U30" s="1800"/>
      <c r="V30" s="1800"/>
      <c r="W30" s="1800"/>
      <c r="X30" s="1801"/>
      <c r="Y30" s="1801"/>
      <c r="Z30" s="1802"/>
      <c r="AA30" s="353"/>
      <c r="AB30" s="353"/>
    </row>
    <row r="31" spans="1:38" ht="21" customHeight="1" x14ac:dyDescent="0.15">
      <c r="A31" s="1722" t="s">
        <v>70</v>
      </c>
      <c r="B31" s="1724" t="s">
        <v>71</v>
      </c>
      <c r="C31" s="1724"/>
      <c r="D31" s="1724"/>
      <c r="E31" s="1724" t="s">
        <v>5508</v>
      </c>
      <c r="F31" s="1724"/>
      <c r="G31" s="1724"/>
      <c r="H31" s="1724"/>
      <c r="I31" s="1724"/>
      <c r="J31" s="1724"/>
      <c r="K31" s="1724"/>
      <c r="L31" s="1725"/>
      <c r="M31" s="271"/>
      <c r="O31" s="1812" t="s">
        <v>70</v>
      </c>
      <c r="P31" s="1801" t="s">
        <v>71</v>
      </c>
      <c r="Q31" s="1801"/>
      <c r="R31" s="1801"/>
      <c r="S31" s="1801" t="s">
        <v>72</v>
      </c>
      <c r="T31" s="1801"/>
      <c r="U31" s="1801"/>
      <c r="V31" s="1801"/>
      <c r="W31" s="1801"/>
      <c r="X31" s="1801"/>
      <c r="Y31" s="1801"/>
      <c r="Z31" s="1802"/>
      <c r="AA31" s="353"/>
      <c r="AB31" s="353"/>
    </row>
    <row r="32" spans="1:38" ht="24" customHeight="1" x14ac:dyDescent="0.15">
      <c r="A32" s="1722"/>
      <c r="B32" s="1662"/>
      <c r="C32" s="1662"/>
      <c r="D32" s="1662"/>
      <c r="E32" s="1682"/>
      <c r="F32" s="1683"/>
      <c r="G32" s="1683"/>
      <c r="H32" s="1683"/>
      <c r="I32" s="1683"/>
      <c r="J32" s="1683"/>
      <c r="K32" s="1683"/>
      <c r="L32" s="1684"/>
      <c r="M32" s="598"/>
      <c r="O32" s="1812"/>
      <c r="P32" s="1801" t="s">
        <v>4468</v>
      </c>
      <c r="Q32" s="1801"/>
      <c r="R32" s="1801"/>
      <c r="S32" s="1807" t="s">
        <v>4471</v>
      </c>
      <c r="T32" s="1800"/>
      <c r="U32" s="1800"/>
      <c r="V32" s="1800"/>
      <c r="W32" s="1800"/>
      <c r="X32" s="1800"/>
      <c r="Y32" s="1800"/>
      <c r="Z32" s="1811"/>
      <c r="AA32" s="353"/>
      <c r="AB32" s="353"/>
    </row>
    <row r="33" spans="1:29" ht="18" customHeight="1" x14ac:dyDescent="0.15">
      <c r="A33" s="1722"/>
      <c r="B33" s="1726" t="s">
        <v>75</v>
      </c>
      <c r="C33" s="1727"/>
      <c r="D33" s="1727"/>
      <c r="E33" s="1728"/>
      <c r="F33" s="1726" t="s">
        <v>1184</v>
      </c>
      <c r="G33" s="1727"/>
      <c r="H33" s="1727"/>
      <c r="I33" s="1727"/>
      <c r="J33" s="1727"/>
      <c r="K33" s="1727"/>
      <c r="L33" s="1729"/>
      <c r="M33" s="598"/>
      <c r="O33" s="1812"/>
      <c r="P33" s="1807" t="s">
        <v>75</v>
      </c>
      <c r="Q33" s="1800"/>
      <c r="R33" s="1800"/>
      <c r="S33" s="1814"/>
      <c r="T33" s="1807" t="s">
        <v>1184</v>
      </c>
      <c r="U33" s="1800"/>
      <c r="V33" s="1800"/>
      <c r="W33" s="1800"/>
      <c r="X33" s="1800"/>
      <c r="Y33" s="1800"/>
      <c r="Z33" s="1811"/>
      <c r="AA33" s="353"/>
      <c r="AB33" s="353"/>
    </row>
    <row r="34" spans="1:29" ht="24" customHeight="1" thickBot="1" x14ac:dyDescent="0.2">
      <c r="A34" s="1723"/>
      <c r="B34" s="1689"/>
      <c r="C34" s="1690"/>
      <c r="D34" s="1690"/>
      <c r="E34" s="1691"/>
      <c r="F34" s="1689"/>
      <c r="G34" s="1690"/>
      <c r="H34" s="1690"/>
      <c r="I34" s="1690"/>
      <c r="J34" s="1690"/>
      <c r="K34" s="1690"/>
      <c r="L34" s="1693"/>
      <c r="M34" s="598"/>
      <c r="O34" s="1813"/>
      <c r="P34" s="1679" t="s">
        <v>4469</v>
      </c>
      <c r="Q34" s="1680"/>
      <c r="R34" s="1680"/>
      <c r="S34" s="1681"/>
      <c r="T34" s="1679" t="s">
        <v>4505</v>
      </c>
      <c r="U34" s="1680"/>
      <c r="V34" s="1680"/>
      <c r="W34" s="1680"/>
      <c r="X34" s="1680"/>
      <c r="Y34" s="1680"/>
      <c r="Z34" s="1815"/>
      <c r="AA34" s="353"/>
      <c r="AB34" s="353"/>
    </row>
    <row r="35" spans="1:29" s="16" customFormat="1" ht="6.75" customHeight="1" x14ac:dyDescent="0.25">
      <c r="A35" s="23"/>
      <c r="B35" s="23"/>
      <c r="C35" s="23"/>
      <c r="D35" s="23"/>
      <c r="E35" s="23"/>
      <c r="F35" s="23"/>
      <c r="G35" s="23"/>
      <c r="H35" s="23"/>
      <c r="I35" s="23"/>
      <c r="J35" s="23"/>
      <c r="K35" s="23"/>
      <c r="L35" s="23"/>
      <c r="M35" s="43"/>
      <c r="O35" s="611"/>
      <c r="P35" s="611"/>
      <c r="Q35" s="611"/>
      <c r="R35" s="611"/>
      <c r="S35" s="611"/>
      <c r="T35" s="611"/>
      <c r="U35" s="611"/>
      <c r="V35" s="611"/>
      <c r="W35" s="611"/>
      <c r="X35" s="611"/>
      <c r="Y35" s="611"/>
      <c r="Z35" s="611"/>
      <c r="AA35" s="18"/>
      <c r="AB35" s="18"/>
      <c r="AC35" s="19"/>
    </row>
    <row r="36" spans="1:29" ht="54" customHeight="1" thickBot="1" x14ac:dyDescent="0.2">
      <c r="A36" s="1730" t="s">
        <v>3381</v>
      </c>
      <c r="B36" s="1730"/>
      <c r="C36" s="1730"/>
      <c r="D36" s="1730"/>
      <c r="E36" s="1730"/>
      <c r="F36" s="1730"/>
      <c r="G36" s="1730"/>
      <c r="H36" s="1730"/>
      <c r="I36" s="1730"/>
      <c r="J36" s="1730"/>
      <c r="K36" s="1730"/>
      <c r="L36" s="1730"/>
      <c r="M36" s="25"/>
      <c r="O36" s="1799" t="s">
        <v>3450</v>
      </c>
      <c r="P36" s="1799"/>
      <c r="Q36" s="1799"/>
      <c r="R36" s="1799"/>
      <c r="S36" s="1799"/>
      <c r="T36" s="1799"/>
      <c r="U36" s="1799"/>
      <c r="V36" s="1799"/>
      <c r="W36" s="1799"/>
      <c r="X36" s="1799"/>
      <c r="Y36" s="1799"/>
      <c r="Z36" s="1799"/>
      <c r="AA36" s="18"/>
      <c r="AB36" s="18"/>
    </row>
    <row r="37" spans="1:29" ht="4.5" hidden="1" customHeight="1" thickBot="1" x14ac:dyDescent="0.2">
      <c r="A37" s="738"/>
      <c r="B37" s="738"/>
      <c r="C37" s="738"/>
      <c r="D37" s="738"/>
      <c r="E37" s="738"/>
      <c r="F37" s="738"/>
      <c r="G37" s="738"/>
      <c r="H37" s="738"/>
      <c r="I37" s="758"/>
      <c r="J37" s="22"/>
      <c r="K37" s="23"/>
      <c r="L37" s="23"/>
      <c r="M37" s="25"/>
      <c r="O37" s="608"/>
      <c r="P37" s="608"/>
      <c r="Q37" s="608"/>
      <c r="R37" s="608"/>
      <c r="S37" s="608"/>
      <c r="T37" s="608"/>
      <c r="U37" s="608"/>
      <c r="V37" s="608"/>
      <c r="W37" s="609"/>
      <c r="X37" s="610"/>
      <c r="Y37" s="611"/>
      <c r="Z37" s="611"/>
      <c r="AA37" s="18"/>
      <c r="AB37" s="18"/>
    </row>
    <row r="38" spans="1:29" ht="17.25" customHeight="1" x14ac:dyDescent="0.15">
      <c r="A38" s="1719" t="s">
        <v>63</v>
      </c>
      <c r="B38" s="1720"/>
      <c r="C38" s="1720"/>
      <c r="D38" s="1720" t="s">
        <v>64</v>
      </c>
      <c r="E38" s="1720"/>
      <c r="F38" s="1720"/>
      <c r="G38" s="1720"/>
      <c r="H38" s="1720"/>
      <c r="I38" s="1720"/>
      <c r="J38" s="1720"/>
      <c r="K38" s="1720"/>
      <c r="L38" s="1721"/>
      <c r="M38" s="271"/>
      <c r="O38" s="1809" t="s">
        <v>63</v>
      </c>
      <c r="P38" s="1810"/>
      <c r="Q38" s="1810"/>
      <c r="R38" s="1810" t="s">
        <v>64</v>
      </c>
      <c r="S38" s="1810"/>
      <c r="T38" s="1810"/>
      <c r="U38" s="1810"/>
      <c r="V38" s="1810"/>
      <c r="W38" s="1810"/>
      <c r="X38" s="1810"/>
      <c r="Y38" s="1810"/>
      <c r="Z38" s="1837"/>
      <c r="AA38" s="353"/>
      <c r="AB38" s="353"/>
    </row>
    <row r="39" spans="1:29" ht="15.75" customHeight="1" x14ac:dyDescent="0.15">
      <c r="A39" s="1685"/>
      <c r="B39" s="1662"/>
      <c r="C39" s="1662"/>
      <c r="D39" s="1660" t="s">
        <v>66</v>
      </c>
      <c r="E39" s="1662"/>
      <c r="F39" s="1662"/>
      <c r="G39" s="1662"/>
      <c r="H39" s="1660" t="s">
        <v>67</v>
      </c>
      <c r="I39" s="717" t="s">
        <v>1217</v>
      </c>
      <c r="J39" s="1655"/>
      <c r="K39" s="1656"/>
      <c r="L39" s="1657"/>
      <c r="M39" s="271"/>
      <c r="O39" s="1838" t="s">
        <v>4472</v>
      </c>
      <c r="P39" s="1801"/>
      <c r="Q39" s="1801"/>
      <c r="R39" s="1801" t="s">
        <v>66</v>
      </c>
      <c r="S39" s="1801" t="s">
        <v>4478</v>
      </c>
      <c r="T39" s="1801"/>
      <c r="U39" s="1801"/>
      <c r="V39" s="1801" t="s">
        <v>67</v>
      </c>
      <c r="W39" s="1017" t="s">
        <v>1217</v>
      </c>
      <c r="X39" s="1807" t="s">
        <v>4474</v>
      </c>
      <c r="Y39" s="1800"/>
      <c r="Z39" s="1811"/>
      <c r="AA39" s="353"/>
      <c r="AB39" s="353"/>
    </row>
    <row r="40" spans="1:29" ht="21" customHeight="1" x14ac:dyDescent="0.15">
      <c r="A40" s="1685"/>
      <c r="B40" s="1662"/>
      <c r="C40" s="1662"/>
      <c r="D40" s="1660"/>
      <c r="E40" s="1662"/>
      <c r="F40" s="1662"/>
      <c r="G40" s="1662"/>
      <c r="H40" s="1660"/>
      <c r="I40" s="1655"/>
      <c r="J40" s="1656"/>
      <c r="K40" s="1656"/>
      <c r="L40" s="1657"/>
      <c r="M40" s="271"/>
      <c r="O40" s="1838"/>
      <c r="P40" s="1801"/>
      <c r="Q40" s="1801"/>
      <c r="R40" s="1801"/>
      <c r="S40" s="1801"/>
      <c r="T40" s="1801"/>
      <c r="U40" s="1801"/>
      <c r="V40" s="1801"/>
      <c r="W40" s="1807" t="s">
        <v>4473</v>
      </c>
      <c r="X40" s="1800"/>
      <c r="Y40" s="1800"/>
      <c r="Z40" s="1811"/>
      <c r="AA40" s="353"/>
      <c r="AB40" s="353"/>
    </row>
    <row r="41" spans="1:29" ht="21" customHeight="1" x14ac:dyDescent="0.15">
      <c r="A41" s="1658" t="s">
        <v>70</v>
      </c>
      <c r="B41" s="1660" t="s">
        <v>71</v>
      </c>
      <c r="C41" s="1660"/>
      <c r="D41" s="1660"/>
      <c r="E41" s="1660" t="s">
        <v>5508</v>
      </c>
      <c r="F41" s="1660"/>
      <c r="G41" s="1660"/>
      <c r="H41" s="1660"/>
      <c r="I41" s="1660"/>
      <c r="J41" s="1660"/>
      <c r="K41" s="1660"/>
      <c r="L41" s="1661"/>
      <c r="M41" s="271"/>
      <c r="O41" s="1812" t="s">
        <v>70</v>
      </c>
      <c r="P41" s="1801" t="s">
        <v>71</v>
      </c>
      <c r="Q41" s="1801"/>
      <c r="R41" s="1801"/>
      <c r="S41" s="1801" t="s">
        <v>72</v>
      </c>
      <c r="T41" s="1801"/>
      <c r="U41" s="1801"/>
      <c r="V41" s="1801"/>
      <c r="W41" s="1801"/>
      <c r="X41" s="1801"/>
      <c r="Y41" s="1801"/>
      <c r="Z41" s="1802"/>
      <c r="AA41" s="353"/>
      <c r="AB41" s="353"/>
    </row>
    <row r="42" spans="1:29" ht="24" customHeight="1" x14ac:dyDescent="0.15">
      <c r="A42" s="1658"/>
      <c r="B42" s="1662"/>
      <c r="C42" s="1662"/>
      <c r="D42" s="1662"/>
      <c r="E42" s="1682"/>
      <c r="F42" s="1683"/>
      <c r="G42" s="1683"/>
      <c r="H42" s="1683"/>
      <c r="I42" s="1683"/>
      <c r="J42" s="1683"/>
      <c r="K42" s="1683"/>
      <c r="L42" s="1684"/>
      <c r="M42" s="271"/>
      <c r="O42" s="1812"/>
      <c r="P42" s="1832" t="s">
        <v>4475</v>
      </c>
      <c r="Q42" s="1832"/>
      <c r="R42" s="1832"/>
      <c r="S42" s="1807" t="s">
        <v>4476</v>
      </c>
      <c r="T42" s="1800"/>
      <c r="U42" s="1800"/>
      <c r="V42" s="1800"/>
      <c r="W42" s="1800"/>
      <c r="X42" s="1800"/>
      <c r="Y42" s="1800"/>
      <c r="Z42" s="1811"/>
      <c r="AA42" s="353"/>
      <c r="AB42" s="353"/>
    </row>
    <row r="43" spans="1:29" ht="18" customHeight="1" x14ac:dyDescent="0.15">
      <c r="A43" s="1658"/>
      <c r="B43" s="1686" t="s">
        <v>75</v>
      </c>
      <c r="C43" s="1687"/>
      <c r="D43" s="1687"/>
      <c r="E43" s="1688"/>
      <c r="F43" s="1686" t="s">
        <v>1184</v>
      </c>
      <c r="G43" s="1687"/>
      <c r="H43" s="1687"/>
      <c r="I43" s="1687"/>
      <c r="J43" s="1687"/>
      <c r="K43" s="1687"/>
      <c r="L43" s="1692"/>
      <c r="M43" s="271"/>
      <c r="O43" s="1812"/>
      <c r="P43" s="1807" t="s">
        <v>75</v>
      </c>
      <c r="Q43" s="1800"/>
      <c r="R43" s="1800"/>
      <c r="S43" s="1814"/>
      <c r="T43" s="1807" t="s">
        <v>1184</v>
      </c>
      <c r="U43" s="1800"/>
      <c r="V43" s="1800"/>
      <c r="W43" s="1800"/>
      <c r="X43" s="1800"/>
      <c r="Y43" s="1800"/>
      <c r="Z43" s="1811"/>
      <c r="AA43" s="353"/>
      <c r="AB43" s="353"/>
    </row>
    <row r="44" spans="1:29" ht="24" customHeight="1" thickBot="1" x14ac:dyDescent="0.2">
      <c r="A44" s="1659"/>
      <c r="B44" s="1689"/>
      <c r="C44" s="1690"/>
      <c r="D44" s="1690"/>
      <c r="E44" s="1691"/>
      <c r="F44" s="1689"/>
      <c r="G44" s="1690"/>
      <c r="H44" s="1690"/>
      <c r="I44" s="1690"/>
      <c r="J44" s="1690"/>
      <c r="K44" s="1690"/>
      <c r="L44" s="1693"/>
      <c r="M44" s="271"/>
      <c r="O44" s="1813"/>
      <c r="P44" s="1833" t="s">
        <v>4477</v>
      </c>
      <c r="Q44" s="1834"/>
      <c r="R44" s="1834"/>
      <c r="S44" s="1835"/>
      <c r="T44" s="1833" t="s">
        <v>4505</v>
      </c>
      <c r="U44" s="1834"/>
      <c r="V44" s="1834"/>
      <c r="W44" s="1834"/>
      <c r="X44" s="1834"/>
      <c r="Y44" s="1834"/>
      <c r="Z44" s="1836"/>
      <c r="AA44" s="353"/>
      <c r="AB44" s="353"/>
    </row>
    <row r="45" spans="1:29" ht="27" customHeight="1" x14ac:dyDescent="0.25">
      <c r="A45" s="1637" t="s">
        <v>1137</v>
      </c>
      <c r="B45" s="1637"/>
      <c r="C45" s="1637"/>
      <c r="D45" s="1637"/>
      <c r="E45" s="1637"/>
      <c r="F45" s="1637"/>
      <c r="G45" s="1637"/>
      <c r="H45" s="1637"/>
      <c r="I45" s="1637"/>
      <c r="J45" s="1637"/>
      <c r="K45" s="1637"/>
      <c r="L45" s="1637"/>
      <c r="M45" s="15"/>
      <c r="O45" s="1623" t="s">
        <v>1137</v>
      </c>
      <c r="P45" s="1623"/>
      <c r="Q45" s="1623"/>
      <c r="R45" s="1623"/>
      <c r="S45" s="1623"/>
      <c r="T45" s="1623"/>
      <c r="U45" s="1623"/>
      <c r="V45" s="1623"/>
      <c r="W45" s="1623"/>
      <c r="X45" s="1623"/>
      <c r="Y45" s="1623"/>
      <c r="Z45" s="1623"/>
      <c r="AA45" s="353"/>
      <c r="AB45" s="353"/>
    </row>
    <row r="46" spans="1:29" ht="15" customHeight="1" x14ac:dyDescent="0.15">
      <c r="J46" s="1621" t="str">
        <f>HYPERLINK("#A1","▲このシートの先頭に戻る")</f>
        <v>▲このシートの先頭に戻る</v>
      </c>
      <c r="K46" s="1622"/>
      <c r="L46" s="1622"/>
      <c r="M46" s="25"/>
      <c r="AA46" s="18"/>
      <c r="AB46" s="18"/>
    </row>
    <row r="47" spans="1:29" ht="13.5" customHeight="1" x14ac:dyDescent="0.15">
      <c r="M47" s="45"/>
      <c r="AA47" s="18"/>
      <c r="AB47" s="18"/>
    </row>
    <row r="48" spans="1:29" ht="15" x14ac:dyDescent="0.15">
      <c r="AA48" s="18"/>
      <c r="AB48" s="18"/>
    </row>
    <row r="49" spans="27:28" ht="15" x14ac:dyDescent="0.15">
      <c r="AA49" s="18"/>
      <c r="AB49" s="18"/>
    </row>
    <row r="50" spans="27:28" ht="27" customHeight="1" x14ac:dyDescent="0.15">
      <c r="AA50" s="18"/>
      <c r="AB50" s="18"/>
    </row>
    <row r="51" spans="27:28" ht="27" customHeight="1" x14ac:dyDescent="0.15">
      <c r="AA51" s="18"/>
      <c r="AB51" s="18"/>
    </row>
    <row r="52" spans="27:28" ht="21.95" customHeight="1" x14ac:dyDescent="0.15">
      <c r="AA52" s="18"/>
      <c r="AB52" s="18"/>
    </row>
    <row r="53" spans="27:28" ht="21.95" customHeight="1" x14ac:dyDescent="0.15">
      <c r="AA53" s="18"/>
      <c r="AB53" s="18"/>
    </row>
    <row r="54" spans="27:28" ht="21.95" customHeight="1" x14ac:dyDescent="0.15">
      <c r="AA54" s="18"/>
      <c r="AB54" s="18"/>
    </row>
    <row r="55" spans="27:28" ht="21.95" customHeight="1" x14ac:dyDescent="0.15">
      <c r="AA55" s="18"/>
      <c r="AB55" s="18"/>
    </row>
    <row r="56" spans="27:28" ht="21.95" customHeight="1" x14ac:dyDescent="0.15">
      <c r="AA56" s="18"/>
      <c r="AB56" s="18"/>
    </row>
    <row r="57" spans="27:28" ht="21.95" customHeight="1" x14ac:dyDescent="0.15">
      <c r="AA57" s="18"/>
      <c r="AB57" s="18"/>
    </row>
    <row r="58" spans="27:28" ht="21.95" customHeight="1" x14ac:dyDescent="0.15">
      <c r="AA58" s="18"/>
      <c r="AB58" s="18"/>
    </row>
    <row r="59" spans="27:28" ht="21.95" customHeight="1" x14ac:dyDescent="0.15">
      <c r="AA59" s="18"/>
      <c r="AB59" s="18"/>
    </row>
    <row r="60" spans="27:28" ht="21.95" customHeight="1" x14ac:dyDescent="0.15">
      <c r="AA60" s="18"/>
      <c r="AB60" s="18"/>
    </row>
    <row r="61" spans="27:28" ht="21.95" customHeight="1" x14ac:dyDescent="0.15">
      <c r="AA61" s="18"/>
      <c r="AB61" s="18"/>
    </row>
    <row r="62" spans="27:28" ht="21.95" customHeight="1" x14ac:dyDescent="0.15">
      <c r="AA62" s="18"/>
      <c r="AB62" s="18"/>
    </row>
    <row r="63" spans="27:28" ht="21.95" customHeight="1" x14ac:dyDescent="0.15">
      <c r="AA63" s="18"/>
      <c r="AB63" s="18"/>
    </row>
    <row r="64" spans="27:28" ht="21.95" customHeight="1" x14ac:dyDescent="0.15">
      <c r="AA64" s="18"/>
      <c r="AB64" s="18"/>
    </row>
    <row r="65" spans="1:28" ht="21.95" customHeight="1" x14ac:dyDescent="0.15">
      <c r="AA65" s="18"/>
      <c r="AB65" s="18"/>
    </row>
    <row r="66" spans="1:28" ht="21.95" customHeight="1" x14ac:dyDescent="0.15">
      <c r="AA66" s="18"/>
      <c r="AB66" s="18"/>
    </row>
    <row r="67" spans="1:28" ht="21.95" customHeight="1" x14ac:dyDescent="0.15">
      <c r="AA67" s="18"/>
      <c r="AB67" s="18"/>
    </row>
    <row r="68" spans="1:28" ht="21.95" customHeight="1" x14ac:dyDescent="0.15">
      <c r="AA68" s="18"/>
      <c r="AB68" s="18"/>
    </row>
    <row r="69" spans="1:28" ht="21.95" customHeight="1" x14ac:dyDescent="0.15">
      <c r="AA69" s="18"/>
      <c r="AB69" s="18"/>
    </row>
    <row r="70" spans="1:28" ht="21.95" customHeight="1" x14ac:dyDescent="0.15">
      <c r="AA70" s="18"/>
      <c r="AB70" s="18"/>
    </row>
    <row r="71" spans="1:28" ht="21.95" customHeight="1" x14ac:dyDescent="0.15">
      <c r="AA71" s="18"/>
      <c r="AB71" s="18"/>
    </row>
    <row r="72" spans="1:28" ht="21.95" customHeight="1" x14ac:dyDescent="0.15">
      <c r="AA72" s="18"/>
      <c r="AB72" s="18"/>
    </row>
    <row r="73" spans="1:28" ht="21.95" customHeight="1" x14ac:dyDescent="0.15">
      <c r="AA73" s="18"/>
      <c r="AB73" s="18"/>
    </row>
    <row r="74" spans="1:28" s="19" customFormat="1" ht="21.95" customHeight="1" x14ac:dyDescent="0.15">
      <c r="A74" s="15"/>
      <c r="B74" s="15"/>
      <c r="C74" s="15"/>
      <c r="D74" s="15"/>
      <c r="E74" s="15"/>
      <c r="F74" s="15"/>
      <c r="G74" s="15"/>
      <c r="H74" s="15"/>
      <c r="I74" s="15"/>
      <c r="J74" s="15"/>
      <c r="K74" s="15"/>
      <c r="L74" s="15"/>
      <c r="M74" s="11"/>
      <c r="O74" s="618"/>
      <c r="P74" s="618"/>
      <c r="Q74" s="618"/>
      <c r="R74" s="618"/>
      <c r="S74" s="618"/>
      <c r="T74" s="618"/>
      <c r="U74" s="618"/>
      <c r="V74" s="618"/>
      <c r="W74" s="618"/>
      <c r="X74" s="618"/>
      <c r="Y74" s="618"/>
      <c r="Z74" s="618"/>
      <c r="AA74" s="18"/>
      <c r="AB74" s="18"/>
    </row>
    <row r="75" spans="1:28" s="19" customFormat="1" ht="21.95" customHeight="1" x14ac:dyDescent="0.15">
      <c r="A75" s="15"/>
      <c r="B75" s="15"/>
      <c r="C75" s="15"/>
      <c r="D75" s="15"/>
      <c r="E75" s="15"/>
      <c r="F75" s="15"/>
      <c r="G75" s="15"/>
      <c r="H75" s="15"/>
      <c r="I75" s="15"/>
      <c r="J75" s="15"/>
      <c r="K75" s="15"/>
      <c r="L75" s="15"/>
      <c r="M75" s="11"/>
      <c r="O75" s="618"/>
      <c r="P75" s="618"/>
      <c r="Q75" s="618"/>
      <c r="R75" s="618"/>
      <c r="S75" s="618"/>
      <c r="T75" s="618"/>
      <c r="U75" s="618"/>
      <c r="V75" s="618"/>
      <c r="W75" s="618"/>
      <c r="X75" s="618"/>
      <c r="Y75" s="618"/>
      <c r="Z75" s="618"/>
      <c r="AA75" s="18"/>
      <c r="AB75" s="18"/>
    </row>
    <row r="76" spans="1:28" s="19" customFormat="1" ht="21.95" customHeight="1" x14ac:dyDescent="0.15">
      <c r="A76" s="15"/>
      <c r="B76" s="15"/>
      <c r="C76" s="15"/>
      <c r="D76" s="15"/>
      <c r="E76" s="15"/>
      <c r="F76" s="15"/>
      <c r="G76" s="15"/>
      <c r="H76" s="15"/>
      <c r="I76" s="15"/>
      <c r="J76" s="15"/>
      <c r="K76" s="15"/>
      <c r="L76" s="15"/>
      <c r="M76" s="11"/>
      <c r="O76" s="618"/>
      <c r="P76" s="618"/>
      <c r="Q76" s="618"/>
      <c r="R76" s="618"/>
      <c r="S76" s="618"/>
      <c r="T76" s="618"/>
      <c r="U76" s="618"/>
      <c r="V76" s="618"/>
      <c r="W76" s="618"/>
      <c r="X76" s="618"/>
      <c r="Y76" s="618"/>
      <c r="Z76" s="618"/>
      <c r="AA76" s="18"/>
      <c r="AB76" s="18"/>
    </row>
    <row r="77" spans="1:28" s="19" customFormat="1" ht="21.95" customHeight="1" x14ac:dyDescent="0.15">
      <c r="A77" s="15"/>
      <c r="B77" s="15"/>
      <c r="C77" s="15"/>
      <c r="D77" s="15"/>
      <c r="E77" s="15"/>
      <c r="F77" s="15"/>
      <c r="G77" s="15"/>
      <c r="H77" s="15"/>
      <c r="I77" s="15"/>
      <c r="J77" s="15"/>
      <c r="K77" s="15"/>
      <c r="L77" s="15"/>
      <c r="M77" s="11"/>
      <c r="O77" s="618"/>
      <c r="P77" s="618"/>
      <c r="Q77" s="618"/>
      <c r="R77" s="618"/>
      <c r="S77" s="618"/>
      <c r="T77" s="618"/>
      <c r="U77" s="618"/>
      <c r="V77" s="618"/>
      <c r="W77" s="618"/>
      <c r="X77" s="618"/>
      <c r="Y77" s="618"/>
      <c r="Z77" s="618"/>
      <c r="AA77" s="18"/>
      <c r="AB77" s="18"/>
    </row>
    <row r="78" spans="1:28" s="19" customFormat="1" ht="21.95" customHeight="1" x14ac:dyDescent="0.15">
      <c r="A78" s="15"/>
      <c r="B78" s="15"/>
      <c r="C78" s="15"/>
      <c r="D78" s="15"/>
      <c r="E78" s="15"/>
      <c r="F78" s="15"/>
      <c r="G78" s="15"/>
      <c r="H78" s="15"/>
      <c r="I78" s="15"/>
      <c r="J78" s="15"/>
      <c r="K78" s="15"/>
      <c r="L78" s="15"/>
      <c r="M78" s="11"/>
      <c r="O78" s="618"/>
      <c r="P78" s="618"/>
      <c r="Q78" s="618"/>
      <c r="R78" s="618"/>
      <c r="S78" s="618"/>
      <c r="T78" s="618"/>
      <c r="U78" s="618"/>
      <c r="V78" s="618"/>
      <c r="W78" s="618"/>
      <c r="X78" s="618"/>
      <c r="Y78" s="618"/>
      <c r="Z78" s="618"/>
      <c r="AA78" s="18"/>
      <c r="AB78" s="18"/>
    </row>
    <row r="79" spans="1:28" s="19" customFormat="1" ht="21.95" customHeight="1" x14ac:dyDescent="0.15">
      <c r="A79" s="15"/>
      <c r="B79" s="15"/>
      <c r="C79" s="15"/>
      <c r="D79" s="15"/>
      <c r="E79" s="15"/>
      <c r="F79" s="15"/>
      <c r="G79" s="15"/>
      <c r="H79" s="15"/>
      <c r="I79" s="15"/>
      <c r="J79" s="15"/>
      <c r="K79" s="15"/>
      <c r="L79" s="15"/>
      <c r="M79" s="11"/>
      <c r="O79" s="618"/>
      <c r="P79" s="618"/>
      <c r="Q79" s="618"/>
      <c r="R79" s="618"/>
      <c r="S79" s="618"/>
      <c r="T79" s="618"/>
      <c r="U79" s="618"/>
      <c r="V79" s="618"/>
      <c r="W79" s="618"/>
      <c r="X79" s="618"/>
      <c r="Y79" s="618"/>
      <c r="Z79" s="618"/>
      <c r="AA79" s="18"/>
      <c r="AB79" s="18"/>
    </row>
    <row r="80" spans="1:28" s="19" customFormat="1" ht="21.95" customHeight="1" x14ac:dyDescent="0.15">
      <c r="A80" s="15"/>
      <c r="B80" s="15"/>
      <c r="C80" s="15"/>
      <c r="D80" s="15"/>
      <c r="E80" s="15"/>
      <c r="F80" s="15"/>
      <c r="G80" s="15"/>
      <c r="H80" s="15"/>
      <c r="I80" s="15"/>
      <c r="J80" s="15"/>
      <c r="K80" s="15"/>
      <c r="L80" s="15"/>
      <c r="M80" s="11"/>
      <c r="O80" s="618"/>
      <c r="P80" s="618"/>
      <c r="Q80" s="618"/>
      <c r="R80" s="618"/>
      <c r="S80" s="618"/>
      <c r="T80" s="618"/>
      <c r="U80" s="618"/>
      <c r="V80" s="618"/>
      <c r="W80" s="618"/>
      <c r="X80" s="618"/>
      <c r="Y80" s="618"/>
      <c r="Z80" s="618"/>
      <c r="AA80" s="18"/>
      <c r="AB80" s="18"/>
    </row>
    <row r="81" spans="1:28" s="19" customFormat="1" ht="21.95" customHeight="1" x14ac:dyDescent="0.15">
      <c r="A81" s="15"/>
      <c r="B81" s="15"/>
      <c r="C81" s="15"/>
      <c r="D81" s="15"/>
      <c r="E81" s="15"/>
      <c r="F81" s="15"/>
      <c r="G81" s="15"/>
      <c r="H81" s="15"/>
      <c r="I81" s="15"/>
      <c r="J81" s="15"/>
      <c r="K81" s="15"/>
      <c r="L81" s="15"/>
      <c r="M81" s="11"/>
      <c r="O81" s="618"/>
      <c r="P81" s="618"/>
      <c r="Q81" s="618"/>
      <c r="R81" s="618"/>
      <c r="S81" s="618"/>
      <c r="T81" s="618"/>
      <c r="U81" s="618"/>
      <c r="V81" s="618"/>
      <c r="W81" s="618"/>
      <c r="X81" s="618"/>
      <c r="Y81" s="618"/>
      <c r="Z81" s="618"/>
      <c r="AA81" s="18"/>
      <c r="AB81" s="18"/>
    </row>
    <row r="82" spans="1:28" s="19" customFormat="1" ht="21.95" customHeight="1" x14ac:dyDescent="0.15">
      <c r="A82" s="15"/>
      <c r="B82" s="15"/>
      <c r="C82" s="15"/>
      <c r="D82" s="15"/>
      <c r="E82" s="15"/>
      <c r="F82" s="15"/>
      <c r="G82" s="15"/>
      <c r="H82" s="15"/>
      <c r="I82" s="15"/>
      <c r="J82" s="15"/>
      <c r="K82" s="15"/>
      <c r="L82" s="15"/>
      <c r="M82" s="11"/>
      <c r="O82" s="618"/>
      <c r="P82" s="618"/>
      <c r="Q82" s="618"/>
      <c r="R82" s="618"/>
      <c r="S82" s="618"/>
      <c r="T82" s="618"/>
      <c r="U82" s="618"/>
      <c r="V82" s="618"/>
      <c r="W82" s="618"/>
      <c r="X82" s="618"/>
      <c r="Y82" s="618"/>
      <c r="Z82" s="618"/>
      <c r="AA82" s="18"/>
      <c r="AB82" s="18"/>
    </row>
    <row r="83" spans="1:28" s="19" customFormat="1" ht="21.95" customHeight="1" x14ac:dyDescent="0.15">
      <c r="A83" s="15"/>
      <c r="B83" s="15"/>
      <c r="C83" s="15"/>
      <c r="D83" s="15"/>
      <c r="E83" s="15"/>
      <c r="F83" s="15"/>
      <c r="G83" s="15"/>
      <c r="H83" s="15"/>
      <c r="I83" s="15"/>
      <c r="J83" s="15"/>
      <c r="K83" s="15"/>
      <c r="L83" s="15"/>
      <c r="M83" s="11"/>
      <c r="O83" s="618"/>
      <c r="P83" s="618"/>
      <c r="Q83" s="618"/>
      <c r="R83" s="618"/>
      <c r="S83" s="618"/>
      <c r="T83" s="618"/>
      <c r="U83" s="618"/>
      <c r="V83" s="618"/>
      <c r="W83" s="618"/>
      <c r="X83" s="618"/>
      <c r="Y83" s="618"/>
      <c r="Z83" s="618"/>
      <c r="AA83" s="18"/>
      <c r="AB83" s="18"/>
    </row>
    <row r="84" spans="1:28" s="19" customFormat="1" ht="21.95" customHeight="1" x14ac:dyDescent="0.15">
      <c r="A84" s="15"/>
      <c r="B84" s="15"/>
      <c r="C84" s="15"/>
      <c r="D84" s="15"/>
      <c r="E84" s="15"/>
      <c r="F84" s="15"/>
      <c r="G84" s="15"/>
      <c r="H84" s="15"/>
      <c r="I84" s="15"/>
      <c r="J84" s="15"/>
      <c r="K84" s="15"/>
      <c r="L84" s="15"/>
      <c r="M84" s="11"/>
      <c r="O84" s="618"/>
      <c r="P84" s="618"/>
      <c r="Q84" s="618"/>
      <c r="R84" s="618"/>
      <c r="S84" s="618"/>
      <c r="T84" s="618"/>
      <c r="U84" s="618"/>
      <c r="V84" s="618"/>
      <c r="W84" s="618"/>
      <c r="X84" s="618"/>
      <c r="Y84" s="618"/>
      <c r="Z84" s="618"/>
      <c r="AA84" s="18"/>
      <c r="AB84" s="18"/>
    </row>
    <row r="85" spans="1:28" s="19" customFormat="1" ht="21.95" customHeight="1" x14ac:dyDescent="0.15">
      <c r="A85" s="15"/>
      <c r="B85" s="15"/>
      <c r="C85" s="15"/>
      <c r="D85" s="15"/>
      <c r="E85" s="15"/>
      <c r="F85" s="15"/>
      <c r="G85" s="15"/>
      <c r="H85" s="15"/>
      <c r="I85" s="15"/>
      <c r="J85" s="15"/>
      <c r="K85" s="15"/>
      <c r="L85" s="15"/>
      <c r="M85" s="11"/>
      <c r="O85" s="618"/>
      <c r="P85" s="618"/>
      <c r="Q85" s="618"/>
      <c r="R85" s="618"/>
      <c r="S85" s="618"/>
      <c r="T85" s="618"/>
      <c r="U85" s="618"/>
      <c r="V85" s="618"/>
      <c r="W85" s="618"/>
      <c r="X85" s="618"/>
      <c r="Y85" s="618"/>
      <c r="Z85" s="618"/>
      <c r="AA85" s="18"/>
      <c r="AB85" s="18"/>
    </row>
    <row r="86" spans="1:28" s="19" customFormat="1" ht="21.95" customHeight="1" x14ac:dyDescent="0.15">
      <c r="A86" s="15"/>
      <c r="B86" s="15"/>
      <c r="C86" s="15"/>
      <c r="D86" s="15"/>
      <c r="E86" s="15"/>
      <c r="F86" s="15"/>
      <c r="G86" s="15"/>
      <c r="H86" s="15"/>
      <c r="I86" s="15"/>
      <c r="J86" s="15"/>
      <c r="K86" s="15"/>
      <c r="L86" s="15"/>
      <c r="M86" s="11"/>
      <c r="O86" s="618"/>
      <c r="P86" s="618"/>
      <c r="Q86" s="618"/>
      <c r="R86" s="618"/>
      <c r="S86" s="618"/>
      <c r="T86" s="618"/>
      <c r="U86" s="618"/>
      <c r="V86" s="618"/>
      <c r="W86" s="618"/>
      <c r="X86" s="618"/>
      <c r="Y86" s="618"/>
      <c r="Z86" s="618"/>
      <c r="AA86" s="18"/>
      <c r="AB86" s="18"/>
    </row>
    <row r="87" spans="1:28" s="19" customFormat="1" ht="21.95" customHeight="1" x14ac:dyDescent="0.15">
      <c r="A87" s="15"/>
      <c r="B87" s="15"/>
      <c r="C87" s="15"/>
      <c r="D87" s="15"/>
      <c r="E87" s="15"/>
      <c r="F87" s="15"/>
      <c r="G87" s="15"/>
      <c r="H87" s="15"/>
      <c r="I87" s="15"/>
      <c r="J87" s="15"/>
      <c r="K87" s="15"/>
      <c r="L87" s="15"/>
      <c r="M87" s="11"/>
      <c r="O87" s="618"/>
      <c r="P87" s="618"/>
      <c r="Q87" s="618"/>
      <c r="R87" s="618"/>
      <c r="S87" s="618"/>
      <c r="T87" s="618"/>
      <c r="U87" s="618"/>
      <c r="V87" s="618"/>
      <c r="W87" s="618"/>
      <c r="X87" s="618"/>
      <c r="Y87" s="618"/>
      <c r="Z87" s="618"/>
      <c r="AA87" s="18"/>
      <c r="AB87" s="18"/>
    </row>
    <row r="88" spans="1:28" s="19" customFormat="1" ht="21.95" customHeight="1" x14ac:dyDescent="0.15">
      <c r="A88" s="15"/>
      <c r="B88" s="15"/>
      <c r="C88" s="15"/>
      <c r="D88" s="15"/>
      <c r="E88" s="15"/>
      <c r="F88" s="15"/>
      <c r="G88" s="15"/>
      <c r="H88" s="15"/>
      <c r="I88" s="15"/>
      <c r="J88" s="15"/>
      <c r="K88" s="15"/>
      <c r="L88" s="15"/>
      <c r="M88" s="11"/>
      <c r="O88" s="618"/>
      <c r="P88" s="618"/>
      <c r="Q88" s="618"/>
      <c r="R88" s="618"/>
      <c r="S88" s="618"/>
      <c r="T88" s="618"/>
      <c r="U88" s="618"/>
      <c r="V88" s="618"/>
      <c r="W88" s="618"/>
      <c r="X88" s="618"/>
      <c r="Y88" s="618"/>
      <c r="Z88" s="618"/>
      <c r="AA88" s="18"/>
      <c r="AB88" s="18"/>
    </row>
    <row r="89" spans="1:28" s="19" customFormat="1" ht="21.95" customHeight="1" x14ac:dyDescent="0.15">
      <c r="A89" s="15"/>
      <c r="B89" s="15"/>
      <c r="C89" s="15"/>
      <c r="D89" s="15"/>
      <c r="E89" s="15"/>
      <c r="F89" s="15"/>
      <c r="G89" s="15"/>
      <c r="H89" s="15"/>
      <c r="I89" s="15"/>
      <c r="J89" s="15"/>
      <c r="K89" s="15"/>
      <c r="L89" s="15"/>
      <c r="M89" s="11"/>
      <c r="O89" s="618"/>
      <c r="P89" s="618"/>
      <c r="Q89" s="618"/>
      <c r="R89" s="618"/>
      <c r="S89" s="618"/>
      <c r="T89" s="618"/>
      <c r="U89" s="618"/>
      <c r="V89" s="618"/>
      <c r="W89" s="618"/>
      <c r="X89" s="618"/>
      <c r="Y89" s="618"/>
      <c r="Z89" s="618"/>
      <c r="AA89" s="18"/>
      <c r="AB89" s="18"/>
    </row>
    <row r="90" spans="1:28" s="19" customFormat="1" ht="21.95" customHeight="1" x14ac:dyDescent="0.15">
      <c r="A90" s="15"/>
      <c r="B90" s="15"/>
      <c r="C90" s="15"/>
      <c r="D90" s="15"/>
      <c r="E90" s="15"/>
      <c r="F90" s="15"/>
      <c r="G90" s="15"/>
      <c r="H90" s="15"/>
      <c r="I90" s="15"/>
      <c r="J90" s="15"/>
      <c r="K90" s="15"/>
      <c r="L90" s="15"/>
      <c r="M90" s="11"/>
      <c r="O90" s="618"/>
      <c r="P90" s="618"/>
      <c r="Q90" s="618"/>
      <c r="R90" s="618"/>
      <c r="S90" s="618"/>
      <c r="T90" s="618"/>
      <c r="U90" s="618"/>
      <c r="V90" s="618"/>
      <c r="W90" s="618"/>
      <c r="X90" s="618"/>
      <c r="Y90" s="618"/>
      <c r="Z90" s="618"/>
      <c r="AA90" s="18"/>
      <c r="AB90" s="18"/>
    </row>
    <row r="91" spans="1:28" s="19" customFormat="1" ht="21.95" customHeight="1" x14ac:dyDescent="0.15">
      <c r="A91" s="15"/>
      <c r="B91" s="15"/>
      <c r="C91" s="15"/>
      <c r="D91" s="15"/>
      <c r="E91" s="15"/>
      <c r="F91" s="15"/>
      <c r="G91" s="15"/>
      <c r="H91" s="15"/>
      <c r="I91" s="15"/>
      <c r="J91" s="15"/>
      <c r="K91" s="15"/>
      <c r="L91" s="15"/>
      <c r="M91" s="11"/>
      <c r="O91" s="618"/>
      <c r="P91" s="618"/>
      <c r="Q91" s="618"/>
      <c r="R91" s="618"/>
      <c r="S91" s="618"/>
      <c r="T91" s="618"/>
      <c r="U91" s="618"/>
      <c r="V91" s="618"/>
      <c r="W91" s="618"/>
      <c r="X91" s="618"/>
      <c r="Y91" s="618"/>
      <c r="Z91" s="618"/>
      <c r="AA91" s="18"/>
      <c r="AB91" s="18"/>
    </row>
    <row r="92" spans="1:28" s="19" customFormat="1" ht="21.95" customHeight="1" x14ac:dyDescent="0.15">
      <c r="A92" s="15"/>
      <c r="B92" s="15"/>
      <c r="C92" s="15"/>
      <c r="D92" s="15"/>
      <c r="E92" s="15"/>
      <c r="F92" s="15"/>
      <c r="G92" s="15"/>
      <c r="H92" s="15"/>
      <c r="I92" s="15"/>
      <c r="J92" s="15"/>
      <c r="K92" s="15"/>
      <c r="L92" s="15"/>
      <c r="M92" s="11"/>
      <c r="O92" s="618"/>
      <c r="P92" s="618"/>
      <c r="Q92" s="618"/>
      <c r="R92" s="618"/>
      <c r="S92" s="618"/>
      <c r="T92" s="618"/>
      <c r="U92" s="618"/>
      <c r="V92" s="618"/>
      <c r="W92" s="618"/>
      <c r="X92" s="618"/>
      <c r="Y92" s="618"/>
      <c r="Z92" s="618"/>
      <c r="AA92" s="18"/>
      <c r="AB92" s="18"/>
    </row>
    <row r="93" spans="1:28" s="19" customFormat="1" ht="21.95" customHeight="1" x14ac:dyDescent="0.15">
      <c r="A93" s="15"/>
      <c r="B93" s="15"/>
      <c r="C93" s="15"/>
      <c r="D93" s="15"/>
      <c r="E93" s="15"/>
      <c r="F93" s="15"/>
      <c r="G93" s="15"/>
      <c r="H93" s="15"/>
      <c r="I93" s="15"/>
      <c r="J93" s="15"/>
      <c r="K93" s="15"/>
      <c r="L93" s="15"/>
      <c r="M93" s="11"/>
      <c r="O93" s="618"/>
      <c r="P93" s="618"/>
      <c r="Q93" s="618"/>
      <c r="R93" s="618"/>
      <c r="S93" s="618"/>
      <c r="T93" s="618"/>
      <c r="U93" s="618"/>
      <c r="V93" s="618"/>
      <c r="W93" s="618"/>
      <c r="X93" s="618"/>
      <c r="Y93" s="618"/>
      <c r="Z93" s="618"/>
      <c r="AA93" s="18"/>
      <c r="AB93" s="18"/>
    </row>
    <row r="94" spans="1:28" s="19" customFormat="1" ht="21.95" customHeight="1" x14ac:dyDescent="0.15">
      <c r="A94" s="15"/>
      <c r="B94" s="15"/>
      <c r="C94" s="15"/>
      <c r="D94" s="15"/>
      <c r="E94" s="15"/>
      <c r="F94" s="15"/>
      <c r="G94" s="15"/>
      <c r="H94" s="15"/>
      <c r="I94" s="15"/>
      <c r="J94" s="15"/>
      <c r="K94" s="15"/>
      <c r="L94" s="15"/>
      <c r="M94" s="11"/>
      <c r="O94" s="618"/>
      <c r="P94" s="618"/>
      <c r="Q94" s="618"/>
      <c r="R94" s="618"/>
      <c r="S94" s="618"/>
      <c r="T94" s="618"/>
      <c r="U94" s="618"/>
      <c r="V94" s="618"/>
      <c r="W94" s="618"/>
      <c r="X94" s="618"/>
      <c r="Y94" s="618"/>
      <c r="Z94" s="618"/>
      <c r="AA94" s="18"/>
      <c r="AB94" s="18"/>
    </row>
    <row r="95" spans="1:28" s="19" customFormat="1" ht="21.95" customHeight="1" x14ac:dyDescent="0.15">
      <c r="A95" s="15"/>
      <c r="B95" s="15"/>
      <c r="C95" s="15"/>
      <c r="D95" s="15"/>
      <c r="E95" s="15"/>
      <c r="F95" s="15"/>
      <c r="G95" s="15"/>
      <c r="H95" s="15"/>
      <c r="I95" s="15"/>
      <c r="J95" s="15"/>
      <c r="K95" s="15"/>
      <c r="L95" s="15"/>
      <c r="M95" s="11"/>
      <c r="O95" s="618"/>
      <c r="P95" s="618"/>
      <c r="Q95" s="618"/>
      <c r="R95" s="618"/>
      <c r="S95" s="618"/>
      <c r="T95" s="618"/>
      <c r="U95" s="618"/>
      <c r="V95" s="618"/>
      <c r="W95" s="618"/>
      <c r="X95" s="618"/>
      <c r="Y95" s="618"/>
      <c r="Z95" s="618"/>
      <c r="AA95" s="18"/>
      <c r="AB95" s="18"/>
    </row>
    <row r="96" spans="1:28" s="19" customFormat="1" ht="21.95" customHeight="1" x14ac:dyDescent="0.15">
      <c r="A96" s="15"/>
      <c r="B96" s="15"/>
      <c r="C96" s="15"/>
      <c r="D96" s="15"/>
      <c r="E96" s="15"/>
      <c r="F96" s="15"/>
      <c r="G96" s="15"/>
      <c r="H96" s="15"/>
      <c r="I96" s="15"/>
      <c r="J96" s="15"/>
      <c r="K96" s="15"/>
      <c r="L96" s="15"/>
      <c r="M96" s="11"/>
      <c r="O96" s="618"/>
      <c r="P96" s="618"/>
      <c r="Q96" s="618"/>
      <c r="R96" s="618"/>
      <c r="S96" s="618"/>
      <c r="T96" s="618"/>
      <c r="U96" s="618"/>
      <c r="V96" s="618"/>
      <c r="W96" s="618"/>
      <c r="X96" s="618"/>
      <c r="Y96" s="618"/>
      <c r="Z96" s="618"/>
      <c r="AA96" s="18"/>
      <c r="AB96" s="18"/>
    </row>
    <row r="97" spans="1:28" s="19" customFormat="1" ht="21.95" customHeight="1" x14ac:dyDescent="0.15">
      <c r="A97" s="15"/>
      <c r="B97" s="15"/>
      <c r="C97" s="15"/>
      <c r="D97" s="15"/>
      <c r="E97" s="15"/>
      <c r="F97" s="15"/>
      <c r="G97" s="15"/>
      <c r="H97" s="15"/>
      <c r="I97" s="15"/>
      <c r="J97" s="15"/>
      <c r="K97" s="15"/>
      <c r="L97" s="15"/>
      <c r="M97" s="11"/>
      <c r="O97" s="618"/>
      <c r="P97" s="618"/>
      <c r="Q97" s="618"/>
      <c r="R97" s="618"/>
      <c r="S97" s="618"/>
      <c r="T97" s="618"/>
      <c r="U97" s="618"/>
      <c r="V97" s="618"/>
      <c r="W97" s="618"/>
      <c r="X97" s="618"/>
      <c r="Y97" s="618"/>
      <c r="Z97" s="618"/>
      <c r="AA97" s="18"/>
      <c r="AB97" s="18"/>
    </row>
    <row r="98" spans="1:28" s="19" customFormat="1" ht="21.95" customHeight="1" x14ac:dyDescent="0.15">
      <c r="A98" s="15"/>
      <c r="B98" s="15"/>
      <c r="C98" s="15"/>
      <c r="D98" s="15"/>
      <c r="E98" s="15"/>
      <c r="F98" s="15"/>
      <c r="G98" s="15"/>
      <c r="H98" s="15"/>
      <c r="I98" s="15"/>
      <c r="J98" s="15"/>
      <c r="K98" s="15"/>
      <c r="L98" s="15"/>
      <c r="M98" s="11"/>
      <c r="O98" s="618"/>
      <c r="P98" s="618"/>
      <c r="Q98" s="618"/>
      <c r="R98" s="618"/>
      <c r="S98" s="618"/>
      <c r="T98" s="618"/>
      <c r="U98" s="618"/>
      <c r="V98" s="618"/>
      <c r="W98" s="618"/>
      <c r="X98" s="618"/>
      <c r="Y98" s="618"/>
      <c r="Z98" s="618"/>
      <c r="AA98" s="18"/>
      <c r="AB98" s="18"/>
    </row>
    <row r="99" spans="1:28" s="19" customFormat="1" ht="21.95" customHeight="1" x14ac:dyDescent="0.15">
      <c r="A99" s="15"/>
      <c r="B99" s="15"/>
      <c r="C99" s="15"/>
      <c r="D99" s="15"/>
      <c r="E99" s="15"/>
      <c r="F99" s="15"/>
      <c r="G99" s="15"/>
      <c r="H99" s="15"/>
      <c r="I99" s="15"/>
      <c r="J99" s="15"/>
      <c r="K99" s="15"/>
      <c r="L99" s="15"/>
      <c r="M99" s="11"/>
      <c r="O99" s="618"/>
      <c r="P99" s="618"/>
      <c r="Q99" s="618"/>
      <c r="R99" s="618"/>
      <c r="S99" s="618"/>
      <c r="T99" s="618"/>
      <c r="U99" s="618"/>
      <c r="V99" s="618"/>
      <c r="W99" s="618"/>
      <c r="X99" s="618"/>
      <c r="Y99" s="618"/>
      <c r="Z99" s="618"/>
      <c r="AA99" s="18"/>
      <c r="AB99" s="18"/>
    </row>
    <row r="100" spans="1:28" s="19" customFormat="1" ht="21.95" customHeight="1" x14ac:dyDescent="0.15">
      <c r="A100" s="15"/>
      <c r="B100" s="15"/>
      <c r="C100" s="15"/>
      <c r="D100" s="15"/>
      <c r="E100" s="15"/>
      <c r="F100" s="15"/>
      <c r="G100" s="15"/>
      <c r="H100" s="15"/>
      <c r="I100" s="15"/>
      <c r="J100" s="15"/>
      <c r="K100" s="15"/>
      <c r="L100" s="15"/>
      <c r="M100" s="11"/>
      <c r="O100" s="618"/>
      <c r="P100" s="618"/>
      <c r="Q100" s="618"/>
      <c r="R100" s="618"/>
      <c r="S100" s="618"/>
      <c r="T100" s="618"/>
      <c r="U100" s="618"/>
      <c r="V100" s="618"/>
      <c r="W100" s="618"/>
      <c r="X100" s="618"/>
      <c r="Y100" s="618"/>
      <c r="Z100" s="618"/>
      <c r="AA100" s="18"/>
      <c r="AB100" s="18"/>
    </row>
    <row r="101" spans="1:28" s="19" customFormat="1" ht="21.95" customHeight="1" x14ac:dyDescent="0.15">
      <c r="A101" s="15"/>
      <c r="B101" s="15"/>
      <c r="C101" s="15"/>
      <c r="D101" s="15"/>
      <c r="E101" s="15"/>
      <c r="F101" s="15"/>
      <c r="G101" s="15"/>
      <c r="H101" s="15"/>
      <c r="I101" s="15"/>
      <c r="J101" s="15"/>
      <c r="K101" s="15"/>
      <c r="L101" s="15"/>
      <c r="M101" s="11"/>
      <c r="O101" s="618"/>
      <c r="P101" s="618"/>
      <c r="Q101" s="618"/>
      <c r="R101" s="618"/>
      <c r="S101" s="618"/>
      <c r="T101" s="618"/>
      <c r="U101" s="618"/>
      <c r="V101" s="618"/>
      <c r="W101" s="618"/>
      <c r="X101" s="618"/>
      <c r="Y101" s="618"/>
      <c r="Z101" s="618"/>
      <c r="AA101" s="18"/>
      <c r="AB101" s="18"/>
    </row>
    <row r="102" spans="1:28" s="19" customFormat="1" ht="21.95" customHeight="1" x14ac:dyDescent="0.15">
      <c r="A102" s="15"/>
      <c r="B102" s="15"/>
      <c r="C102" s="15"/>
      <c r="D102" s="15"/>
      <c r="E102" s="15"/>
      <c r="F102" s="15"/>
      <c r="G102" s="15"/>
      <c r="H102" s="15"/>
      <c r="I102" s="15"/>
      <c r="J102" s="15"/>
      <c r="K102" s="15"/>
      <c r="L102" s="15"/>
      <c r="M102" s="11"/>
      <c r="O102" s="618"/>
      <c r="P102" s="618"/>
      <c r="Q102" s="618"/>
      <c r="R102" s="618"/>
      <c r="S102" s="618"/>
      <c r="T102" s="618"/>
      <c r="U102" s="618"/>
      <c r="V102" s="618"/>
      <c r="W102" s="618"/>
      <c r="X102" s="618"/>
      <c r="Y102" s="618"/>
      <c r="Z102" s="618"/>
      <c r="AA102" s="18"/>
      <c r="AB102" s="18"/>
    </row>
    <row r="103" spans="1:28" s="19" customFormat="1" ht="21.95" customHeight="1" x14ac:dyDescent="0.15">
      <c r="A103" s="15"/>
      <c r="B103" s="15"/>
      <c r="C103" s="15"/>
      <c r="D103" s="15"/>
      <c r="E103" s="15"/>
      <c r="F103" s="15"/>
      <c r="G103" s="15"/>
      <c r="H103" s="15"/>
      <c r="I103" s="15"/>
      <c r="J103" s="15"/>
      <c r="K103" s="15"/>
      <c r="L103" s="15"/>
      <c r="M103" s="11"/>
      <c r="O103" s="618"/>
      <c r="P103" s="618"/>
      <c r="Q103" s="618"/>
      <c r="R103" s="618"/>
      <c r="S103" s="618"/>
      <c r="T103" s="618"/>
      <c r="U103" s="618"/>
      <c r="V103" s="618"/>
      <c r="W103" s="618"/>
      <c r="X103" s="618"/>
      <c r="Y103" s="618"/>
      <c r="Z103" s="618"/>
      <c r="AA103" s="18"/>
      <c r="AB103" s="18"/>
    </row>
    <row r="104" spans="1:28" ht="15" x14ac:dyDescent="0.15">
      <c r="AA104" s="18"/>
      <c r="AB104" s="18"/>
    </row>
    <row r="105" spans="1:28" ht="13.5" customHeight="1" x14ac:dyDescent="0.15">
      <c r="AA105" s="18"/>
      <c r="AB105" s="18"/>
    </row>
    <row r="106" spans="1:28" ht="13.5" customHeight="1" x14ac:dyDescent="0.15">
      <c r="AA106" s="18"/>
      <c r="AB106" s="18"/>
    </row>
    <row r="107" spans="1:28" ht="13.5" customHeight="1" x14ac:dyDescent="0.15">
      <c r="AA107" s="18"/>
      <c r="AB107" s="18"/>
    </row>
    <row r="108" spans="1:28" ht="13.5" customHeight="1" x14ac:dyDescent="0.15">
      <c r="AA108" s="18"/>
      <c r="AB108" s="18"/>
    </row>
    <row r="109" spans="1:28" ht="13.5" customHeight="1" x14ac:dyDescent="0.15">
      <c r="AA109" s="18"/>
      <c r="AB109" s="18"/>
    </row>
    <row r="110" spans="1:28" ht="13.5" customHeight="1" x14ac:dyDescent="0.15">
      <c r="AA110" s="18"/>
      <c r="AB110" s="18"/>
    </row>
    <row r="111" spans="1:28" ht="13.5" customHeight="1" x14ac:dyDescent="0.15">
      <c r="AA111" s="18"/>
      <c r="AB111" s="18"/>
    </row>
    <row r="112" spans="1:28" ht="13.5" customHeight="1" x14ac:dyDescent="0.15">
      <c r="AA112" s="18"/>
      <c r="AB112" s="18"/>
    </row>
    <row r="113" spans="27:28" ht="13.5" customHeight="1" x14ac:dyDescent="0.15">
      <c r="AA113" s="18"/>
      <c r="AB113" s="18"/>
    </row>
    <row r="114" spans="27:28" ht="13.5" customHeight="1" x14ac:dyDescent="0.15">
      <c r="AA114" s="18"/>
      <c r="AB114" s="18"/>
    </row>
    <row r="115" spans="27:28" ht="13.5" customHeight="1" x14ac:dyDescent="0.15">
      <c r="AA115" s="18"/>
      <c r="AB115" s="18"/>
    </row>
    <row r="116" spans="27:28" ht="13.5" customHeight="1" x14ac:dyDescent="0.15">
      <c r="AA116" s="18"/>
      <c r="AB116" s="18"/>
    </row>
    <row r="117" spans="27:28" ht="13.5" customHeight="1" x14ac:dyDescent="0.15">
      <c r="AA117" s="18"/>
      <c r="AB117" s="18"/>
    </row>
    <row r="118" spans="27:28" ht="13.5" customHeight="1" x14ac:dyDescent="0.15">
      <c r="AA118" s="18"/>
      <c r="AB118" s="18"/>
    </row>
    <row r="119" spans="27:28" ht="13.5" customHeight="1" x14ac:dyDescent="0.15">
      <c r="AA119" s="18"/>
      <c r="AB119" s="18"/>
    </row>
    <row r="120" spans="27:28" ht="13.5" customHeight="1" x14ac:dyDescent="0.15">
      <c r="AA120" s="18"/>
      <c r="AB120" s="18"/>
    </row>
    <row r="121" spans="27:28" ht="13.5" customHeight="1" x14ac:dyDescent="0.15">
      <c r="AA121" s="18"/>
      <c r="AB121" s="18"/>
    </row>
    <row r="122" spans="27:28" ht="13.5" customHeight="1" x14ac:dyDescent="0.15">
      <c r="AA122" s="18"/>
      <c r="AB122" s="18"/>
    </row>
    <row r="123" spans="27:28" ht="13.5" customHeight="1" x14ac:dyDescent="0.15">
      <c r="AA123" s="18"/>
      <c r="AB123" s="18"/>
    </row>
    <row r="124" spans="27:28" ht="13.5" customHeight="1" x14ac:dyDescent="0.15">
      <c r="AA124" s="18"/>
      <c r="AB124" s="18"/>
    </row>
    <row r="125" spans="27:28" ht="13.5" customHeight="1" x14ac:dyDescent="0.15">
      <c r="AA125" s="18"/>
      <c r="AB125" s="18"/>
    </row>
    <row r="126" spans="27:28" ht="13.5" customHeight="1" x14ac:dyDescent="0.15">
      <c r="AA126" s="18"/>
      <c r="AB126" s="18"/>
    </row>
    <row r="127" spans="27:28" ht="13.5" customHeight="1" x14ac:dyDescent="0.15">
      <c r="AA127" s="18"/>
      <c r="AB127" s="18"/>
    </row>
    <row r="128" spans="27:28" ht="13.5" customHeight="1" x14ac:dyDescent="0.15">
      <c r="AA128" s="18"/>
      <c r="AB128" s="18"/>
    </row>
    <row r="129" spans="1:28" ht="13.5" customHeight="1" x14ac:dyDescent="0.15">
      <c r="AA129" s="18"/>
      <c r="AB129" s="18"/>
    </row>
    <row r="130" spans="1:28" ht="13.5" customHeight="1" x14ac:dyDescent="0.15">
      <c r="AA130" s="18"/>
      <c r="AB130" s="18"/>
    </row>
    <row r="131" spans="1:28" ht="13.5" customHeight="1" x14ac:dyDescent="0.15">
      <c r="AA131" s="18"/>
      <c r="AB131" s="18"/>
    </row>
    <row r="132" spans="1:28" ht="13.5" customHeight="1" x14ac:dyDescent="0.15">
      <c r="AA132" s="18"/>
      <c r="AB132" s="18"/>
    </row>
    <row r="133" spans="1:28" ht="13.5" customHeight="1" x14ac:dyDescent="0.15">
      <c r="AA133" s="18"/>
      <c r="AB133" s="18"/>
    </row>
    <row r="134" spans="1:28" ht="13.5" customHeight="1" x14ac:dyDescent="0.15">
      <c r="AA134" s="18"/>
      <c r="AB134" s="18"/>
    </row>
    <row r="135" spans="1:28" ht="13.5" customHeight="1" x14ac:dyDescent="0.15">
      <c r="AA135" s="18"/>
      <c r="AB135" s="18"/>
    </row>
    <row r="136" spans="1:28" s="19" customFormat="1" ht="13.5" customHeight="1" x14ac:dyDescent="0.15">
      <c r="A136" s="15"/>
      <c r="B136" s="15"/>
      <c r="C136" s="15"/>
      <c r="D136" s="15"/>
      <c r="E136" s="15"/>
      <c r="F136" s="15"/>
      <c r="G136" s="15"/>
      <c r="H136" s="15"/>
      <c r="I136" s="15"/>
      <c r="J136" s="15"/>
      <c r="K136" s="15"/>
      <c r="L136" s="15"/>
      <c r="M136" s="11"/>
      <c r="O136" s="618"/>
      <c r="P136" s="618"/>
      <c r="Q136" s="618"/>
      <c r="R136" s="618"/>
      <c r="S136" s="618"/>
      <c r="T136" s="618"/>
      <c r="U136" s="618"/>
      <c r="V136" s="618"/>
      <c r="W136" s="618"/>
      <c r="X136" s="618"/>
      <c r="Y136" s="618"/>
      <c r="Z136" s="618"/>
      <c r="AA136" s="18"/>
      <c r="AB136" s="18"/>
    </row>
    <row r="137" spans="1:28" s="19" customFormat="1" ht="13.5" customHeight="1" x14ac:dyDescent="0.15">
      <c r="A137" s="15"/>
      <c r="B137" s="15"/>
      <c r="C137" s="15"/>
      <c r="D137" s="15"/>
      <c r="E137" s="15"/>
      <c r="F137" s="15"/>
      <c r="G137" s="15"/>
      <c r="H137" s="15"/>
      <c r="I137" s="15"/>
      <c r="J137" s="15"/>
      <c r="K137" s="15"/>
      <c r="L137" s="15"/>
      <c r="M137" s="11"/>
      <c r="O137" s="618"/>
      <c r="P137" s="618"/>
      <c r="Q137" s="618"/>
      <c r="R137" s="618"/>
      <c r="S137" s="618"/>
      <c r="T137" s="618"/>
      <c r="U137" s="618"/>
      <c r="V137" s="618"/>
      <c r="W137" s="618"/>
      <c r="X137" s="618"/>
      <c r="Y137" s="618"/>
      <c r="Z137" s="618"/>
      <c r="AA137" s="18"/>
      <c r="AB137" s="18"/>
    </row>
    <row r="138" spans="1:28" s="19" customFormat="1" ht="13.5" customHeight="1" x14ac:dyDescent="0.15">
      <c r="A138" s="15"/>
      <c r="B138" s="15"/>
      <c r="C138" s="15"/>
      <c r="D138" s="15"/>
      <c r="E138" s="15"/>
      <c r="F138" s="15"/>
      <c r="G138" s="15"/>
      <c r="H138" s="15"/>
      <c r="I138" s="15"/>
      <c r="J138" s="15"/>
      <c r="K138" s="15"/>
      <c r="L138" s="15"/>
      <c r="M138" s="11"/>
      <c r="O138" s="618"/>
      <c r="P138" s="618"/>
      <c r="Q138" s="618"/>
      <c r="R138" s="618"/>
      <c r="S138" s="618"/>
      <c r="T138" s="618"/>
      <c r="U138" s="618"/>
      <c r="V138" s="618"/>
      <c r="W138" s="618"/>
      <c r="X138" s="618"/>
      <c r="Y138" s="618"/>
      <c r="Z138" s="618"/>
      <c r="AA138" s="18"/>
      <c r="AB138" s="18"/>
    </row>
    <row r="139" spans="1:28" s="19" customFormat="1" ht="13.5" customHeight="1" x14ac:dyDescent="0.15">
      <c r="A139" s="15"/>
      <c r="B139" s="15"/>
      <c r="C139" s="15"/>
      <c r="D139" s="15"/>
      <c r="E139" s="15"/>
      <c r="F139" s="15"/>
      <c r="G139" s="15"/>
      <c r="H139" s="15"/>
      <c r="I139" s="15"/>
      <c r="J139" s="15"/>
      <c r="K139" s="15"/>
      <c r="L139" s="15"/>
      <c r="M139" s="11"/>
      <c r="O139" s="618"/>
      <c r="P139" s="618"/>
      <c r="Q139" s="618"/>
      <c r="R139" s="618"/>
      <c r="S139" s="618"/>
      <c r="T139" s="618"/>
      <c r="U139" s="618"/>
      <c r="V139" s="618"/>
      <c r="W139" s="618"/>
      <c r="X139" s="618"/>
      <c r="Y139" s="618"/>
      <c r="Z139" s="618"/>
      <c r="AA139" s="18"/>
      <c r="AB139" s="18"/>
    </row>
    <row r="140" spans="1:28" s="19" customFormat="1" ht="13.5" customHeight="1" x14ac:dyDescent="0.15">
      <c r="A140" s="15"/>
      <c r="B140" s="15"/>
      <c r="C140" s="15"/>
      <c r="D140" s="15"/>
      <c r="E140" s="15"/>
      <c r="F140" s="15"/>
      <c r="G140" s="15"/>
      <c r="H140" s="15"/>
      <c r="I140" s="15"/>
      <c r="J140" s="15"/>
      <c r="K140" s="15"/>
      <c r="L140" s="15"/>
      <c r="M140" s="11"/>
      <c r="O140" s="618"/>
      <c r="P140" s="618"/>
      <c r="Q140" s="618"/>
      <c r="R140" s="618"/>
      <c r="S140" s="618"/>
      <c r="T140" s="618"/>
      <c r="U140" s="618"/>
      <c r="V140" s="618"/>
      <c r="W140" s="618"/>
      <c r="X140" s="618"/>
      <c r="Y140" s="618"/>
      <c r="Z140" s="618"/>
      <c r="AA140" s="18"/>
      <c r="AB140" s="18"/>
    </row>
    <row r="141" spans="1:28" s="19" customFormat="1" ht="13.5" customHeight="1" x14ac:dyDescent="0.15">
      <c r="A141" s="15"/>
      <c r="B141" s="15"/>
      <c r="C141" s="15"/>
      <c r="D141" s="15"/>
      <c r="E141" s="15"/>
      <c r="F141" s="15"/>
      <c r="G141" s="15"/>
      <c r="H141" s="15"/>
      <c r="I141" s="15"/>
      <c r="J141" s="15"/>
      <c r="K141" s="15"/>
      <c r="L141" s="15"/>
      <c r="M141" s="11"/>
      <c r="O141" s="618"/>
      <c r="P141" s="618"/>
      <c r="Q141" s="618"/>
      <c r="R141" s="618"/>
      <c r="S141" s="618"/>
      <c r="T141" s="618"/>
      <c r="U141" s="618"/>
      <c r="V141" s="618"/>
      <c r="W141" s="618"/>
      <c r="X141" s="618"/>
      <c r="Y141" s="618"/>
      <c r="Z141" s="618"/>
      <c r="AA141" s="18"/>
      <c r="AB141" s="18"/>
    </row>
    <row r="142" spans="1:28" s="19" customFormat="1" ht="13.5" customHeight="1" x14ac:dyDescent="0.15">
      <c r="A142" s="15"/>
      <c r="B142" s="15"/>
      <c r="C142" s="15"/>
      <c r="D142" s="15"/>
      <c r="E142" s="15"/>
      <c r="F142" s="15"/>
      <c r="G142" s="15"/>
      <c r="H142" s="15"/>
      <c r="I142" s="15"/>
      <c r="J142" s="15"/>
      <c r="K142" s="15"/>
      <c r="L142" s="15"/>
      <c r="M142" s="11"/>
      <c r="O142" s="618"/>
      <c r="P142" s="618"/>
      <c r="Q142" s="618"/>
      <c r="R142" s="618"/>
      <c r="S142" s="618"/>
      <c r="T142" s="618"/>
      <c r="U142" s="618"/>
      <c r="V142" s="618"/>
      <c r="W142" s="618"/>
      <c r="X142" s="618"/>
      <c r="Y142" s="618"/>
      <c r="Z142" s="618"/>
      <c r="AA142" s="18"/>
      <c r="AB142" s="18"/>
    </row>
    <row r="143" spans="1:28" s="19" customFormat="1" ht="13.5" customHeight="1" x14ac:dyDescent="0.15">
      <c r="A143" s="15"/>
      <c r="B143" s="15"/>
      <c r="C143" s="15"/>
      <c r="D143" s="15"/>
      <c r="E143" s="15"/>
      <c r="F143" s="15"/>
      <c r="G143" s="15"/>
      <c r="H143" s="15"/>
      <c r="I143" s="15"/>
      <c r="J143" s="15"/>
      <c r="K143" s="15"/>
      <c r="L143" s="15"/>
      <c r="M143" s="11"/>
      <c r="O143" s="618"/>
      <c r="P143" s="618"/>
      <c r="Q143" s="618"/>
      <c r="R143" s="618"/>
      <c r="S143" s="618"/>
      <c r="T143" s="618"/>
      <c r="U143" s="618"/>
      <c r="V143" s="618"/>
      <c r="W143" s="618"/>
      <c r="X143" s="618"/>
      <c r="Y143" s="618"/>
      <c r="Z143" s="618"/>
      <c r="AA143" s="18"/>
      <c r="AB143" s="18"/>
    </row>
    <row r="144" spans="1:28" s="19" customFormat="1" ht="13.5" customHeight="1" x14ac:dyDescent="0.15">
      <c r="A144" s="15"/>
      <c r="B144" s="15"/>
      <c r="C144" s="15"/>
      <c r="D144" s="15"/>
      <c r="E144" s="15"/>
      <c r="F144" s="15"/>
      <c r="G144" s="15"/>
      <c r="H144" s="15"/>
      <c r="I144" s="15"/>
      <c r="J144" s="15"/>
      <c r="K144" s="15"/>
      <c r="L144" s="15"/>
      <c r="M144" s="11"/>
      <c r="O144" s="618"/>
      <c r="P144" s="618"/>
      <c r="Q144" s="618"/>
      <c r="R144" s="618"/>
      <c r="S144" s="618"/>
      <c r="T144" s="618"/>
      <c r="U144" s="618"/>
      <c r="V144" s="618"/>
      <c r="W144" s="618"/>
      <c r="X144" s="618"/>
      <c r="Y144" s="618"/>
      <c r="Z144" s="618"/>
      <c r="AA144" s="18"/>
      <c r="AB144" s="18"/>
    </row>
    <row r="145" spans="1:28" s="19" customFormat="1" ht="13.5" customHeight="1" x14ac:dyDescent="0.15">
      <c r="A145" s="15"/>
      <c r="B145" s="15"/>
      <c r="C145" s="15"/>
      <c r="D145" s="15"/>
      <c r="E145" s="15"/>
      <c r="F145" s="15"/>
      <c r="G145" s="15"/>
      <c r="H145" s="15"/>
      <c r="I145" s="15"/>
      <c r="J145" s="15"/>
      <c r="K145" s="15"/>
      <c r="L145" s="15"/>
      <c r="M145" s="11"/>
      <c r="O145" s="618"/>
      <c r="P145" s="618"/>
      <c r="Q145" s="618"/>
      <c r="R145" s="618"/>
      <c r="S145" s="618"/>
      <c r="T145" s="618"/>
      <c r="U145" s="618"/>
      <c r="V145" s="618"/>
      <c r="W145" s="618"/>
      <c r="X145" s="618"/>
      <c r="Y145" s="618"/>
      <c r="Z145" s="618"/>
      <c r="AA145" s="18"/>
      <c r="AB145" s="18"/>
    </row>
    <row r="146" spans="1:28" s="19" customFormat="1" ht="13.5" customHeight="1" x14ac:dyDescent="0.15">
      <c r="A146" s="15"/>
      <c r="B146" s="15"/>
      <c r="C146" s="15"/>
      <c r="D146" s="15"/>
      <c r="E146" s="15"/>
      <c r="F146" s="15"/>
      <c r="G146" s="15"/>
      <c r="H146" s="15"/>
      <c r="I146" s="15"/>
      <c r="J146" s="15"/>
      <c r="K146" s="15"/>
      <c r="L146" s="15"/>
      <c r="M146" s="11"/>
      <c r="O146" s="618"/>
      <c r="P146" s="618"/>
      <c r="Q146" s="618"/>
      <c r="R146" s="618"/>
      <c r="S146" s="618"/>
      <c r="T146" s="618"/>
      <c r="U146" s="618"/>
      <c r="V146" s="618"/>
      <c r="W146" s="618"/>
      <c r="X146" s="618"/>
      <c r="Y146" s="618"/>
      <c r="Z146" s="618"/>
      <c r="AA146" s="18"/>
      <c r="AB146" s="18"/>
    </row>
    <row r="147" spans="1:28" s="19" customFormat="1" ht="13.5" customHeight="1" x14ac:dyDescent="0.15">
      <c r="A147" s="15"/>
      <c r="B147" s="15"/>
      <c r="C147" s="15"/>
      <c r="D147" s="15"/>
      <c r="E147" s="15"/>
      <c r="F147" s="15"/>
      <c r="G147" s="15"/>
      <c r="H147" s="15"/>
      <c r="I147" s="15"/>
      <c r="J147" s="15"/>
      <c r="K147" s="15"/>
      <c r="L147" s="15"/>
      <c r="M147" s="11"/>
      <c r="O147" s="618"/>
      <c r="P147" s="618"/>
      <c r="Q147" s="618"/>
      <c r="R147" s="618"/>
      <c r="S147" s="618"/>
      <c r="T147" s="618"/>
      <c r="U147" s="618"/>
      <c r="V147" s="618"/>
      <c r="W147" s="618"/>
      <c r="X147" s="618"/>
      <c r="Y147" s="618"/>
      <c r="Z147" s="618"/>
      <c r="AA147" s="18"/>
      <c r="AB147" s="18"/>
    </row>
    <row r="148" spans="1:28" s="19" customFormat="1" ht="13.5" customHeight="1" x14ac:dyDescent="0.15">
      <c r="A148" s="15"/>
      <c r="B148" s="15"/>
      <c r="C148" s="15"/>
      <c r="D148" s="15"/>
      <c r="E148" s="15"/>
      <c r="F148" s="15"/>
      <c r="G148" s="15"/>
      <c r="H148" s="15"/>
      <c r="I148" s="15"/>
      <c r="J148" s="15"/>
      <c r="K148" s="15"/>
      <c r="L148" s="15"/>
      <c r="M148" s="11"/>
      <c r="O148" s="618"/>
      <c r="P148" s="618"/>
      <c r="Q148" s="618"/>
      <c r="R148" s="618"/>
      <c r="S148" s="618"/>
      <c r="T148" s="618"/>
      <c r="U148" s="618"/>
      <c r="V148" s="618"/>
      <c r="W148" s="618"/>
      <c r="X148" s="618"/>
      <c r="Y148" s="618"/>
      <c r="Z148" s="618"/>
      <c r="AA148" s="18"/>
      <c r="AB148" s="18"/>
    </row>
    <row r="149" spans="1:28" s="19" customFormat="1" ht="13.5" customHeight="1" x14ac:dyDescent="0.15">
      <c r="A149" s="15"/>
      <c r="B149" s="15"/>
      <c r="C149" s="15"/>
      <c r="D149" s="15"/>
      <c r="E149" s="15"/>
      <c r="F149" s="15"/>
      <c r="G149" s="15"/>
      <c r="H149" s="15"/>
      <c r="I149" s="15"/>
      <c r="J149" s="15"/>
      <c r="K149" s="15"/>
      <c r="L149" s="15"/>
      <c r="M149" s="11"/>
      <c r="O149" s="618"/>
      <c r="P149" s="618"/>
      <c r="Q149" s="618"/>
      <c r="R149" s="618"/>
      <c r="S149" s="618"/>
      <c r="T149" s="618"/>
      <c r="U149" s="618"/>
      <c r="V149" s="618"/>
      <c r="W149" s="618"/>
      <c r="X149" s="618"/>
      <c r="Y149" s="618"/>
      <c r="Z149" s="618"/>
      <c r="AA149" s="18"/>
      <c r="AB149" s="18"/>
    </row>
    <row r="150" spans="1:28" s="19" customFormat="1" ht="13.5" customHeight="1" x14ac:dyDescent="0.15">
      <c r="A150" s="15"/>
      <c r="B150" s="15"/>
      <c r="C150" s="15"/>
      <c r="D150" s="15"/>
      <c r="E150" s="15"/>
      <c r="F150" s="15"/>
      <c r="G150" s="15"/>
      <c r="H150" s="15"/>
      <c r="I150" s="15"/>
      <c r="J150" s="15"/>
      <c r="K150" s="15"/>
      <c r="L150" s="15"/>
      <c r="M150" s="11"/>
      <c r="O150" s="618"/>
      <c r="P150" s="618"/>
      <c r="Q150" s="618"/>
      <c r="R150" s="618"/>
      <c r="S150" s="618"/>
      <c r="T150" s="618"/>
      <c r="U150" s="618"/>
      <c r="V150" s="618"/>
      <c r="W150" s="618"/>
      <c r="X150" s="618"/>
      <c r="Y150" s="618"/>
      <c r="Z150" s="618"/>
      <c r="AA150" s="18"/>
      <c r="AB150" s="18"/>
    </row>
    <row r="151" spans="1:28" s="19" customFormat="1" ht="13.5" customHeight="1" x14ac:dyDescent="0.15">
      <c r="A151" s="15"/>
      <c r="B151" s="15"/>
      <c r="C151" s="15"/>
      <c r="D151" s="15"/>
      <c r="E151" s="15"/>
      <c r="F151" s="15"/>
      <c r="G151" s="15"/>
      <c r="H151" s="15"/>
      <c r="I151" s="15"/>
      <c r="J151" s="15"/>
      <c r="K151" s="15"/>
      <c r="L151" s="15"/>
      <c r="M151" s="11"/>
      <c r="O151" s="618"/>
      <c r="P151" s="618"/>
      <c r="Q151" s="618"/>
      <c r="R151" s="618"/>
      <c r="S151" s="618"/>
      <c r="T151" s="618"/>
      <c r="U151" s="618"/>
      <c r="V151" s="618"/>
      <c r="W151" s="618"/>
      <c r="X151" s="618"/>
      <c r="Y151" s="618"/>
      <c r="Z151" s="618"/>
      <c r="AA151" s="18"/>
      <c r="AB151" s="18"/>
    </row>
    <row r="152" spans="1:28" s="19" customFormat="1" ht="13.5" customHeight="1" x14ac:dyDescent="0.15">
      <c r="A152" s="15"/>
      <c r="B152" s="15"/>
      <c r="C152" s="15"/>
      <c r="D152" s="15"/>
      <c r="E152" s="15"/>
      <c r="F152" s="15"/>
      <c r="G152" s="15"/>
      <c r="H152" s="15"/>
      <c r="I152" s="15"/>
      <c r="J152" s="15"/>
      <c r="K152" s="15"/>
      <c r="L152" s="15"/>
      <c r="M152" s="11"/>
      <c r="O152" s="618"/>
      <c r="P152" s="618"/>
      <c r="Q152" s="618"/>
      <c r="R152" s="618"/>
      <c r="S152" s="618"/>
      <c r="T152" s="618"/>
      <c r="U152" s="618"/>
      <c r="V152" s="618"/>
      <c r="W152" s="618"/>
      <c r="X152" s="618"/>
      <c r="Y152" s="618"/>
      <c r="Z152" s="618"/>
      <c r="AA152" s="18"/>
      <c r="AB152" s="18"/>
    </row>
    <row r="153" spans="1:28" s="19" customFormat="1" ht="13.5" customHeight="1" x14ac:dyDescent="0.15">
      <c r="A153" s="15"/>
      <c r="B153" s="15"/>
      <c r="C153" s="15"/>
      <c r="D153" s="15"/>
      <c r="E153" s="15"/>
      <c r="F153" s="15"/>
      <c r="G153" s="15"/>
      <c r="H153" s="15"/>
      <c r="I153" s="15"/>
      <c r="J153" s="15"/>
      <c r="K153" s="15"/>
      <c r="L153" s="15"/>
      <c r="M153" s="11"/>
      <c r="O153" s="618"/>
      <c r="P153" s="618"/>
      <c r="Q153" s="618"/>
      <c r="R153" s="618"/>
      <c r="S153" s="618"/>
      <c r="T153" s="618"/>
      <c r="U153" s="618"/>
      <c r="V153" s="618"/>
      <c r="W153" s="618"/>
      <c r="X153" s="618"/>
      <c r="Y153" s="618"/>
      <c r="Z153" s="618"/>
      <c r="AA153" s="18"/>
      <c r="AB153" s="18"/>
    </row>
    <row r="154" spans="1:28" s="19" customFormat="1" ht="13.5" customHeight="1" x14ac:dyDescent="0.15">
      <c r="A154" s="15"/>
      <c r="B154" s="15"/>
      <c r="C154" s="15"/>
      <c r="D154" s="15"/>
      <c r="E154" s="15"/>
      <c r="F154" s="15"/>
      <c r="G154" s="15"/>
      <c r="H154" s="15"/>
      <c r="I154" s="15"/>
      <c r="J154" s="15"/>
      <c r="K154" s="15"/>
      <c r="L154" s="15"/>
      <c r="M154" s="11"/>
      <c r="O154" s="618"/>
      <c r="P154" s="618"/>
      <c r="Q154" s="618"/>
      <c r="R154" s="618"/>
      <c r="S154" s="618"/>
      <c r="T154" s="618"/>
      <c r="U154" s="618"/>
      <c r="V154" s="618"/>
      <c r="W154" s="618"/>
      <c r="X154" s="618"/>
      <c r="Y154" s="618"/>
      <c r="Z154" s="618"/>
      <c r="AA154" s="18"/>
      <c r="AB154" s="18"/>
    </row>
    <row r="155" spans="1:28" s="19" customFormat="1" ht="13.5" customHeight="1" x14ac:dyDescent="0.15">
      <c r="A155" s="15"/>
      <c r="B155" s="15"/>
      <c r="C155" s="15"/>
      <c r="D155" s="15"/>
      <c r="E155" s="15"/>
      <c r="F155" s="15"/>
      <c r="G155" s="15"/>
      <c r="H155" s="15"/>
      <c r="I155" s="15"/>
      <c r="J155" s="15"/>
      <c r="K155" s="15"/>
      <c r="L155" s="15"/>
      <c r="M155" s="11"/>
      <c r="O155" s="618"/>
      <c r="P155" s="618"/>
      <c r="Q155" s="618"/>
      <c r="R155" s="618"/>
      <c r="S155" s="618"/>
      <c r="T155" s="618"/>
      <c r="U155" s="618"/>
      <c r="V155" s="618"/>
      <c r="W155" s="618"/>
      <c r="X155" s="618"/>
      <c r="Y155" s="618"/>
      <c r="Z155" s="618"/>
      <c r="AA155" s="18"/>
      <c r="AB155" s="18"/>
    </row>
    <row r="156" spans="1:28" s="19" customFormat="1" ht="13.5" customHeight="1" x14ac:dyDescent="0.15">
      <c r="A156" s="15"/>
      <c r="B156" s="15"/>
      <c r="C156" s="15"/>
      <c r="D156" s="15"/>
      <c r="E156" s="15"/>
      <c r="F156" s="15"/>
      <c r="G156" s="15"/>
      <c r="H156" s="15"/>
      <c r="I156" s="15"/>
      <c r="J156" s="15"/>
      <c r="K156" s="15"/>
      <c r="L156" s="15"/>
      <c r="M156" s="11"/>
      <c r="O156" s="618"/>
      <c r="P156" s="618"/>
      <c r="Q156" s="618"/>
      <c r="R156" s="618"/>
      <c r="S156" s="618"/>
      <c r="T156" s="618"/>
      <c r="U156" s="618"/>
      <c r="V156" s="618"/>
      <c r="W156" s="618"/>
      <c r="X156" s="618"/>
      <c r="Y156" s="618"/>
      <c r="Z156" s="618"/>
      <c r="AA156" s="18"/>
      <c r="AB156" s="18"/>
    </row>
    <row r="157" spans="1:28" s="19" customFormat="1" ht="13.5" customHeight="1" x14ac:dyDescent="0.15">
      <c r="A157" s="15"/>
      <c r="B157" s="15"/>
      <c r="C157" s="15"/>
      <c r="D157" s="15"/>
      <c r="E157" s="15"/>
      <c r="F157" s="15"/>
      <c r="G157" s="15"/>
      <c r="H157" s="15"/>
      <c r="I157" s="15"/>
      <c r="J157" s="15"/>
      <c r="K157" s="15"/>
      <c r="L157" s="15"/>
      <c r="M157" s="11"/>
      <c r="O157" s="618"/>
      <c r="P157" s="618"/>
      <c r="Q157" s="618"/>
      <c r="R157" s="618"/>
      <c r="S157" s="618"/>
      <c r="T157" s="618"/>
      <c r="U157" s="618"/>
      <c r="V157" s="618"/>
      <c r="W157" s="618"/>
      <c r="X157" s="618"/>
      <c r="Y157" s="618"/>
      <c r="Z157" s="618"/>
      <c r="AA157" s="18"/>
      <c r="AB157" s="18"/>
    </row>
    <row r="158" spans="1:28" s="19" customFormat="1" ht="13.5" customHeight="1" x14ac:dyDescent="0.15">
      <c r="A158" s="15"/>
      <c r="B158" s="15"/>
      <c r="C158" s="15"/>
      <c r="D158" s="15"/>
      <c r="E158" s="15"/>
      <c r="F158" s="15"/>
      <c r="G158" s="15"/>
      <c r="H158" s="15"/>
      <c r="I158" s="15"/>
      <c r="J158" s="15"/>
      <c r="K158" s="15"/>
      <c r="L158" s="15"/>
      <c r="M158" s="11"/>
      <c r="O158" s="618"/>
      <c r="P158" s="618"/>
      <c r="Q158" s="618"/>
      <c r="R158" s="618"/>
      <c r="S158" s="618"/>
      <c r="T158" s="618"/>
      <c r="U158" s="618"/>
      <c r="V158" s="618"/>
      <c r="W158" s="618"/>
      <c r="X158" s="618"/>
      <c r="Y158" s="618"/>
      <c r="Z158" s="618"/>
      <c r="AA158" s="18"/>
      <c r="AB158" s="18"/>
    </row>
    <row r="159" spans="1:28" s="19" customFormat="1" ht="13.5" customHeight="1" x14ac:dyDescent="0.15">
      <c r="A159" s="15"/>
      <c r="B159" s="15"/>
      <c r="C159" s="15"/>
      <c r="D159" s="15"/>
      <c r="E159" s="15"/>
      <c r="F159" s="15"/>
      <c r="G159" s="15"/>
      <c r="H159" s="15"/>
      <c r="I159" s="15"/>
      <c r="J159" s="15"/>
      <c r="K159" s="15"/>
      <c r="L159" s="15"/>
      <c r="M159" s="11"/>
      <c r="O159" s="618"/>
      <c r="P159" s="618"/>
      <c r="Q159" s="618"/>
      <c r="R159" s="618"/>
      <c r="S159" s="618"/>
      <c r="T159" s="618"/>
      <c r="U159" s="618"/>
      <c r="V159" s="618"/>
      <c r="W159" s="618"/>
      <c r="X159" s="618"/>
      <c r="Y159" s="618"/>
      <c r="Z159" s="618"/>
      <c r="AA159" s="18"/>
      <c r="AB159" s="18"/>
    </row>
    <row r="160" spans="1:28" s="19" customFormat="1" ht="13.5" customHeight="1" x14ac:dyDescent="0.15">
      <c r="A160" s="15"/>
      <c r="B160" s="15"/>
      <c r="C160" s="15"/>
      <c r="D160" s="15"/>
      <c r="E160" s="15"/>
      <c r="F160" s="15"/>
      <c r="G160" s="15"/>
      <c r="H160" s="15"/>
      <c r="I160" s="15"/>
      <c r="J160" s="15"/>
      <c r="K160" s="15"/>
      <c r="L160" s="15"/>
      <c r="M160" s="11"/>
      <c r="O160" s="618"/>
      <c r="P160" s="618"/>
      <c r="Q160" s="618"/>
      <c r="R160" s="618"/>
      <c r="S160" s="618"/>
      <c r="T160" s="618"/>
      <c r="U160" s="618"/>
      <c r="V160" s="618"/>
      <c r="W160" s="618"/>
      <c r="X160" s="618"/>
      <c r="Y160" s="618"/>
      <c r="Z160" s="618"/>
      <c r="AA160" s="18"/>
      <c r="AB160" s="18"/>
    </row>
    <row r="161" spans="1:28" s="19" customFormat="1" ht="13.5" customHeight="1" x14ac:dyDescent="0.15">
      <c r="A161" s="15"/>
      <c r="B161" s="15"/>
      <c r="C161" s="15"/>
      <c r="D161" s="15"/>
      <c r="E161" s="15"/>
      <c r="F161" s="15"/>
      <c r="G161" s="15"/>
      <c r="H161" s="15"/>
      <c r="I161" s="15"/>
      <c r="J161" s="15"/>
      <c r="K161" s="15"/>
      <c r="L161" s="15"/>
      <c r="M161" s="11"/>
      <c r="O161" s="618"/>
      <c r="P161" s="618"/>
      <c r="Q161" s="618"/>
      <c r="R161" s="618"/>
      <c r="S161" s="618"/>
      <c r="T161" s="618"/>
      <c r="U161" s="618"/>
      <c r="V161" s="618"/>
      <c r="W161" s="618"/>
      <c r="X161" s="618"/>
      <c r="Y161" s="618"/>
      <c r="Z161" s="618"/>
      <c r="AA161" s="18"/>
      <c r="AB161" s="18"/>
    </row>
    <row r="162" spans="1:28" s="19" customFormat="1" ht="13.5" customHeight="1" x14ac:dyDescent="0.15">
      <c r="A162" s="15"/>
      <c r="B162" s="15"/>
      <c r="C162" s="15"/>
      <c r="D162" s="15"/>
      <c r="E162" s="15"/>
      <c r="F162" s="15"/>
      <c r="G162" s="15"/>
      <c r="H162" s="15"/>
      <c r="I162" s="15"/>
      <c r="J162" s="15"/>
      <c r="K162" s="15"/>
      <c r="L162" s="15"/>
      <c r="M162" s="11"/>
      <c r="O162" s="618"/>
      <c r="P162" s="618"/>
      <c r="Q162" s="618"/>
      <c r="R162" s="618"/>
      <c r="S162" s="618"/>
      <c r="T162" s="618"/>
      <c r="U162" s="618"/>
      <c r="V162" s="618"/>
      <c r="W162" s="618"/>
      <c r="X162" s="618"/>
      <c r="Y162" s="618"/>
      <c r="Z162" s="618"/>
      <c r="AA162" s="18"/>
      <c r="AB162" s="18"/>
    </row>
    <row r="163" spans="1:28" s="19" customFormat="1" ht="13.5" customHeight="1" x14ac:dyDescent="0.15">
      <c r="A163" s="15"/>
      <c r="B163" s="15"/>
      <c r="C163" s="15"/>
      <c r="D163" s="15"/>
      <c r="E163" s="15"/>
      <c r="F163" s="15"/>
      <c r="G163" s="15"/>
      <c r="H163" s="15"/>
      <c r="I163" s="15"/>
      <c r="J163" s="15"/>
      <c r="K163" s="15"/>
      <c r="L163" s="15"/>
      <c r="M163" s="11"/>
      <c r="O163" s="618"/>
      <c r="P163" s="618"/>
      <c r="Q163" s="618"/>
      <c r="R163" s="618"/>
      <c r="S163" s="618"/>
      <c r="T163" s="618"/>
      <c r="U163" s="618"/>
      <c r="V163" s="618"/>
      <c r="W163" s="618"/>
      <c r="X163" s="618"/>
      <c r="Y163" s="618"/>
      <c r="Z163" s="618"/>
      <c r="AA163" s="18"/>
      <c r="AB163" s="18"/>
    </row>
    <row r="164" spans="1:28" s="19" customFormat="1" ht="13.5" customHeight="1" x14ac:dyDescent="0.15">
      <c r="A164" s="15"/>
      <c r="B164" s="15"/>
      <c r="C164" s="15"/>
      <c r="D164" s="15"/>
      <c r="E164" s="15"/>
      <c r="F164" s="15"/>
      <c r="G164" s="15"/>
      <c r="H164" s="15"/>
      <c r="I164" s="15"/>
      <c r="J164" s="15"/>
      <c r="K164" s="15"/>
      <c r="L164" s="15"/>
      <c r="M164" s="11"/>
      <c r="O164" s="618"/>
      <c r="P164" s="618"/>
      <c r="Q164" s="618"/>
      <c r="R164" s="618"/>
      <c r="S164" s="618"/>
      <c r="T164" s="618"/>
      <c r="U164" s="618"/>
      <c r="V164" s="618"/>
      <c r="W164" s="618"/>
      <c r="X164" s="618"/>
      <c r="Y164" s="618"/>
      <c r="Z164" s="618"/>
      <c r="AA164" s="18"/>
      <c r="AB164" s="18"/>
    </row>
    <row r="165" spans="1:28" s="19" customFormat="1" ht="13.5" customHeight="1" x14ac:dyDescent="0.15">
      <c r="A165" s="15"/>
      <c r="B165" s="15"/>
      <c r="C165" s="15"/>
      <c r="D165" s="15"/>
      <c r="E165" s="15"/>
      <c r="F165" s="15"/>
      <c r="G165" s="15"/>
      <c r="H165" s="15"/>
      <c r="I165" s="15"/>
      <c r="J165" s="15"/>
      <c r="K165" s="15"/>
      <c r="L165" s="15"/>
      <c r="M165" s="11"/>
      <c r="O165" s="618"/>
      <c r="P165" s="618"/>
      <c r="Q165" s="618"/>
      <c r="R165" s="618"/>
      <c r="S165" s="618"/>
      <c r="T165" s="618"/>
      <c r="U165" s="618"/>
      <c r="V165" s="618"/>
      <c r="W165" s="618"/>
      <c r="X165" s="618"/>
      <c r="Y165" s="618"/>
      <c r="Z165" s="618"/>
      <c r="AA165" s="18"/>
      <c r="AB165" s="18"/>
    </row>
    <row r="166" spans="1:28" s="19" customFormat="1" ht="13.5" customHeight="1" x14ac:dyDescent="0.15">
      <c r="A166" s="15"/>
      <c r="B166" s="15"/>
      <c r="C166" s="15"/>
      <c r="D166" s="15"/>
      <c r="E166" s="15"/>
      <c r="F166" s="15"/>
      <c r="G166" s="15"/>
      <c r="H166" s="15"/>
      <c r="I166" s="15"/>
      <c r="J166" s="15"/>
      <c r="K166" s="15"/>
      <c r="L166" s="15"/>
      <c r="M166" s="11"/>
      <c r="O166" s="618"/>
      <c r="P166" s="618"/>
      <c r="Q166" s="618"/>
      <c r="R166" s="618"/>
      <c r="S166" s="618"/>
      <c r="T166" s="618"/>
      <c r="U166" s="618"/>
      <c r="V166" s="618"/>
      <c r="W166" s="618"/>
      <c r="X166" s="618"/>
      <c r="Y166" s="618"/>
      <c r="Z166" s="618"/>
      <c r="AA166" s="18"/>
      <c r="AB166" s="18"/>
    </row>
    <row r="167" spans="1:28" s="19" customFormat="1" ht="13.5" customHeight="1" x14ac:dyDescent="0.15">
      <c r="A167" s="15"/>
      <c r="B167" s="15"/>
      <c r="C167" s="15"/>
      <c r="D167" s="15"/>
      <c r="E167" s="15"/>
      <c r="F167" s="15"/>
      <c r="G167" s="15"/>
      <c r="H167" s="15"/>
      <c r="I167" s="15"/>
      <c r="J167" s="15"/>
      <c r="K167" s="15"/>
      <c r="L167" s="15"/>
      <c r="M167" s="11"/>
      <c r="O167" s="618"/>
      <c r="P167" s="618"/>
      <c r="Q167" s="618"/>
      <c r="R167" s="618"/>
      <c r="S167" s="618"/>
      <c r="T167" s="618"/>
      <c r="U167" s="618"/>
      <c r="V167" s="618"/>
      <c r="W167" s="618"/>
      <c r="X167" s="618"/>
      <c r="Y167" s="618"/>
      <c r="Z167" s="618"/>
      <c r="AA167" s="18"/>
      <c r="AB167" s="18"/>
    </row>
    <row r="168" spans="1:28" s="19" customFormat="1" ht="13.5" customHeight="1" x14ac:dyDescent="0.15">
      <c r="A168" s="15"/>
      <c r="B168" s="15"/>
      <c r="C168" s="15"/>
      <c r="D168" s="15"/>
      <c r="E168" s="15"/>
      <c r="F168" s="15"/>
      <c r="G168" s="15"/>
      <c r="H168" s="15"/>
      <c r="I168" s="15"/>
      <c r="J168" s="15"/>
      <c r="K168" s="15"/>
      <c r="L168" s="15"/>
      <c r="M168" s="11"/>
      <c r="O168" s="618"/>
      <c r="P168" s="618"/>
      <c r="Q168" s="618"/>
      <c r="R168" s="618"/>
      <c r="S168" s="618"/>
      <c r="T168" s="618"/>
      <c r="U168" s="618"/>
      <c r="V168" s="618"/>
      <c r="W168" s="618"/>
      <c r="X168" s="618"/>
      <c r="Y168" s="618"/>
      <c r="Z168" s="618"/>
      <c r="AA168" s="18"/>
      <c r="AB168" s="18"/>
    </row>
    <row r="169" spans="1:28" s="19" customFormat="1" ht="13.5" customHeight="1" x14ac:dyDescent="0.15">
      <c r="A169" s="15"/>
      <c r="B169" s="15"/>
      <c r="C169" s="15"/>
      <c r="D169" s="15"/>
      <c r="E169" s="15"/>
      <c r="F169" s="15"/>
      <c r="G169" s="15"/>
      <c r="H169" s="15"/>
      <c r="I169" s="15"/>
      <c r="J169" s="15"/>
      <c r="K169" s="15"/>
      <c r="L169" s="15"/>
      <c r="M169" s="11"/>
      <c r="O169" s="618"/>
      <c r="P169" s="618"/>
      <c r="Q169" s="618"/>
      <c r="R169" s="618"/>
      <c r="S169" s="618"/>
      <c r="T169" s="618"/>
      <c r="U169" s="618"/>
      <c r="V169" s="618"/>
      <c r="W169" s="618"/>
      <c r="X169" s="618"/>
      <c r="Y169" s="618"/>
      <c r="Z169" s="618"/>
      <c r="AA169" s="18"/>
      <c r="AB169" s="18"/>
    </row>
    <row r="170" spans="1:28" s="19" customFormat="1" ht="13.5" customHeight="1" x14ac:dyDescent="0.15">
      <c r="A170" s="15"/>
      <c r="B170" s="15"/>
      <c r="C170" s="15"/>
      <c r="D170" s="15"/>
      <c r="E170" s="15"/>
      <c r="F170" s="15"/>
      <c r="G170" s="15"/>
      <c r="H170" s="15"/>
      <c r="I170" s="15"/>
      <c r="J170" s="15"/>
      <c r="K170" s="15"/>
      <c r="L170" s="15"/>
      <c r="M170" s="11"/>
      <c r="O170" s="618"/>
      <c r="P170" s="618"/>
      <c r="Q170" s="618"/>
      <c r="R170" s="618"/>
      <c r="S170" s="618"/>
      <c r="T170" s="618"/>
      <c r="U170" s="618"/>
      <c r="V170" s="618"/>
      <c r="W170" s="618"/>
      <c r="X170" s="618"/>
      <c r="Y170" s="618"/>
      <c r="Z170" s="618"/>
      <c r="AA170" s="18"/>
      <c r="AB170" s="18"/>
    </row>
    <row r="171" spans="1:28" s="19" customFormat="1" ht="13.5" customHeight="1" x14ac:dyDescent="0.15">
      <c r="A171" s="15"/>
      <c r="B171" s="15"/>
      <c r="C171" s="15"/>
      <c r="D171" s="15"/>
      <c r="E171" s="15"/>
      <c r="F171" s="15"/>
      <c r="G171" s="15"/>
      <c r="H171" s="15"/>
      <c r="I171" s="15"/>
      <c r="J171" s="15"/>
      <c r="K171" s="15"/>
      <c r="L171" s="15"/>
      <c r="M171" s="11"/>
      <c r="O171" s="618"/>
      <c r="P171" s="618"/>
      <c r="Q171" s="618"/>
      <c r="R171" s="618"/>
      <c r="S171" s="618"/>
      <c r="T171" s="618"/>
      <c r="U171" s="618"/>
      <c r="V171" s="618"/>
      <c r="W171" s="618"/>
      <c r="X171" s="618"/>
      <c r="Y171" s="618"/>
      <c r="Z171" s="618"/>
      <c r="AA171" s="18"/>
      <c r="AB171" s="18"/>
    </row>
    <row r="172" spans="1:28" s="19" customFormat="1" ht="13.5" customHeight="1" x14ac:dyDescent="0.15">
      <c r="A172" s="15"/>
      <c r="B172" s="15"/>
      <c r="C172" s="15"/>
      <c r="D172" s="15"/>
      <c r="E172" s="15"/>
      <c r="F172" s="15"/>
      <c r="G172" s="15"/>
      <c r="H172" s="15"/>
      <c r="I172" s="15"/>
      <c r="J172" s="15"/>
      <c r="K172" s="15"/>
      <c r="L172" s="15"/>
      <c r="M172" s="11"/>
      <c r="O172" s="618"/>
      <c r="P172" s="618"/>
      <c r="Q172" s="618"/>
      <c r="R172" s="618"/>
      <c r="S172" s="618"/>
      <c r="T172" s="618"/>
      <c r="U172" s="618"/>
      <c r="V172" s="618"/>
      <c r="W172" s="618"/>
      <c r="X172" s="618"/>
      <c r="Y172" s="618"/>
      <c r="Z172" s="618"/>
      <c r="AA172" s="18"/>
      <c r="AB172" s="18"/>
    </row>
    <row r="173" spans="1:28" s="19" customFormat="1" ht="13.5" customHeight="1" x14ac:dyDescent="0.15">
      <c r="A173" s="15"/>
      <c r="B173" s="15"/>
      <c r="C173" s="15"/>
      <c r="D173" s="15"/>
      <c r="E173" s="15"/>
      <c r="F173" s="15"/>
      <c r="G173" s="15"/>
      <c r="H173" s="15"/>
      <c r="I173" s="15"/>
      <c r="J173" s="15"/>
      <c r="K173" s="15"/>
      <c r="L173" s="15"/>
      <c r="M173" s="11"/>
      <c r="O173" s="618"/>
      <c r="P173" s="618"/>
      <c r="Q173" s="618"/>
      <c r="R173" s="618"/>
      <c r="S173" s="618"/>
      <c r="T173" s="618"/>
      <c r="U173" s="618"/>
      <c r="V173" s="618"/>
      <c r="W173" s="618"/>
      <c r="X173" s="618"/>
      <c r="Y173" s="618"/>
      <c r="Z173" s="618"/>
      <c r="AA173" s="18"/>
      <c r="AB173" s="18"/>
    </row>
    <row r="174" spans="1:28" s="19" customFormat="1" ht="13.5" customHeight="1" x14ac:dyDescent="0.15">
      <c r="A174" s="15"/>
      <c r="B174" s="15"/>
      <c r="C174" s="15"/>
      <c r="D174" s="15"/>
      <c r="E174" s="15"/>
      <c r="F174" s="15"/>
      <c r="G174" s="15"/>
      <c r="H174" s="15"/>
      <c r="I174" s="15"/>
      <c r="J174" s="15"/>
      <c r="K174" s="15"/>
      <c r="L174" s="15"/>
      <c r="M174" s="11"/>
      <c r="O174" s="618"/>
      <c r="P174" s="618"/>
      <c r="Q174" s="618"/>
      <c r="R174" s="618"/>
      <c r="S174" s="618"/>
      <c r="T174" s="618"/>
      <c r="U174" s="618"/>
      <c r="V174" s="618"/>
      <c r="W174" s="618"/>
      <c r="X174" s="618"/>
      <c r="Y174" s="618"/>
      <c r="Z174" s="618"/>
      <c r="AA174" s="18"/>
      <c r="AB174" s="18"/>
    </row>
    <row r="175" spans="1:28" s="19" customFormat="1" ht="13.5" customHeight="1" x14ac:dyDescent="0.15">
      <c r="A175" s="15"/>
      <c r="B175" s="15"/>
      <c r="C175" s="15"/>
      <c r="D175" s="15"/>
      <c r="E175" s="15"/>
      <c r="F175" s="15"/>
      <c r="G175" s="15"/>
      <c r="H175" s="15"/>
      <c r="I175" s="15"/>
      <c r="J175" s="15"/>
      <c r="K175" s="15"/>
      <c r="L175" s="15"/>
      <c r="M175" s="11"/>
      <c r="O175" s="618"/>
      <c r="P175" s="618"/>
      <c r="Q175" s="618"/>
      <c r="R175" s="618"/>
      <c r="S175" s="618"/>
      <c r="T175" s="618"/>
      <c r="U175" s="618"/>
      <c r="V175" s="618"/>
      <c r="W175" s="618"/>
      <c r="X175" s="618"/>
      <c r="Y175" s="618"/>
      <c r="Z175" s="618"/>
      <c r="AA175" s="18"/>
      <c r="AB175" s="18"/>
    </row>
    <row r="176" spans="1:28" s="19" customFormat="1" ht="13.5" customHeight="1" x14ac:dyDescent="0.15">
      <c r="A176" s="15"/>
      <c r="B176" s="15"/>
      <c r="C176" s="15"/>
      <c r="D176" s="15"/>
      <c r="E176" s="15"/>
      <c r="F176" s="15"/>
      <c r="G176" s="15"/>
      <c r="H176" s="15"/>
      <c r="I176" s="15"/>
      <c r="J176" s="15"/>
      <c r="K176" s="15"/>
      <c r="L176" s="15"/>
      <c r="M176" s="11"/>
      <c r="O176" s="618"/>
      <c r="P176" s="618"/>
      <c r="Q176" s="618"/>
      <c r="R176" s="618"/>
      <c r="S176" s="618"/>
      <c r="T176" s="618"/>
      <c r="U176" s="618"/>
      <c r="V176" s="618"/>
      <c r="W176" s="618"/>
      <c r="X176" s="618"/>
      <c r="Y176" s="618"/>
      <c r="Z176" s="618"/>
      <c r="AA176" s="18"/>
      <c r="AB176" s="18"/>
    </row>
    <row r="177" spans="1:28" s="19" customFormat="1" ht="13.5" customHeight="1" x14ac:dyDescent="0.15">
      <c r="A177" s="15"/>
      <c r="B177" s="15"/>
      <c r="C177" s="15"/>
      <c r="D177" s="15"/>
      <c r="E177" s="15"/>
      <c r="F177" s="15"/>
      <c r="G177" s="15"/>
      <c r="H177" s="15"/>
      <c r="I177" s="15"/>
      <c r="J177" s="15"/>
      <c r="K177" s="15"/>
      <c r="L177" s="15"/>
      <c r="M177" s="11"/>
      <c r="O177" s="618"/>
      <c r="P177" s="618"/>
      <c r="Q177" s="618"/>
      <c r="R177" s="618"/>
      <c r="S177" s="618"/>
      <c r="T177" s="618"/>
      <c r="U177" s="618"/>
      <c r="V177" s="618"/>
      <c r="W177" s="618"/>
      <c r="X177" s="618"/>
      <c r="Y177" s="618"/>
      <c r="Z177" s="618"/>
      <c r="AA177" s="18"/>
      <c r="AB177" s="18"/>
    </row>
    <row r="178" spans="1:28" s="19" customFormat="1" ht="13.5" customHeight="1" x14ac:dyDescent="0.15">
      <c r="A178" s="15"/>
      <c r="B178" s="15"/>
      <c r="C178" s="15"/>
      <c r="D178" s="15"/>
      <c r="E178" s="15"/>
      <c r="F178" s="15"/>
      <c r="G178" s="15"/>
      <c r="H178" s="15"/>
      <c r="I178" s="15"/>
      <c r="J178" s="15"/>
      <c r="K178" s="15"/>
      <c r="L178" s="15"/>
      <c r="M178" s="11"/>
      <c r="O178" s="618"/>
      <c r="P178" s="618"/>
      <c r="Q178" s="618"/>
      <c r="R178" s="618"/>
      <c r="S178" s="618"/>
      <c r="T178" s="618"/>
      <c r="U178" s="618"/>
      <c r="V178" s="618"/>
      <c r="W178" s="618"/>
      <c r="X178" s="618"/>
      <c r="Y178" s="618"/>
      <c r="Z178" s="618"/>
      <c r="AA178" s="18"/>
      <c r="AB178" s="18"/>
    </row>
    <row r="179" spans="1:28" s="19" customFormat="1" ht="13.5" customHeight="1" x14ac:dyDescent="0.15">
      <c r="A179" s="15"/>
      <c r="B179" s="15"/>
      <c r="C179" s="15"/>
      <c r="D179" s="15"/>
      <c r="E179" s="15"/>
      <c r="F179" s="15"/>
      <c r="G179" s="15"/>
      <c r="H179" s="15"/>
      <c r="I179" s="15"/>
      <c r="J179" s="15"/>
      <c r="K179" s="15"/>
      <c r="L179" s="15"/>
      <c r="M179" s="11"/>
      <c r="O179" s="618"/>
      <c r="P179" s="618"/>
      <c r="Q179" s="618"/>
      <c r="R179" s="618"/>
      <c r="S179" s="618"/>
      <c r="T179" s="618"/>
      <c r="U179" s="618"/>
      <c r="V179" s="618"/>
      <c r="W179" s="618"/>
      <c r="X179" s="618"/>
      <c r="Y179" s="618"/>
      <c r="Z179" s="618"/>
      <c r="AA179" s="18"/>
      <c r="AB179" s="18"/>
    </row>
    <row r="180" spans="1:28" s="19" customFormat="1" ht="13.5" customHeight="1" x14ac:dyDescent="0.15">
      <c r="A180" s="15"/>
      <c r="B180" s="15"/>
      <c r="C180" s="15"/>
      <c r="D180" s="15"/>
      <c r="E180" s="15"/>
      <c r="F180" s="15"/>
      <c r="G180" s="15"/>
      <c r="H180" s="15"/>
      <c r="I180" s="15"/>
      <c r="J180" s="15"/>
      <c r="K180" s="15"/>
      <c r="L180" s="15"/>
      <c r="M180" s="11"/>
      <c r="O180" s="618"/>
      <c r="P180" s="618"/>
      <c r="Q180" s="618"/>
      <c r="R180" s="618"/>
      <c r="S180" s="618"/>
      <c r="T180" s="618"/>
      <c r="U180" s="618"/>
      <c r="V180" s="618"/>
      <c r="W180" s="618"/>
      <c r="X180" s="618"/>
      <c r="Y180" s="618"/>
      <c r="Z180" s="618"/>
      <c r="AA180" s="18"/>
      <c r="AB180" s="18"/>
    </row>
    <row r="181" spans="1:28" s="19" customFormat="1" ht="13.5" customHeight="1" x14ac:dyDescent="0.15">
      <c r="A181" s="15"/>
      <c r="B181" s="15"/>
      <c r="C181" s="15"/>
      <c r="D181" s="15"/>
      <c r="E181" s="15"/>
      <c r="F181" s="15"/>
      <c r="G181" s="15"/>
      <c r="H181" s="15"/>
      <c r="I181" s="15"/>
      <c r="J181" s="15"/>
      <c r="K181" s="15"/>
      <c r="L181" s="15"/>
      <c r="M181" s="11"/>
      <c r="O181" s="618"/>
      <c r="P181" s="618"/>
      <c r="Q181" s="618"/>
      <c r="R181" s="618"/>
      <c r="S181" s="618"/>
      <c r="T181" s="618"/>
      <c r="U181" s="618"/>
      <c r="V181" s="618"/>
      <c r="W181" s="618"/>
      <c r="X181" s="618"/>
      <c r="Y181" s="618"/>
      <c r="Z181" s="618"/>
      <c r="AA181" s="18"/>
      <c r="AB181" s="18"/>
    </row>
    <row r="182" spans="1:28" s="19" customFormat="1" ht="13.5" customHeight="1" x14ac:dyDescent="0.15">
      <c r="A182" s="15"/>
      <c r="B182" s="15"/>
      <c r="C182" s="15"/>
      <c r="D182" s="15"/>
      <c r="E182" s="15"/>
      <c r="F182" s="15"/>
      <c r="G182" s="15"/>
      <c r="H182" s="15"/>
      <c r="I182" s="15"/>
      <c r="J182" s="15"/>
      <c r="K182" s="15"/>
      <c r="L182" s="15"/>
      <c r="M182" s="11"/>
      <c r="O182" s="618"/>
      <c r="P182" s="618"/>
      <c r="Q182" s="618"/>
      <c r="R182" s="618"/>
      <c r="S182" s="618"/>
      <c r="T182" s="618"/>
      <c r="U182" s="618"/>
      <c r="V182" s="618"/>
      <c r="W182" s="618"/>
      <c r="X182" s="618"/>
      <c r="Y182" s="618"/>
      <c r="Z182" s="618"/>
      <c r="AA182" s="18"/>
      <c r="AB182" s="18"/>
    </row>
    <row r="183" spans="1:28" s="19" customFormat="1" ht="13.5" customHeight="1" x14ac:dyDescent="0.15">
      <c r="A183" s="15"/>
      <c r="B183" s="15"/>
      <c r="C183" s="15"/>
      <c r="D183" s="15"/>
      <c r="E183" s="15"/>
      <c r="F183" s="15"/>
      <c r="G183" s="15"/>
      <c r="H183" s="15"/>
      <c r="I183" s="15"/>
      <c r="J183" s="15"/>
      <c r="K183" s="15"/>
      <c r="L183" s="15"/>
      <c r="M183" s="11"/>
      <c r="O183" s="618"/>
      <c r="P183" s="618"/>
      <c r="Q183" s="618"/>
      <c r="R183" s="618"/>
      <c r="S183" s="618"/>
      <c r="T183" s="618"/>
      <c r="U183" s="618"/>
      <c r="V183" s="618"/>
      <c r="W183" s="618"/>
      <c r="X183" s="618"/>
      <c r="Y183" s="618"/>
      <c r="Z183" s="618"/>
      <c r="AA183" s="18"/>
      <c r="AB183" s="18"/>
    </row>
    <row r="184" spans="1:28" s="19" customFormat="1" ht="13.5" customHeight="1" x14ac:dyDescent="0.15">
      <c r="A184" s="15"/>
      <c r="B184" s="15"/>
      <c r="C184" s="15"/>
      <c r="D184" s="15"/>
      <c r="E184" s="15"/>
      <c r="F184" s="15"/>
      <c r="G184" s="15"/>
      <c r="H184" s="15"/>
      <c r="I184" s="15"/>
      <c r="J184" s="15"/>
      <c r="K184" s="15"/>
      <c r="L184" s="15"/>
      <c r="M184" s="11"/>
      <c r="O184" s="618"/>
      <c r="P184" s="618"/>
      <c r="Q184" s="618"/>
      <c r="R184" s="618"/>
      <c r="S184" s="618"/>
      <c r="T184" s="618"/>
      <c r="U184" s="618"/>
      <c r="V184" s="618"/>
      <c r="W184" s="618"/>
      <c r="X184" s="618"/>
      <c r="Y184" s="618"/>
      <c r="Z184" s="618"/>
      <c r="AA184" s="18"/>
      <c r="AB184" s="18"/>
    </row>
    <row r="185" spans="1:28" s="19" customFormat="1" ht="13.5" customHeight="1" x14ac:dyDescent="0.15">
      <c r="A185" s="15"/>
      <c r="B185" s="15"/>
      <c r="C185" s="15"/>
      <c r="D185" s="15"/>
      <c r="E185" s="15"/>
      <c r="F185" s="15"/>
      <c r="G185" s="15"/>
      <c r="H185" s="15"/>
      <c r="I185" s="15"/>
      <c r="J185" s="15"/>
      <c r="K185" s="15"/>
      <c r="L185" s="15"/>
      <c r="M185" s="11"/>
      <c r="O185" s="618"/>
      <c r="P185" s="618"/>
      <c r="Q185" s="618"/>
      <c r="R185" s="618"/>
      <c r="S185" s="618"/>
      <c r="T185" s="618"/>
      <c r="U185" s="618"/>
      <c r="V185" s="618"/>
      <c r="W185" s="618"/>
      <c r="X185" s="618"/>
      <c r="Y185" s="618"/>
      <c r="Z185" s="618"/>
      <c r="AA185" s="18"/>
      <c r="AB185" s="18"/>
    </row>
    <row r="186" spans="1:28" s="19" customFormat="1" ht="13.5" customHeight="1" x14ac:dyDescent="0.15">
      <c r="A186" s="15"/>
      <c r="B186" s="15"/>
      <c r="C186" s="15"/>
      <c r="D186" s="15"/>
      <c r="E186" s="15"/>
      <c r="F186" s="15"/>
      <c r="G186" s="15"/>
      <c r="H186" s="15"/>
      <c r="I186" s="15"/>
      <c r="J186" s="15"/>
      <c r="K186" s="15"/>
      <c r="L186" s="15"/>
      <c r="M186" s="11"/>
      <c r="O186" s="618"/>
      <c r="P186" s="618"/>
      <c r="Q186" s="618"/>
      <c r="R186" s="618"/>
      <c r="S186" s="618"/>
      <c r="T186" s="618"/>
      <c r="U186" s="618"/>
      <c r="V186" s="618"/>
      <c r="W186" s="618"/>
      <c r="X186" s="618"/>
      <c r="Y186" s="618"/>
      <c r="Z186" s="618"/>
      <c r="AA186" s="18"/>
      <c r="AB186" s="18"/>
    </row>
    <row r="187" spans="1:28" s="19" customFormat="1" ht="13.5" customHeight="1" x14ac:dyDescent="0.15">
      <c r="A187" s="15"/>
      <c r="B187" s="15"/>
      <c r="C187" s="15"/>
      <c r="D187" s="15"/>
      <c r="E187" s="15"/>
      <c r="F187" s="15"/>
      <c r="G187" s="15"/>
      <c r="H187" s="15"/>
      <c r="I187" s="15"/>
      <c r="J187" s="15"/>
      <c r="K187" s="15"/>
      <c r="L187" s="15"/>
      <c r="M187" s="11"/>
      <c r="O187" s="618"/>
      <c r="P187" s="618"/>
      <c r="Q187" s="618"/>
      <c r="R187" s="618"/>
      <c r="S187" s="618"/>
      <c r="T187" s="618"/>
      <c r="U187" s="618"/>
      <c r="V187" s="618"/>
      <c r="W187" s="618"/>
      <c r="X187" s="618"/>
      <c r="Y187" s="618"/>
      <c r="Z187" s="618"/>
      <c r="AA187" s="18"/>
      <c r="AB187" s="18"/>
    </row>
    <row r="188" spans="1:28" s="19" customFormat="1" ht="13.5" customHeight="1" x14ac:dyDescent="0.15">
      <c r="A188" s="15"/>
      <c r="B188" s="15"/>
      <c r="C188" s="15"/>
      <c r="D188" s="15"/>
      <c r="E188" s="15"/>
      <c r="F188" s="15"/>
      <c r="G188" s="15"/>
      <c r="H188" s="15"/>
      <c r="I188" s="15"/>
      <c r="J188" s="15"/>
      <c r="K188" s="15"/>
      <c r="L188" s="15"/>
      <c r="M188" s="11"/>
      <c r="O188" s="618"/>
      <c r="P188" s="618"/>
      <c r="Q188" s="618"/>
      <c r="R188" s="618"/>
      <c r="S188" s="618"/>
      <c r="T188" s="618"/>
      <c r="U188" s="618"/>
      <c r="V188" s="618"/>
      <c r="W188" s="618"/>
      <c r="X188" s="618"/>
      <c r="Y188" s="618"/>
      <c r="Z188" s="618"/>
      <c r="AA188" s="18"/>
      <c r="AB188" s="18"/>
    </row>
    <row r="189" spans="1:28" s="19" customFormat="1" ht="13.5" customHeight="1" x14ac:dyDescent="0.15">
      <c r="A189" s="15"/>
      <c r="B189" s="15"/>
      <c r="C189" s="15"/>
      <c r="D189" s="15"/>
      <c r="E189" s="15"/>
      <c r="F189" s="15"/>
      <c r="G189" s="15"/>
      <c r="H189" s="15"/>
      <c r="I189" s="15"/>
      <c r="J189" s="15"/>
      <c r="K189" s="15"/>
      <c r="L189" s="15"/>
      <c r="M189" s="11"/>
      <c r="O189" s="618"/>
      <c r="P189" s="618"/>
      <c r="Q189" s="618"/>
      <c r="R189" s="618"/>
      <c r="S189" s="618"/>
      <c r="T189" s="618"/>
      <c r="U189" s="618"/>
      <c r="V189" s="618"/>
      <c r="W189" s="618"/>
      <c r="X189" s="618"/>
      <c r="Y189" s="618"/>
      <c r="Z189" s="618"/>
      <c r="AA189" s="18"/>
      <c r="AB189" s="18"/>
    </row>
    <row r="190" spans="1:28" s="19" customFormat="1" ht="13.5" customHeight="1" x14ac:dyDescent="0.15">
      <c r="A190" s="15"/>
      <c r="B190" s="15"/>
      <c r="C190" s="15"/>
      <c r="D190" s="15"/>
      <c r="E190" s="15"/>
      <c r="F190" s="15"/>
      <c r="G190" s="15"/>
      <c r="H190" s="15"/>
      <c r="I190" s="15"/>
      <c r="J190" s="15"/>
      <c r="K190" s="15"/>
      <c r="L190" s="15"/>
      <c r="M190" s="11"/>
      <c r="O190" s="618"/>
      <c r="P190" s="618"/>
      <c r="Q190" s="618"/>
      <c r="R190" s="618"/>
      <c r="S190" s="618"/>
      <c r="T190" s="618"/>
      <c r="U190" s="618"/>
      <c r="V190" s="618"/>
      <c r="W190" s="618"/>
      <c r="X190" s="618"/>
      <c r="Y190" s="618"/>
      <c r="Z190" s="618"/>
      <c r="AA190" s="18"/>
      <c r="AB190" s="18"/>
    </row>
    <row r="191" spans="1:28" s="19" customFormat="1" ht="13.5" customHeight="1" x14ac:dyDescent="0.15">
      <c r="A191" s="15"/>
      <c r="B191" s="15"/>
      <c r="C191" s="15"/>
      <c r="D191" s="15"/>
      <c r="E191" s="15"/>
      <c r="F191" s="15"/>
      <c r="G191" s="15"/>
      <c r="H191" s="15"/>
      <c r="I191" s="15"/>
      <c r="J191" s="15"/>
      <c r="K191" s="15"/>
      <c r="L191" s="15"/>
      <c r="M191" s="11"/>
      <c r="O191" s="618"/>
      <c r="P191" s="618"/>
      <c r="Q191" s="618"/>
      <c r="R191" s="618"/>
      <c r="S191" s="618"/>
      <c r="T191" s="618"/>
      <c r="U191" s="618"/>
      <c r="V191" s="618"/>
      <c r="W191" s="618"/>
      <c r="X191" s="618"/>
      <c r="Y191" s="618"/>
      <c r="Z191" s="618"/>
      <c r="AA191" s="18"/>
      <c r="AB191" s="18"/>
    </row>
    <row r="192" spans="1:28" s="19" customFormat="1" ht="13.5" customHeight="1" x14ac:dyDescent="0.15">
      <c r="A192" s="15"/>
      <c r="B192" s="15"/>
      <c r="C192" s="15"/>
      <c r="D192" s="15"/>
      <c r="E192" s="15"/>
      <c r="F192" s="15"/>
      <c r="G192" s="15"/>
      <c r="H192" s="15"/>
      <c r="I192" s="15"/>
      <c r="J192" s="15"/>
      <c r="K192" s="15"/>
      <c r="L192" s="15"/>
      <c r="M192" s="11"/>
      <c r="O192" s="618"/>
      <c r="P192" s="618"/>
      <c r="Q192" s="618"/>
      <c r="R192" s="618"/>
      <c r="S192" s="618"/>
      <c r="T192" s="618"/>
      <c r="U192" s="618"/>
      <c r="V192" s="618"/>
      <c r="W192" s="618"/>
      <c r="X192" s="618"/>
      <c r="Y192" s="618"/>
      <c r="Z192" s="618"/>
      <c r="AA192" s="18"/>
      <c r="AB192" s="18"/>
    </row>
    <row r="193" spans="1:28" s="19" customFormat="1" ht="13.5" customHeight="1" x14ac:dyDescent="0.15">
      <c r="A193" s="15"/>
      <c r="B193" s="15"/>
      <c r="C193" s="15"/>
      <c r="D193" s="15"/>
      <c r="E193" s="15"/>
      <c r="F193" s="15"/>
      <c r="G193" s="15"/>
      <c r="H193" s="15"/>
      <c r="I193" s="15"/>
      <c r="J193" s="15"/>
      <c r="K193" s="15"/>
      <c r="L193" s="15"/>
      <c r="M193" s="11"/>
      <c r="O193" s="618"/>
      <c r="P193" s="618"/>
      <c r="Q193" s="618"/>
      <c r="R193" s="618"/>
      <c r="S193" s="618"/>
      <c r="T193" s="618"/>
      <c r="U193" s="618"/>
      <c r="V193" s="618"/>
      <c r="W193" s="618"/>
      <c r="X193" s="618"/>
      <c r="Y193" s="618"/>
      <c r="Z193" s="618"/>
      <c r="AA193" s="18"/>
      <c r="AB193" s="18"/>
    </row>
    <row r="194" spans="1:28" s="19" customFormat="1" ht="13.5" customHeight="1" x14ac:dyDescent="0.15">
      <c r="A194" s="15"/>
      <c r="B194" s="15"/>
      <c r="C194" s="15"/>
      <c r="D194" s="15"/>
      <c r="E194" s="15"/>
      <c r="F194" s="15"/>
      <c r="G194" s="15"/>
      <c r="H194" s="15"/>
      <c r="I194" s="15"/>
      <c r="J194" s="15"/>
      <c r="K194" s="15"/>
      <c r="L194" s="15"/>
      <c r="M194" s="11"/>
      <c r="O194" s="618"/>
      <c r="P194" s="618"/>
      <c r="Q194" s="618"/>
      <c r="R194" s="618"/>
      <c r="S194" s="618"/>
      <c r="T194" s="618"/>
      <c r="U194" s="618"/>
      <c r="V194" s="618"/>
      <c r="W194" s="618"/>
      <c r="X194" s="618"/>
      <c r="Y194" s="618"/>
      <c r="Z194" s="618"/>
      <c r="AA194" s="18"/>
      <c r="AB194" s="18"/>
    </row>
    <row r="195" spans="1:28" s="19" customFormat="1" ht="13.5" customHeight="1" x14ac:dyDescent="0.15">
      <c r="A195" s="15"/>
      <c r="B195" s="15"/>
      <c r="C195" s="15"/>
      <c r="D195" s="15"/>
      <c r="E195" s="15"/>
      <c r="F195" s="15"/>
      <c r="G195" s="15"/>
      <c r="H195" s="15"/>
      <c r="I195" s="15"/>
      <c r="J195" s="15"/>
      <c r="K195" s="15"/>
      <c r="L195" s="15"/>
      <c r="M195" s="11"/>
      <c r="O195" s="618"/>
      <c r="P195" s="618"/>
      <c r="Q195" s="618"/>
      <c r="R195" s="618"/>
      <c r="S195" s="618"/>
      <c r="T195" s="618"/>
      <c r="U195" s="618"/>
      <c r="V195" s="618"/>
      <c r="W195" s="618"/>
      <c r="X195" s="618"/>
      <c r="Y195" s="618"/>
      <c r="Z195" s="618"/>
      <c r="AA195" s="18"/>
      <c r="AB195" s="18"/>
    </row>
    <row r="196" spans="1:28" s="19" customFormat="1" ht="13.5" customHeight="1" x14ac:dyDescent="0.15">
      <c r="A196" s="15"/>
      <c r="B196" s="15"/>
      <c r="C196" s="15"/>
      <c r="D196" s="15"/>
      <c r="E196" s="15"/>
      <c r="F196" s="15"/>
      <c r="G196" s="15"/>
      <c r="H196" s="15"/>
      <c r="I196" s="15"/>
      <c r="J196" s="15"/>
      <c r="K196" s="15"/>
      <c r="L196" s="15"/>
      <c r="M196" s="11"/>
      <c r="O196" s="618"/>
      <c r="P196" s="618"/>
      <c r="Q196" s="618"/>
      <c r="R196" s="618"/>
      <c r="S196" s="618"/>
      <c r="T196" s="618"/>
      <c r="U196" s="618"/>
      <c r="V196" s="618"/>
      <c r="W196" s="618"/>
      <c r="X196" s="618"/>
      <c r="Y196" s="618"/>
      <c r="Z196" s="618"/>
      <c r="AA196" s="18"/>
      <c r="AB196" s="18"/>
    </row>
    <row r="197" spans="1:28" s="19" customFormat="1" ht="13.5" customHeight="1" x14ac:dyDescent="0.15">
      <c r="A197" s="15"/>
      <c r="B197" s="15"/>
      <c r="C197" s="15"/>
      <c r="D197" s="15"/>
      <c r="E197" s="15"/>
      <c r="F197" s="15"/>
      <c r="G197" s="15"/>
      <c r="H197" s="15"/>
      <c r="I197" s="15"/>
      <c r="J197" s="15"/>
      <c r="K197" s="15"/>
      <c r="L197" s="15"/>
      <c r="M197" s="11"/>
      <c r="O197" s="618"/>
      <c r="P197" s="618"/>
      <c r="Q197" s="618"/>
      <c r="R197" s="618"/>
      <c r="S197" s="618"/>
      <c r="T197" s="618"/>
      <c r="U197" s="618"/>
      <c r="V197" s="618"/>
      <c r="W197" s="618"/>
      <c r="X197" s="618"/>
      <c r="Y197" s="618"/>
      <c r="Z197" s="618"/>
      <c r="AA197" s="18"/>
      <c r="AB197" s="18"/>
    </row>
    <row r="198" spans="1:28" s="19" customFormat="1" ht="13.5" customHeight="1" x14ac:dyDescent="0.15">
      <c r="A198" s="15"/>
      <c r="B198" s="15"/>
      <c r="C198" s="15"/>
      <c r="D198" s="15"/>
      <c r="E198" s="15"/>
      <c r="F198" s="15"/>
      <c r="G198" s="15"/>
      <c r="H198" s="15"/>
      <c r="I198" s="15"/>
      <c r="J198" s="15"/>
      <c r="K198" s="15"/>
      <c r="L198" s="15"/>
      <c r="M198" s="11"/>
      <c r="O198" s="618"/>
      <c r="P198" s="618"/>
      <c r="Q198" s="618"/>
      <c r="R198" s="618"/>
      <c r="S198" s="618"/>
      <c r="T198" s="618"/>
      <c r="U198" s="618"/>
      <c r="V198" s="618"/>
      <c r="W198" s="618"/>
      <c r="X198" s="618"/>
      <c r="Y198" s="618"/>
      <c r="Z198" s="618"/>
      <c r="AA198" s="18"/>
      <c r="AB198" s="18"/>
    </row>
    <row r="199" spans="1:28" s="19" customFormat="1" ht="13.5" customHeight="1" x14ac:dyDescent="0.15">
      <c r="A199" s="15"/>
      <c r="B199" s="15"/>
      <c r="C199" s="15"/>
      <c r="D199" s="15"/>
      <c r="E199" s="15"/>
      <c r="F199" s="15"/>
      <c r="G199" s="15"/>
      <c r="H199" s="15"/>
      <c r="I199" s="15"/>
      <c r="J199" s="15"/>
      <c r="K199" s="15"/>
      <c r="L199" s="15"/>
      <c r="M199" s="11"/>
      <c r="O199" s="618"/>
      <c r="P199" s="618"/>
      <c r="Q199" s="618"/>
      <c r="R199" s="618"/>
      <c r="S199" s="618"/>
      <c r="T199" s="618"/>
      <c r="U199" s="618"/>
      <c r="V199" s="618"/>
      <c r="W199" s="618"/>
      <c r="X199" s="618"/>
      <c r="Y199" s="618"/>
      <c r="Z199" s="618"/>
      <c r="AA199" s="18"/>
      <c r="AB199" s="18"/>
    </row>
    <row r="200" spans="1:28" s="19" customFormat="1" ht="13.5" customHeight="1" x14ac:dyDescent="0.15">
      <c r="A200" s="15"/>
      <c r="B200" s="15"/>
      <c r="C200" s="15"/>
      <c r="D200" s="15"/>
      <c r="E200" s="15"/>
      <c r="F200" s="15"/>
      <c r="G200" s="15"/>
      <c r="H200" s="15"/>
      <c r="I200" s="15"/>
      <c r="J200" s="15"/>
      <c r="K200" s="15"/>
      <c r="L200" s="15"/>
      <c r="M200" s="11"/>
      <c r="O200" s="618"/>
      <c r="P200" s="618"/>
      <c r="Q200" s="618"/>
      <c r="R200" s="618"/>
      <c r="S200" s="618"/>
      <c r="T200" s="618"/>
      <c r="U200" s="618"/>
      <c r="V200" s="618"/>
      <c r="W200" s="618"/>
      <c r="X200" s="618"/>
      <c r="Y200" s="618"/>
      <c r="Z200" s="618"/>
      <c r="AA200" s="18"/>
      <c r="AB200" s="18"/>
    </row>
    <row r="201" spans="1:28" s="19" customFormat="1" ht="13.5" customHeight="1" x14ac:dyDescent="0.15">
      <c r="A201" s="15"/>
      <c r="B201" s="15"/>
      <c r="C201" s="15"/>
      <c r="D201" s="15"/>
      <c r="E201" s="15"/>
      <c r="F201" s="15"/>
      <c r="G201" s="15"/>
      <c r="H201" s="15"/>
      <c r="I201" s="15"/>
      <c r="J201" s="15"/>
      <c r="K201" s="15"/>
      <c r="L201" s="15"/>
      <c r="M201" s="11"/>
      <c r="O201" s="618"/>
      <c r="P201" s="618"/>
      <c r="Q201" s="618"/>
      <c r="R201" s="618"/>
      <c r="S201" s="618"/>
      <c r="T201" s="618"/>
      <c r="U201" s="618"/>
      <c r="V201" s="618"/>
      <c r="W201" s="618"/>
      <c r="X201" s="618"/>
      <c r="Y201" s="618"/>
      <c r="Z201" s="618"/>
      <c r="AA201" s="18"/>
      <c r="AB201" s="18"/>
    </row>
    <row r="202" spans="1:28" s="19" customFormat="1" ht="13.5" customHeight="1" x14ac:dyDescent="0.15">
      <c r="A202" s="15"/>
      <c r="B202" s="15"/>
      <c r="C202" s="15"/>
      <c r="D202" s="15"/>
      <c r="E202" s="15"/>
      <c r="F202" s="15"/>
      <c r="G202" s="15"/>
      <c r="H202" s="15"/>
      <c r="I202" s="15"/>
      <c r="J202" s="15"/>
      <c r="K202" s="15"/>
      <c r="L202" s="15"/>
      <c r="M202" s="11"/>
      <c r="O202" s="618"/>
      <c r="P202" s="618"/>
      <c r="Q202" s="618"/>
      <c r="R202" s="618"/>
      <c r="S202" s="618"/>
      <c r="T202" s="618"/>
      <c r="U202" s="618"/>
      <c r="V202" s="618"/>
      <c r="W202" s="618"/>
      <c r="X202" s="618"/>
      <c r="Y202" s="618"/>
      <c r="Z202" s="618"/>
      <c r="AA202" s="18"/>
      <c r="AB202" s="18"/>
    </row>
    <row r="203" spans="1:28" s="19" customFormat="1" ht="13.5" customHeight="1" x14ac:dyDescent="0.15">
      <c r="A203" s="15"/>
      <c r="B203" s="15"/>
      <c r="C203" s="15"/>
      <c r="D203" s="15"/>
      <c r="E203" s="15"/>
      <c r="F203" s="15"/>
      <c r="G203" s="15"/>
      <c r="H203" s="15"/>
      <c r="I203" s="15"/>
      <c r="J203" s="15"/>
      <c r="K203" s="15"/>
      <c r="L203" s="15"/>
      <c r="M203" s="11"/>
      <c r="O203" s="618"/>
      <c r="P203" s="618"/>
      <c r="Q203" s="618"/>
      <c r="R203" s="618"/>
      <c r="S203" s="618"/>
      <c r="T203" s="618"/>
      <c r="U203" s="618"/>
      <c r="V203" s="618"/>
      <c r="W203" s="618"/>
      <c r="X203" s="618"/>
      <c r="Y203" s="618"/>
      <c r="Z203" s="618"/>
      <c r="AA203" s="18"/>
      <c r="AB203" s="18"/>
    </row>
    <row r="204" spans="1:28" s="19" customFormat="1" ht="13.5" customHeight="1" x14ac:dyDescent="0.15">
      <c r="A204" s="15"/>
      <c r="B204" s="15"/>
      <c r="C204" s="15"/>
      <c r="D204" s="15"/>
      <c r="E204" s="15"/>
      <c r="F204" s="15"/>
      <c r="G204" s="15"/>
      <c r="H204" s="15"/>
      <c r="I204" s="15"/>
      <c r="J204" s="15"/>
      <c r="K204" s="15"/>
      <c r="L204" s="15"/>
      <c r="M204" s="11"/>
      <c r="O204" s="618"/>
      <c r="P204" s="618"/>
      <c r="Q204" s="618"/>
      <c r="R204" s="618"/>
      <c r="S204" s="618"/>
      <c r="T204" s="618"/>
      <c r="U204" s="618"/>
      <c r="V204" s="618"/>
      <c r="W204" s="618"/>
      <c r="X204" s="618"/>
      <c r="Y204" s="618"/>
      <c r="Z204" s="618"/>
      <c r="AA204" s="18"/>
      <c r="AB204" s="18"/>
    </row>
    <row r="205" spans="1:28" s="19" customFormat="1" ht="13.5" customHeight="1" x14ac:dyDescent="0.15">
      <c r="A205" s="15"/>
      <c r="B205" s="15"/>
      <c r="C205" s="15"/>
      <c r="D205" s="15"/>
      <c r="E205" s="15"/>
      <c r="F205" s="15"/>
      <c r="G205" s="15"/>
      <c r="H205" s="15"/>
      <c r="I205" s="15"/>
      <c r="J205" s="15"/>
      <c r="K205" s="15"/>
      <c r="L205" s="15"/>
      <c r="M205" s="11"/>
      <c r="O205" s="618"/>
      <c r="P205" s="618"/>
      <c r="Q205" s="618"/>
      <c r="R205" s="618"/>
      <c r="S205" s="618"/>
      <c r="T205" s="618"/>
      <c r="U205" s="618"/>
      <c r="V205" s="618"/>
      <c r="W205" s="618"/>
      <c r="X205" s="618"/>
      <c r="Y205" s="618"/>
      <c r="Z205" s="618"/>
      <c r="AA205" s="18"/>
      <c r="AB205" s="18"/>
    </row>
    <row r="206" spans="1:28" s="19" customFormat="1" ht="13.5" customHeight="1" x14ac:dyDescent="0.15">
      <c r="A206" s="15"/>
      <c r="B206" s="15"/>
      <c r="C206" s="15"/>
      <c r="D206" s="15"/>
      <c r="E206" s="15"/>
      <c r="F206" s="15"/>
      <c r="G206" s="15"/>
      <c r="H206" s="15"/>
      <c r="I206" s="15"/>
      <c r="J206" s="15"/>
      <c r="K206" s="15"/>
      <c r="L206" s="15"/>
      <c r="M206" s="11"/>
      <c r="O206" s="618"/>
      <c r="P206" s="618"/>
      <c r="Q206" s="618"/>
      <c r="R206" s="618"/>
      <c r="S206" s="618"/>
      <c r="T206" s="618"/>
      <c r="U206" s="618"/>
      <c r="V206" s="618"/>
      <c r="W206" s="618"/>
      <c r="X206" s="618"/>
      <c r="Y206" s="618"/>
      <c r="Z206" s="618"/>
      <c r="AA206" s="18"/>
      <c r="AB206" s="18"/>
    </row>
    <row r="207" spans="1:28" s="19" customFormat="1" ht="13.5" customHeight="1" x14ac:dyDescent="0.15">
      <c r="A207" s="15"/>
      <c r="B207" s="15"/>
      <c r="C207" s="15"/>
      <c r="D207" s="15"/>
      <c r="E207" s="15"/>
      <c r="F207" s="15"/>
      <c r="G207" s="15"/>
      <c r="H207" s="15"/>
      <c r="I207" s="15"/>
      <c r="J207" s="15"/>
      <c r="K207" s="15"/>
      <c r="L207" s="15"/>
      <c r="M207" s="11"/>
      <c r="O207" s="618"/>
      <c r="P207" s="618"/>
      <c r="Q207" s="618"/>
      <c r="R207" s="618"/>
      <c r="S207" s="618"/>
      <c r="T207" s="618"/>
      <c r="U207" s="618"/>
      <c r="V207" s="618"/>
      <c r="W207" s="618"/>
      <c r="X207" s="618"/>
      <c r="Y207" s="618"/>
      <c r="Z207" s="618"/>
      <c r="AA207" s="18"/>
      <c r="AB207" s="18"/>
    </row>
    <row r="208" spans="1:28" s="19" customFormat="1" ht="13.5" customHeight="1" x14ac:dyDescent="0.15">
      <c r="A208" s="15"/>
      <c r="B208" s="15"/>
      <c r="C208" s="15"/>
      <c r="D208" s="15"/>
      <c r="E208" s="15"/>
      <c r="F208" s="15"/>
      <c r="G208" s="15"/>
      <c r="H208" s="15"/>
      <c r="I208" s="15"/>
      <c r="J208" s="15"/>
      <c r="K208" s="15"/>
      <c r="L208" s="15"/>
      <c r="M208" s="11"/>
      <c r="O208" s="618"/>
      <c r="P208" s="618"/>
      <c r="Q208" s="618"/>
      <c r="R208" s="618"/>
      <c r="S208" s="618"/>
      <c r="T208" s="618"/>
      <c r="U208" s="618"/>
      <c r="V208" s="618"/>
      <c r="W208" s="618"/>
      <c r="X208" s="618"/>
      <c r="Y208" s="618"/>
      <c r="Z208" s="618"/>
      <c r="AA208" s="18"/>
      <c r="AB208" s="18"/>
    </row>
    <row r="209" spans="1:28" s="19" customFormat="1" ht="13.5" customHeight="1" x14ac:dyDescent="0.15">
      <c r="A209" s="15"/>
      <c r="B209" s="15"/>
      <c r="C209" s="15"/>
      <c r="D209" s="15"/>
      <c r="E209" s="15"/>
      <c r="F209" s="15"/>
      <c r="G209" s="15"/>
      <c r="H209" s="15"/>
      <c r="I209" s="15"/>
      <c r="J209" s="15"/>
      <c r="K209" s="15"/>
      <c r="L209" s="15"/>
      <c r="M209" s="11"/>
      <c r="O209" s="618"/>
      <c r="P209" s="618"/>
      <c r="Q209" s="618"/>
      <c r="R209" s="618"/>
      <c r="S209" s="618"/>
      <c r="T209" s="618"/>
      <c r="U209" s="618"/>
      <c r="V209" s="618"/>
      <c r="W209" s="618"/>
      <c r="X209" s="618"/>
      <c r="Y209" s="618"/>
      <c r="Z209" s="618"/>
      <c r="AA209" s="18"/>
      <c r="AB209" s="18"/>
    </row>
    <row r="210" spans="1:28" s="19" customFormat="1" ht="13.5" customHeight="1" x14ac:dyDescent="0.15">
      <c r="A210" s="15"/>
      <c r="B210" s="15"/>
      <c r="C210" s="15"/>
      <c r="D210" s="15"/>
      <c r="E210" s="15"/>
      <c r="F210" s="15"/>
      <c r="G210" s="15"/>
      <c r="H210" s="15"/>
      <c r="I210" s="15"/>
      <c r="J210" s="15"/>
      <c r="K210" s="15"/>
      <c r="L210" s="15"/>
      <c r="M210" s="11"/>
      <c r="O210" s="618"/>
      <c r="P210" s="618"/>
      <c r="Q210" s="618"/>
      <c r="R210" s="618"/>
      <c r="S210" s="618"/>
      <c r="T210" s="618"/>
      <c r="U210" s="618"/>
      <c r="V210" s="618"/>
      <c r="W210" s="618"/>
      <c r="X210" s="618"/>
      <c r="Y210" s="618"/>
      <c r="Z210" s="618"/>
      <c r="AA210" s="18"/>
      <c r="AB210" s="18"/>
    </row>
    <row r="211" spans="1:28" s="19" customFormat="1" ht="13.5" customHeight="1" x14ac:dyDescent="0.15">
      <c r="A211" s="15"/>
      <c r="B211" s="15"/>
      <c r="C211" s="15"/>
      <c r="D211" s="15"/>
      <c r="E211" s="15"/>
      <c r="F211" s="15"/>
      <c r="G211" s="15"/>
      <c r="H211" s="15"/>
      <c r="I211" s="15"/>
      <c r="J211" s="15"/>
      <c r="K211" s="15"/>
      <c r="L211" s="15"/>
      <c r="M211" s="11"/>
      <c r="O211" s="618"/>
      <c r="P211" s="618"/>
      <c r="Q211" s="618"/>
      <c r="R211" s="618"/>
      <c r="S211" s="618"/>
      <c r="T211" s="618"/>
      <c r="U211" s="618"/>
      <c r="V211" s="618"/>
      <c r="W211" s="618"/>
      <c r="X211" s="618"/>
      <c r="Y211" s="618"/>
      <c r="Z211" s="618"/>
      <c r="AA211" s="18"/>
      <c r="AB211" s="18"/>
    </row>
    <row r="212" spans="1:28" s="19" customFormat="1" ht="13.5" customHeight="1" x14ac:dyDescent="0.15">
      <c r="A212" s="15"/>
      <c r="B212" s="15"/>
      <c r="C212" s="15"/>
      <c r="D212" s="15"/>
      <c r="E212" s="15"/>
      <c r="F212" s="15"/>
      <c r="G212" s="15"/>
      <c r="H212" s="15"/>
      <c r="I212" s="15"/>
      <c r="J212" s="15"/>
      <c r="K212" s="15"/>
      <c r="L212" s="15"/>
      <c r="M212" s="11"/>
      <c r="O212" s="618"/>
      <c r="P212" s="618"/>
      <c r="Q212" s="618"/>
      <c r="R212" s="618"/>
      <c r="S212" s="618"/>
      <c r="T212" s="618"/>
      <c r="U212" s="618"/>
      <c r="V212" s="618"/>
      <c r="W212" s="618"/>
      <c r="X212" s="618"/>
      <c r="Y212" s="618"/>
      <c r="Z212" s="618"/>
      <c r="AA212" s="18"/>
      <c r="AB212" s="18"/>
    </row>
    <row r="213" spans="1:28" s="19" customFormat="1" ht="13.5" customHeight="1" x14ac:dyDescent="0.15">
      <c r="A213" s="15"/>
      <c r="B213" s="15"/>
      <c r="C213" s="15"/>
      <c r="D213" s="15"/>
      <c r="E213" s="15"/>
      <c r="F213" s="15"/>
      <c r="G213" s="15"/>
      <c r="H213" s="15"/>
      <c r="I213" s="15"/>
      <c r="J213" s="15"/>
      <c r="K213" s="15"/>
      <c r="L213" s="15"/>
      <c r="M213" s="11"/>
      <c r="O213" s="618"/>
      <c r="P213" s="618"/>
      <c r="Q213" s="618"/>
      <c r="R213" s="618"/>
      <c r="S213" s="618"/>
      <c r="T213" s="618"/>
      <c r="U213" s="618"/>
      <c r="V213" s="618"/>
      <c r="W213" s="618"/>
      <c r="X213" s="618"/>
      <c r="Y213" s="618"/>
      <c r="Z213" s="618"/>
      <c r="AA213" s="18"/>
      <c r="AB213" s="18"/>
    </row>
    <row r="214" spans="1:28" s="19" customFormat="1" ht="13.5" customHeight="1" x14ac:dyDescent="0.15">
      <c r="A214" s="15"/>
      <c r="B214" s="15"/>
      <c r="C214" s="15"/>
      <c r="D214" s="15"/>
      <c r="E214" s="15"/>
      <c r="F214" s="15"/>
      <c r="G214" s="15"/>
      <c r="H214" s="15"/>
      <c r="I214" s="15"/>
      <c r="J214" s="15"/>
      <c r="K214" s="15"/>
      <c r="L214" s="15"/>
      <c r="M214" s="11"/>
      <c r="O214" s="618"/>
      <c r="P214" s="618"/>
      <c r="Q214" s="618"/>
      <c r="R214" s="618"/>
      <c r="S214" s="618"/>
      <c r="T214" s="618"/>
      <c r="U214" s="618"/>
      <c r="V214" s="618"/>
      <c r="W214" s="618"/>
      <c r="X214" s="618"/>
      <c r="Y214" s="618"/>
      <c r="Z214" s="618"/>
      <c r="AA214" s="18"/>
      <c r="AB214" s="18"/>
    </row>
    <row r="215" spans="1:28" s="19" customFormat="1" ht="13.5" customHeight="1" x14ac:dyDescent="0.15">
      <c r="A215" s="15"/>
      <c r="B215" s="15"/>
      <c r="C215" s="15"/>
      <c r="D215" s="15"/>
      <c r="E215" s="15"/>
      <c r="F215" s="15"/>
      <c r="G215" s="15"/>
      <c r="H215" s="15"/>
      <c r="I215" s="15"/>
      <c r="J215" s="15"/>
      <c r="K215" s="15"/>
      <c r="L215" s="15"/>
      <c r="M215" s="11"/>
      <c r="O215" s="618"/>
      <c r="P215" s="618"/>
      <c r="Q215" s="618"/>
      <c r="R215" s="618"/>
      <c r="S215" s="618"/>
      <c r="T215" s="618"/>
      <c r="U215" s="618"/>
      <c r="V215" s="618"/>
      <c r="W215" s="618"/>
      <c r="X215" s="618"/>
      <c r="Y215" s="618"/>
      <c r="Z215" s="618"/>
      <c r="AA215" s="18"/>
      <c r="AB215" s="18"/>
    </row>
    <row r="216" spans="1:28" s="19" customFormat="1" ht="13.5" customHeight="1" x14ac:dyDescent="0.15">
      <c r="A216" s="15"/>
      <c r="B216" s="15"/>
      <c r="C216" s="15"/>
      <c r="D216" s="15"/>
      <c r="E216" s="15"/>
      <c r="F216" s="15"/>
      <c r="G216" s="15"/>
      <c r="H216" s="15"/>
      <c r="I216" s="15"/>
      <c r="J216" s="15"/>
      <c r="K216" s="15"/>
      <c r="L216" s="15"/>
      <c r="M216" s="11"/>
      <c r="O216" s="618"/>
      <c r="P216" s="618"/>
      <c r="Q216" s="618"/>
      <c r="R216" s="618"/>
      <c r="S216" s="618"/>
      <c r="T216" s="618"/>
      <c r="U216" s="618"/>
      <c r="V216" s="618"/>
      <c r="W216" s="618"/>
      <c r="X216" s="618"/>
      <c r="Y216" s="618"/>
      <c r="Z216" s="618"/>
      <c r="AA216" s="18"/>
      <c r="AB216" s="18"/>
    </row>
    <row r="217" spans="1:28" s="19" customFormat="1" ht="13.5" customHeight="1" x14ac:dyDescent="0.15">
      <c r="A217" s="15"/>
      <c r="B217" s="15"/>
      <c r="C217" s="15"/>
      <c r="D217" s="15"/>
      <c r="E217" s="15"/>
      <c r="F217" s="15"/>
      <c r="G217" s="15"/>
      <c r="H217" s="15"/>
      <c r="I217" s="15"/>
      <c r="J217" s="15"/>
      <c r="K217" s="15"/>
      <c r="L217" s="15"/>
      <c r="M217" s="11"/>
      <c r="O217" s="618"/>
      <c r="P217" s="618"/>
      <c r="Q217" s="618"/>
      <c r="R217" s="618"/>
      <c r="S217" s="618"/>
      <c r="T217" s="618"/>
      <c r="U217" s="618"/>
      <c r="V217" s="618"/>
      <c r="W217" s="618"/>
      <c r="X217" s="618"/>
      <c r="Y217" s="618"/>
      <c r="Z217" s="618"/>
      <c r="AA217" s="18"/>
      <c r="AB217" s="18"/>
    </row>
    <row r="218" spans="1:28" s="19" customFormat="1" ht="13.5" customHeight="1" x14ac:dyDescent="0.15">
      <c r="A218" s="15"/>
      <c r="B218" s="15"/>
      <c r="C218" s="15"/>
      <c r="D218" s="15"/>
      <c r="E218" s="15"/>
      <c r="F218" s="15"/>
      <c r="G218" s="15"/>
      <c r="H218" s="15"/>
      <c r="I218" s="15"/>
      <c r="J218" s="15"/>
      <c r="K218" s="15"/>
      <c r="L218" s="15"/>
      <c r="M218" s="11"/>
      <c r="O218" s="618"/>
      <c r="P218" s="618"/>
      <c r="Q218" s="618"/>
      <c r="R218" s="618"/>
      <c r="S218" s="618"/>
      <c r="T218" s="618"/>
      <c r="U218" s="618"/>
      <c r="V218" s="618"/>
      <c r="W218" s="618"/>
      <c r="X218" s="618"/>
      <c r="Y218" s="618"/>
      <c r="Z218" s="618"/>
      <c r="AA218" s="18"/>
      <c r="AB218" s="18"/>
    </row>
    <row r="219" spans="1:28" s="19" customFormat="1" ht="13.5" customHeight="1" x14ac:dyDescent="0.15">
      <c r="A219" s="15"/>
      <c r="B219" s="15"/>
      <c r="C219" s="15"/>
      <c r="D219" s="15"/>
      <c r="E219" s="15"/>
      <c r="F219" s="15"/>
      <c r="G219" s="15"/>
      <c r="H219" s="15"/>
      <c r="I219" s="15"/>
      <c r="J219" s="15"/>
      <c r="K219" s="15"/>
      <c r="L219" s="15"/>
      <c r="M219" s="11"/>
      <c r="O219" s="618"/>
      <c r="P219" s="618"/>
      <c r="Q219" s="618"/>
      <c r="R219" s="618"/>
      <c r="S219" s="618"/>
      <c r="T219" s="618"/>
      <c r="U219" s="618"/>
      <c r="V219" s="618"/>
      <c r="W219" s="618"/>
      <c r="X219" s="618"/>
      <c r="Y219" s="618"/>
      <c r="Z219" s="618"/>
      <c r="AA219" s="18"/>
      <c r="AB219" s="18"/>
    </row>
    <row r="220" spans="1:28" s="19" customFormat="1" ht="13.5" customHeight="1" x14ac:dyDescent="0.15">
      <c r="A220" s="15"/>
      <c r="B220" s="15"/>
      <c r="C220" s="15"/>
      <c r="D220" s="15"/>
      <c r="E220" s="15"/>
      <c r="F220" s="15"/>
      <c r="G220" s="15"/>
      <c r="H220" s="15"/>
      <c r="I220" s="15"/>
      <c r="J220" s="15"/>
      <c r="K220" s="15"/>
      <c r="L220" s="15"/>
      <c r="M220" s="11"/>
      <c r="O220" s="618"/>
      <c r="P220" s="618"/>
      <c r="Q220" s="618"/>
      <c r="R220" s="618"/>
      <c r="S220" s="618"/>
      <c r="T220" s="618"/>
      <c r="U220" s="618"/>
      <c r="V220" s="618"/>
      <c r="W220" s="618"/>
      <c r="X220" s="618"/>
      <c r="Y220" s="618"/>
      <c r="Z220" s="618"/>
      <c r="AA220" s="18"/>
      <c r="AB220" s="18"/>
    </row>
    <row r="221" spans="1:28" s="19" customFormat="1" ht="13.5" customHeight="1" x14ac:dyDescent="0.15">
      <c r="A221" s="15"/>
      <c r="B221" s="15"/>
      <c r="C221" s="15"/>
      <c r="D221" s="15"/>
      <c r="E221" s="15"/>
      <c r="F221" s="15"/>
      <c r="G221" s="15"/>
      <c r="H221" s="15"/>
      <c r="I221" s="15"/>
      <c r="J221" s="15"/>
      <c r="K221" s="15"/>
      <c r="L221" s="15"/>
      <c r="M221" s="11"/>
      <c r="O221" s="618"/>
      <c r="P221" s="618"/>
      <c r="Q221" s="618"/>
      <c r="R221" s="618"/>
      <c r="S221" s="618"/>
      <c r="T221" s="618"/>
      <c r="U221" s="618"/>
      <c r="V221" s="618"/>
      <c r="W221" s="618"/>
      <c r="X221" s="618"/>
      <c r="Y221" s="618"/>
      <c r="Z221" s="618"/>
      <c r="AA221" s="18"/>
      <c r="AB221" s="18"/>
    </row>
    <row r="222" spans="1:28" s="19" customFormat="1" ht="13.5" customHeight="1" x14ac:dyDescent="0.15">
      <c r="A222" s="15"/>
      <c r="B222" s="15"/>
      <c r="C222" s="15"/>
      <c r="D222" s="15"/>
      <c r="E222" s="15"/>
      <c r="F222" s="15"/>
      <c r="G222" s="15"/>
      <c r="H222" s="15"/>
      <c r="I222" s="15"/>
      <c r="J222" s="15"/>
      <c r="K222" s="15"/>
      <c r="L222" s="15"/>
      <c r="M222" s="11"/>
      <c r="O222" s="618"/>
      <c r="P222" s="618"/>
      <c r="Q222" s="618"/>
      <c r="R222" s="618"/>
      <c r="S222" s="618"/>
      <c r="T222" s="618"/>
      <c r="U222" s="618"/>
      <c r="V222" s="618"/>
      <c r="W222" s="618"/>
      <c r="X222" s="618"/>
      <c r="Y222" s="618"/>
      <c r="Z222" s="618"/>
      <c r="AA222" s="18"/>
      <c r="AB222" s="18"/>
    </row>
    <row r="223" spans="1:28" s="19" customFormat="1" ht="13.5" customHeight="1" x14ac:dyDescent="0.15">
      <c r="A223" s="15"/>
      <c r="B223" s="15"/>
      <c r="C223" s="15"/>
      <c r="D223" s="15"/>
      <c r="E223" s="15"/>
      <c r="F223" s="15"/>
      <c r="G223" s="15"/>
      <c r="H223" s="15"/>
      <c r="I223" s="15"/>
      <c r="J223" s="15"/>
      <c r="K223" s="15"/>
      <c r="L223" s="15"/>
      <c r="M223" s="11"/>
      <c r="O223" s="618"/>
      <c r="P223" s="618"/>
      <c r="Q223" s="618"/>
      <c r="R223" s="618"/>
      <c r="S223" s="618"/>
      <c r="T223" s="618"/>
      <c r="U223" s="618"/>
      <c r="V223" s="618"/>
      <c r="W223" s="618"/>
      <c r="X223" s="618"/>
      <c r="Y223" s="618"/>
      <c r="Z223" s="618"/>
      <c r="AA223" s="18"/>
      <c r="AB223" s="18"/>
    </row>
    <row r="224" spans="1:28" s="19" customFormat="1" ht="13.5" customHeight="1" x14ac:dyDescent="0.15">
      <c r="A224" s="15"/>
      <c r="B224" s="15"/>
      <c r="C224" s="15"/>
      <c r="D224" s="15"/>
      <c r="E224" s="15"/>
      <c r="F224" s="15"/>
      <c r="G224" s="15"/>
      <c r="H224" s="15"/>
      <c r="I224" s="15"/>
      <c r="J224" s="15"/>
      <c r="K224" s="15"/>
      <c r="L224" s="15"/>
      <c r="M224" s="11"/>
      <c r="O224" s="618"/>
      <c r="P224" s="618"/>
      <c r="Q224" s="618"/>
      <c r="R224" s="618"/>
      <c r="S224" s="618"/>
      <c r="T224" s="618"/>
      <c r="U224" s="618"/>
      <c r="V224" s="618"/>
      <c r="W224" s="618"/>
      <c r="X224" s="618"/>
      <c r="Y224" s="618"/>
      <c r="Z224" s="618"/>
      <c r="AA224" s="18"/>
      <c r="AB224" s="18"/>
    </row>
    <row r="225" spans="1:28" s="19" customFormat="1" ht="13.5" customHeight="1" x14ac:dyDescent="0.15">
      <c r="A225" s="15"/>
      <c r="B225" s="15"/>
      <c r="C225" s="15"/>
      <c r="D225" s="15"/>
      <c r="E225" s="15"/>
      <c r="F225" s="15"/>
      <c r="G225" s="15"/>
      <c r="H225" s="15"/>
      <c r="I225" s="15"/>
      <c r="J225" s="15"/>
      <c r="K225" s="15"/>
      <c r="L225" s="15"/>
      <c r="M225" s="11"/>
      <c r="O225" s="618"/>
      <c r="P225" s="618"/>
      <c r="Q225" s="618"/>
      <c r="R225" s="618"/>
      <c r="S225" s="618"/>
      <c r="T225" s="618"/>
      <c r="U225" s="618"/>
      <c r="V225" s="618"/>
      <c r="W225" s="618"/>
      <c r="X225" s="618"/>
      <c r="Y225" s="618"/>
      <c r="Z225" s="618"/>
      <c r="AA225" s="18"/>
      <c r="AB225" s="18"/>
    </row>
    <row r="226" spans="1:28" s="19" customFormat="1" ht="13.5" customHeight="1" x14ac:dyDescent="0.15">
      <c r="A226" s="15"/>
      <c r="B226" s="15"/>
      <c r="C226" s="15"/>
      <c r="D226" s="15"/>
      <c r="E226" s="15"/>
      <c r="F226" s="15"/>
      <c r="G226" s="15"/>
      <c r="H226" s="15"/>
      <c r="I226" s="15"/>
      <c r="J226" s="15"/>
      <c r="K226" s="15"/>
      <c r="L226" s="15"/>
      <c r="M226" s="11"/>
      <c r="O226" s="618"/>
      <c r="P226" s="618"/>
      <c r="Q226" s="618"/>
      <c r="R226" s="618"/>
      <c r="S226" s="618"/>
      <c r="T226" s="618"/>
      <c r="U226" s="618"/>
      <c r="V226" s="618"/>
      <c r="W226" s="618"/>
      <c r="X226" s="618"/>
      <c r="Y226" s="618"/>
      <c r="Z226" s="618"/>
      <c r="AA226" s="18"/>
      <c r="AB226" s="18"/>
    </row>
    <row r="227" spans="1:28" s="19" customFormat="1" ht="13.5" customHeight="1" x14ac:dyDescent="0.15">
      <c r="A227" s="15"/>
      <c r="B227" s="15"/>
      <c r="C227" s="15"/>
      <c r="D227" s="15"/>
      <c r="E227" s="15"/>
      <c r="F227" s="15"/>
      <c r="G227" s="15"/>
      <c r="H227" s="15"/>
      <c r="I227" s="15"/>
      <c r="J227" s="15"/>
      <c r="K227" s="15"/>
      <c r="L227" s="15"/>
      <c r="M227" s="11"/>
      <c r="O227" s="618"/>
      <c r="P227" s="618"/>
      <c r="Q227" s="618"/>
      <c r="R227" s="618"/>
      <c r="S227" s="618"/>
      <c r="T227" s="618"/>
      <c r="U227" s="618"/>
      <c r="V227" s="618"/>
      <c r="W227" s="618"/>
      <c r="X227" s="618"/>
      <c r="Y227" s="618"/>
      <c r="Z227" s="618"/>
      <c r="AA227" s="18"/>
      <c r="AB227" s="18"/>
    </row>
    <row r="228" spans="1:28" s="19" customFormat="1" ht="13.5" customHeight="1" x14ac:dyDescent="0.15">
      <c r="A228" s="15"/>
      <c r="B228" s="15"/>
      <c r="C228" s="15"/>
      <c r="D228" s="15"/>
      <c r="E228" s="15"/>
      <c r="F228" s="15"/>
      <c r="G228" s="15"/>
      <c r="H228" s="15"/>
      <c r="I228" s="15"/>
      <c r="J228" s="15"/>
      <c r="K228" s="15"/>
      <c r="L228" s="15"/>
      <c r="M228" s="11"/>
      <c r="O228" s="618"/>
      <c r="P228" s="618"/>
      <c r="Q228" s="618"/>
      <c r="R228" s="618"/>
      <c r="S228" s="618"/>
      <c r="T228" s="618"/>
      <c r="U228" s="618"/>
      <c r="V228" s="618"/>
      <c r="W228" s="618"/>
      <c r="X228" s="618"/>
      <c r="Y228" s="618"/>
      <c r="Z228" s="618"/>
      <c r="AA228" s="18"/>
      <c r="AB228" s="18"/>
    </row>
    <row r="229" spans="1:28" s="19" customFormat="1" ht="13.5" customHeight="1" x14ac:dyDescent="0.15">
      <c r="A229" s="15"/>
      <c r="B229" s="15"/>
      <c r="C229" s="15"/>
      <c r="D229" s="15"/>
      <c r="E229" s="15"/>
      <c r="F229" s="15"/>
      <c r="G229" s="15"/>
      <c r="H229" s="15"/>
      <c r="I229" s="15"/>
      <c r="J229" s="15"/>
      <c r="K229" s="15"/>
      <c r="L229" s="15"/>
      <c r="M229" s="11"/>
      <c r="O229" s="618"/>
      <c r="P229" s="618"/>
      <c r="Q229" s="618"/>
      <c r="R229" s="618"/>
      <c r="S229" s="618"/>
      <c r="T229" s="618"/>
      <c r="U229" s="618"/>
      <c r="V229" s="618"/>
      <c r="W229" s="618"/>
      <c r="X229" s="618"/>
      <c r="Y229" s="618"/>
      <c r="Z229" s="618"/>
      <c r="AA229" s="18"/>
      <c r="AB229" s="18"/>
    </row>
    <row r="230" spans="1:28" s="19" customFormat="1" ht="13.5" customHeight="1" x14ac:dyDescent="0.15">
      <c r="A230" s="15"/>
      <c r="B230" s="15"/>
      <c r="C230" s="15"/>
      <c r="D230" s="15"/>
      <c r="E230" s="15"/>
      <c r="F230" s="15"/>
      <c r="G230" s="15"/>
      <c r="H230" s="15"/>
      <c r="I230" s="15"/>
      <c r="J230" s="15"/>
      <c r="K230" s="15"/>
      <c r="L230" s="15"/>
      <c r="M230" s="11"/>
      <c r="O230" s="618"/>
      <c r="P230" s="618"/>
      <c r="Q230" s="618"/>
      <c r="R230" s="618"/>
      <c r="S230" s="618"/>
      <c r="T230" s="618"/>
      <c r="U230" s="618"/>
      <c r="V230" s="618"/>
      <c r="W230" s="618"/>
      <c r="X230" s="618"/>
      <c r="Y230" s="618"/>
      <c r="Z230" s="618"/>
      <c r="AA230" s="18"/>
      <c r="AB230" s="18"/>
    </row>
    <row r="231" spans="1:28" s="19" customFormat="1" ht="13.5" customHeight="1" x14ac:dyDescent="0.15">
      <c r="A231" s="15"/>
      <c r="B231" s="15"/>
      <c r="C231" s="15"/>
      <c r="D231" s="15"/>
      <c r="E231" s="15"/>
      <c r="F231" s="15"/>
      <c r="G231" s="15"/>
      <c r="H231" s="15"/>
      <c r="I231" s="15"/>
      <c r="J231" s="15"/>
      <c r="K231" s="15"/>
      <c r="L231" s="15"/>
      <c r="M231" s="11"/>
      <c r="O231" s="618"/>
      <c r="P231" s="618"/>
      <c r="Q231" s="618"/>
      <c r="R231" s="618"/>
      <c r="S231" s="618"/>
      <c r="T231" s="618"/>
      <c r="U231" s="618"/>
      <c r="V231" s="618"/>
      <c r="W231" s="618"/>
      <c r="X231" s="618"/>
      <c r="Y231" s="618"/>
      <c r="Z231" s="618"/>
      <c r="AA231" s="18"/>
      <c r="AB231" s="18"/>
    </row>
    <row r="232" spans="1:28" s="19" customFormat="1" ht="13.5" customHeight="1" x14ac:dyDescent="0.15">
      <c r="A232" s="15"/>
      <c r="B232" s="15"/>
      <c r="C232" s="15"/>
      <c r="D232" s="15"/>
      <c r="E232" s="15"/>
      <c r="F232" s="15"/>
      <c r="G232" s="15"/>
      <c r="H232" s="15"/>
      <c r="I232" s="15"/>
      <c r="J232" s="15"/>
      <c r="K232" s="15"/>
      <c r="L232" s="15"/>
      <c r="M232" s="11"/>
      <c r="O232" s="618"/>
      <c r="P232" s="618"/>
      <c r="Q232" s="618"/>
      <c r="R232" s="618"/>
      <c r="S232" s="618"/>
      <c r="T232" s="618"/>
      <c r="U232" s="618"/>
      <c r="V232" s="618"/>
      <c r="W232" s="618"/>
      <c r="X232" s="618"/>
      <c r="Y232" s="618"/>
      <c r="Z232" s="618"/>
      <c r="AA232" s="18"/>
      <c r="AB232" s="18"/>
    </row>
    <row r="233" spans="1:28" s="19" customFormat="1" ht="13.5" customHeight="1" x14ac:dyDescent="0.15">
      <c r="A233" s="15"/>
      <c r="B233" s="15"/>
      <c r="C233" s="15"/>
      <c r="D233" s="15"/>
      <c r="E233" s="15"/>
      <c r="F233" s="15"/>
      <c r="G233" s="15"/>
      <c r="H233" s="15"/>
      <c r="I233" s="15"/>
      <c r="J233" s="15"/>
      <c r="K233" s="15"/>
      <c r="L233" s="15"/>
      <c r="M233" s="11"/>
      <c r="O233" s="618"/>
      <c r="P233" s="618"/>
      <c r="Q233" s="618"/>
      <c r="R233" s="618"/>
      <c r="S233" s="618"/>
      <c r="T233" s="618"/>
      <c r="U233" s="618"/>
      <c r="V233" s="618"/>
      <c r="W233" s="618"/>
      <c r="X233" s="618"/>
      <c r="Y233" s="618"/>
      <c r="Z233" s="618"/>
      <c r="AA233" s="18"/>
      <c r="AB233" s="18"/>
    </row>
    <row r="234" spans="1:28" s="19" customFormat="1" ht="13.5" customHeight="1" x14ac:dyDescent="0.15">
      <c r="A234" s="15"/>
      <c r="B234" s="15"/>
      <c r="C234" s="15"/>
      <c r="D234" s="15"/>
      <c r="E234" s="15"/>
      <c r="F234" s="15"/>
      <c r="G234" s="15"/>
      <c r="H234" s="15"/>
      <c r="I234" s="15"/>
      <c r="J234" s="15"/>
      <c r="K234" s="15"/>
      <c r="L234" s="15"/>
      <c r="M234" s="11"/>
      <c r="O234" s="618"/>
      <c r="P234" s="618"/>
      <c r="Q234" s="618"/>
      <c r="R234" s="618"/>
      <c r="S234" s="618"/>
      <c r="T234" s="618"/>
      <c r="U234" s="618"/>
      <c r="V234" s="618"/>
      <c r="W234" s="618"/>
      <c r="X234" s="618"/>
      <c r="Y234" s="618"/>
      <c r="Z234" s="618"/>
      <c r="AA234" s="18"/>
      <c r="AB234" s="18"/>
    </row>
    <row r="235" spans="1:28" s="19" customFormat="1" ht="13.5" customHeight="1" x14ac:dyDescent="0.15">
      <c r="A235" s="15"/>
      <c r="B235" s="15"/>
      <c r="C235" s="15"/>
      <c r="D235" s="15"/>
      <c r="E235" s="15"/>
      <c r="F235" s="15"/>
      <c r="G235" s="15"/>
      <c r="H235" s="15"/>
      <c r="I235" s="15"/>
      <c r="J235" s="15"/>
      <c r="K235" s="15"/>
      <c r="L235" s="15"/>
      <c r="M235" s="11"/>
      <c r="O235" s="618"/>
      <c r="P235" s="618"/>
      <c r="Q235" s="618"/>
      <c r="R235" s="618"/>
      <c r="S235" s="618"/>
      <c r="T235" s="618"/>
      <c r="U235" s="618"/>
      <c r="V235" s="618"/>
      <c r="W235" s="618"/>
      <c r="X235" s="618"/>
      <c r="Y235" s="618"/>
      <c r="Z235" s="618"/>
      <c r="AA235" s="18"/>
      <c r="AB235" s="18"/>
    </row>
    <row r="236" spans="1:28" s="19" customFormat="1" ht="13.5" customHeight="1" x14ac:dyDescent="0.15">
      <c r="A236" s="15"/>
      <c r="B236" s="15"/>
      <c r="C236" s="15"/>
      <c r="D236" s="15"/>
      <c r="E236" s="15"/>
      <c r="F236" s="15"/>
      <c r="G236" s="15"/>
      <c r="H236" s="15"/>
      <c r="I236" s="15"/>
      <c r="J236" s="15"/>
      <c r="K236" s="15"/>
      <c r="L236" s="15"/>
      <c r="M236" s="11"/>
      <c r="O236" s="618"/>
      <c r="P236" s="618"/>
      <c r="Q236" s="618"/>
      <c r="R236" s="618"/>
      <c r="S236" s="618"/>
      <c r="T236" s="618"/>
      <c r="U236" s="618"/>
      <c r="V236" s="618"/>
      <c r="W236" s="618"/>
      <c r="X236" s="618"/>
      <c r="Y236" s="618"/>
      <c r="Z236" s="618"/>
      <c r="AA236" s="18"/>
      <c r="AB236" s="18"/>
    </row>
    <row r="237" spans="1:28" s="19" customFormat="1" ht="13.5" customHeight="1" x14ac:dyDescent="0.15">
      <c r="A237" s="15"/>
      <c r="B237" s="15"/>
      <c r="C237" s="15"/>
      <c r="D237" s="15"/>
      <c r="E237" s="15"/>
      <c r="F237" s="15"/>
      <c r="G237" s="15"/>
      <c r="H237" s="15"/>
      <c r="I237" s="15"/>
      <c r="J237" s="15"/>
      <c r="K237" s="15"/>
      <c r="L237" s="15"/>
      <c r="M237" s="11"/>
      <c r="O237" s="618"/>
      <c r="P237" s="618"/>
      <c r="Q237" s="618"/>
      <c r="R237" s="618"/>
      <c r="S237" s="618"/>
      <c r="T237" s="618"/>
      <c r="U237" s="618"/>
      <c r="V237" s="618"/>
      <c r="W237" s="618"/>
      <c r="X237" s="618"/>
      <c r="Y237" s="618"/>
      <c r="Z237" s="618"/>
      <c r="AA237" s="18"/>
      <c r="AB237" s="18"/>
    </row>
    <row r="238" spans="1:28" s="19" customFormat="1" ht="13.5" customHeight="1" x14ac:dyDescent="0.15">
      <c r="A238" s="15"/>
      <c r="B238" s="15"/>
      <c r="C238" s="15"/>
      <c r="D238" s="15"/>
      <c r="E238" s="15"/>
      <c r="F238" s="15"/>
      <c r="G238" s="15"/>
      <c r="H238" s="15"/>
      <c r="I238" s="15"/>
      <c r="J238" s="15"/>
      <c r="K238" s="15"/>
      <c r="L238" s="15"/>
      <c r="M238" s="11"/>
      <c r="O238" s="618"/>
      <c r="P238" s="618"/>
      <c r="Q238" s="618"/>
      <c r="R238" s="618"/>
      <c r="S238" s="618"/>
      <c r="T238" s="618"/>
      <c r="U238" s="618"/>
      <c r="V238" s="618"/>
      <c r="W238" s="618"/>
      <c r="X238" s="618"/>
      <c r="Y238" s="618"/>
      <c r="Z238" s="618"/>
      <c r="AA238" s="18"/>
      <c r="AB238" s="18"/>
    </row>
    <row r="239" spans="1:28" s="19" customFormat="1" ht="13.5" customHeight="1" x14ac:dyDescent="0.15">
      <c r="A239" s="15"/>
      <c r="B239" s="15"/>
      <c r="C239" s="15"/>
      <c r="D239" s="15"/>
      <c r="E239" s="15"/>
      <c r="F239" s="15"/>
      <c r="G239" s="15"/>
      <c r="H239" s="15"/>
      <c r="I239" s="15"/>
      <c r="J239" s="15"/>
      <c r="K239" s="15"/>
      <c r="L239" s="15"/>
      <c r="M239" s="11"/>
      <c r="O239" s="618"/>
      <c r="P239" s="618"/>
      <c r="Q239" s="618"/>
      <c r="R239" s="618"/>
      <c r="S239" s="618"/>
      <c r="T239" s="618"/>
      <c r="U239" s="618"/>
      <c r="V239" s="618"/>
      <c r="W239" s="618"/>
      <c r="X239" s="618"/>
      <c r="Y239" s="618"/>
      <c r="Z239" s="618"/>
      <c r="AA239" s="18"/>
      <c r="AB239" s="18"/>
    </row>
    <row r="240" spans="1:28" s="19" customFormat="1" ht="13.5" customHeight="1" x14ac:dyDescent="0.15">
      <c r="A240" s="15"/>
      <c r="B240" s="15"/>
      <c r="C240" s="15"/>
      <c r="D240" s="15"/>
      <c r="E240" s="15"/>
      <c r="F240" s="15"/>
      <c r="G240" s="15"/>
      <c r="H240" s="15"/>
      <c r="I240" s="15"/>
      <c r="J240" s="15"/>
      <c r="K240" s="15"/>
      <c r="L240" s="15"/>
      <c r="M240" s="11"/>
      <c r="O240" s="618"/>
      <c r="P240" s="618"/>
      <c r="Q240" s="618"/>
      <c r="R240" s="618"/>
      <c r="S240" s="618"/>
      <c r="T240" s="618"/>
      <c r="U240" s="618"/>
      <c r="V240" s="618"/>
      <c r="W240" s="618"/>
      <c r="X240" s="618"/>
      <c r="Y240" s="618"/>
      <c r="Z240" s="618"/>
      <c r="AA240" s="18"/>
      <c r="AB240" s="18"/>
    </row>
    <row r="241" spans="1:28" s="19" customFormat="1" ht="13.5" customHeight="1" x14ac:dyDescent="0.15">
      <c r="A241" s="15"/>
      <c r="B241" s="15"/>
      <c r="C241" s="15"/>
      <c r="D241" s="15"/>
      <c r="E241" s="15"/>
      <c r="F241" s="15"/>
      <c r="G241" s="15"/>
      <c r="H241" s="15"/>
      <c r="I241" s="15"/>
      <c r="J241" s="15"/>
      <c r="K241" s="15"/>
      <c r="L241" s="15"/>
      <c r="M241" s="11"/>
      <c r="O241" s="618"/>
      <c r="P241" s="618"/>
      <c r="Q241" s="618"/>
      <c r="R241" s="618"/>
      <c r="S241" s="618"/>
      <c r="T241" s="618"/>
      <c r="U241" s="618"/>
      <c r="V241" s="618"/>
      <c r="W241" s="618"/>
      <c r="X241" s="618"/>
      <c r="Y241" s="618"/>
      <c r="Z241" s="618"/>
      <c r="AA241" s="18"/>
      <c r="AB241" s="18"/>
    </row>
    <row r="242" spans="1:28" s="19" customFormat="1" ht="13.5" customHeight="1" x14ac:dyDescent="0.15">
      <c r="A242" s="15"/>
      <c r="B242" s="15"/>
      <c r="C242" s="15"/>
      <c r="D242" s="15"/>
      <c r="E242" s="15"/>
      <c r="F242" s="15"/>
      <c r="G242" s="15"/>
      <c r="H242" s="15"/>
      <c r="I242" s="15"/>
      <c r="J242" s="15"/>
      <c r="K242" s="15"/>
      <c r="L242" s="15"/>
      <c r="M242" s="11"/>
      <c r="O242" s="618"/>
      <c r="P242" s="618"/>
      <c r="Q242" s="618"/>
      <c r="R242" s="618"/>
      <c r="S242" s="618"/>
      <c r="T242" s="618"/>
      <c r="U242" s="618"/>
      <c r="V242" s="618"/>
      <c r="W242" s="618"/>
      <c r="X242" s="618"/>
      <c r="Y242" s="618"/>
      <c r="Z242" s="618"/>
      <c r="AA242" s="18"/>
      <c r="AB242" s="18"/>
    </row>
    <row r="243" spans="1:28" s="19" customFormat="1" ht="13.5" customHeight="1" x14ac:dyDescent="0.15">
      <c r="A243" s="15"/>
      <c r="B243" s="15"/>
      <c r="C243" s="15"/>
      <c r="D243" s="15"/>
      <c r="E243" s="15"/>
      <c r="F243" s="15"/>
      <c r="G243" s="15"/>
      <c r="H243" s="15"/>
      <c r="I243" s="15"/>
      <c r="J243" s="15"/>
      <c r="K243" s="15"/>
      <c r="L243" s="15"/>
      <c r="M243" s="11"/>
      <c r="O243" s="618"/>
      <c r="P243" s="618"/>
      <c r="Q243" s="618"/>
      <c r="R243" s="618"/>
      <c r="S243" s="618"/>
      <c r="T243" s="618"/>
      <c r="U243" s="618"/>
      <c r="V243" s="618"/>
      <c r="W243" s="618"/>
      <c r="X243" s="618"/>
      <c r="Y243" s="618"/>
      <c r="Z243" s="618"/>
      <c r="AA243" s="18"/>
      <c r="AB243" s="18"/>
    </row>
    <row r="244" spans="1:28" s="19" customFormat="1" ht="13.5" customHeight="1" x14ac:dyDescent="0.15">
      <c r="A244" s="15"/>
      <c r="B244" s="15"/>
      <c r="C244" s="15"/>
      <c r="D244" s="15"/>
      <c r="E244" s="15"/>
      <c r="F244" s="15"/>
      <c r="G244" s="15"/>
      <c r="H244" s="15"/>
      <c r="I244" s="15"/>
      <c r="J244" s="15"/>
      <c r="K244" s="15"/>
      <c r="L244" s="15"/>
      <c r="M244" s="11"/>
      <c r="O244" s="618"/>
      <c r="P244" s="618"/>
      <c r="Q244" s="618"/>
      <c r="R244" s="618"/>
      <c r="S244" s="618"/>
      <c r="T244" s="618"/>
      <c r="U244" s="618"/>
      <c r="V244" s="618"/>
      <c r="W244" s="618"/>
      <c r="X244" s="618"/>
      <c r="Y244" s="618"/>
      <c r="Z244" s="618"/>
      <c r="AA244" s="18"/>
      <c r="AB244" s="18"/>
    </row>
    <row r="245" spans="1:28" s="19" customFormat="1" ht="13.5" customHeight="1" x14ac:dyDescent="0.15">
      <c r="A245" s="15"/>
      <c r="B245" s="15"/>
      <c r="C245" s="15"/>
      <c r="D245" s="15"/>
      <c r="E245" s="15"/>
      <c r="F245" s="15"/>
      <c r="G245" s="15"/>
      <c r="H245" s="15"/>
      <c r="I245" s="15"/>
      <c r="J245" s="15"/>
      <c r="K245" s="15"/>
      <c r="L245" s="15"/>
      <c r="M245" s="11"/>
      <c r="O245" s="618"/>
      <c r="P245" s="618"/>
      <c r="Q245" s="618"/>
      <c r="R245" s="618"/>
      <c r="S245" s="618"/>
      <c r="T245" s="618"/>
      <c r="U245" s="618"/>
      <c r="V245" s="618"/>
      <c r="W245" s="618"/>
      <c r="X245" s="618"/>
      <c r="Y245" s="618"/>
      <c r="Z245" s="618"/>
      <c r="AA245" s="18"/>
      <c r="AB245" s="18"/>
    </row>
    <row r="246" spans="1:28" s="19" customFormat="1" ht="13.5" customHeight="1" x14ac:dyDescent="0.15">
      <c r="A246" s="15"/>
      <c r="B246" s="15"/>
      <c r="C246" s="15"/>
      <c r="D246" s="15"/>
      <c r="E246" s="15"/>
      <c r="F246" s="15"/>
      <c r="G246" s="15"/>
      <c r="H246" s="15"/>
      <c r="I246" s="15"/>
      <c r="J246" s="15"/>
      <c r="K246" s="15"/>
      <c r="L246" s="15"/>
      <c r="M246" s="11"/>
      <c r="O246" s="618"/>
      <c r="P246" s="618"/>
      <c r="Q246" s="618"/>
      <c r="R246" s="618"/>
      <c r="S246" s="618"/>
      <c r="T246" s="618"/>
      <c r="U246" s="618"/>
      <c r="V246" s="618"/>
      <c r="W246" s="618"/>
      <c r="X246" s="618"/>
      <c r="Y246" s="618"/>
      <c r="Z246" s="618"/>
      <c r="AA246" s="18"/>
      <c r="AB246" s="18"/>
    </row>
    <row r="247" spans="1:28" s="19" customFormat="1" ht="13.5" customHeight="1" x14ac:dyDescent="0.15">
      <c r="A247" s="15"/>
      <c r="B247" s="15"/>
      <c r="C247" s="15"/>
      <c r="D247" s="15"/>
      <c r="E247" s="15"/>
      <c r="F247" s="15"/>
      <c r="G247" s="15"/>
      <c r="H247" s="15"/>
      <c r="I247" s="15"/>
      <c r="J247" s="15"/>
      <c r="K247" s="15"/>
      <c r="L247" s="15"/>
      <c r="M247" s="11"/>
      <c r="O247" s="618"/>
      <c r="P247" s="618"/>
      <c r="Q247" s="618"/>
      <c r="R247" s="618"/>
      <c r="S247" s="618"/>
      <c r="T247" s="618"/>
      <c r="U247" s="618"/>
      <c r="V247" s="618"/>
      <c r="W247" s="618"/>
      <c r="X247" s="618"/>
      <c r="Y247" s="618"/>
      <c r="Z247" s="618"/>
      <c r="AA247" s="18"/>
      <c r="AB247" s="18"/>
    </row>
    <row r="248" spans="1:28" s="19" customFormat="1" ht="13.5" customHeight="1" x14ac:dyDescent="0.15">
      <c r="A248" s="15"/>
      <c r="B248" s="15"/>
      <c r="C248" s="15"/>
      <c r="D248" s="15"/>
      <c r="E248" s="15"/>
      <c r="F248" s="15"/>
      <c r="G248" s="15"/>
      <c r="H248" s="15"/>
      <c r="I248" s="15"/>
      <c r="J248" s="15"/>
      <c r="K248" s="15"/>
      <c r="L248" s="15"/>
      <c r="M248" s="11"/>
      <c r="O248" s="618"/>
      <c r="P248" s="618"/>
      <c r="Q248" s="618"/>
      <c r="R248" s="618"/>
      <c r="S248" s="618"/>
      <c r="T248" s="618"/>
      <c r="U248" s="618"/>
      <c r="V248" s="618"/>
      <c r="W248" s="618"/>
      <c r="X248" s="618"/>
      <c r="Y248" s="618"/>
      <c r="Z248" s="618"/>
      <c r="AA248" s="18"/>
      <c r="AB248" s="18"/>
    </row>
    <row r="249" spans="1:28" s="19" customFormat="1" ht="13.5" customHeight="1" x14ac:dyDescent="0.15">
      <c r="A249" s="15"/>
      <c r="B249" s="15"/>
      <c r="C249" s="15"/>
      <c r="D249" s="15"/>
      <c r="E249" s="15"/>
      <c r="F249" s="15"/>
      <c r="G249" s="15"/>
      <c r="H249" s="15"/>
      <c r="I249" s="15"/>
      <c r="J249" s="15"/>
      <c r="K249" s="15"/>
      <c r="L249" s="15"/>
      <c r="M249" s="11"/>
      <c r="O249" s="618"/>
      <c r="P249" s="618"/>
      <c r="Q249" s="618"/>
      <c r="R249" s="618"/>
      <c r="S249" s="618"/>
      <c r="T249" s="618"/>
      <c r="U249" s="618"/>
      <c r="V249" s="618"/>
      <c r="W249" s="618"/>
      <c r="X249" s="618"/>
      <c r="Y249" s="618"/>
      <c r="Z249" s="618"/>
      <c r="AA249" s="18"/>
      <c r="AB249" s="18"/>
    </row>
    <row r="250" spans="1:28" s="19" customFormat="1" ht="13.5" customHeight="1" x14ac:dyDescent="0.15">
      <c r="A250" s="15"/>
      <c r="B250" s="15"/>
      <c r="C250" s="15"/>
      <c r="D250" s="15"/>
      <c r="E250" s="15"/>
      <c r="F250" s="15"/>
      <c r="G250" s="15"/>
      <c r="H250" s="15"/>
      <c r="I250" s="15"/>
      <c r="J250" s="15"/>
      <c r="K250" s="15"/>
      <c r="L250" s="15"/>
      <c r="M250" s="11"/>
      <c r="O250" s="618"/>
      <c r="P250" s="618"/>
      <c r="Q250" s="618"/>
      <c r="R250" s="618"/>
      <c r="S250" s="618"/>
      <c r="T250" s="618"/>
      <c r="U250" s="618"/>
      <c r="V250" s="618"/>
      <c r="W250" s="618"/>
      <c r="X250" s="618"/>
      <c r="Y250" s="618"/>
      <c r="Z250" s="618"/>
      <c r="AA250" s="18"/>
      <c r="AB250" s="18"/>
    </row>
    <row r="251" spans="1:28" s="19" customFormat="1" ht="13.5" customHeight="1" x14ac:dyDescent="0.15">
      <c r="A251" s="15"/>
      <c r="B251" s="15"/>
      <c r="C251" s="15"/>
      <c r="D251" s="15"/>
      <c r="E251" s="15"/>
      <c r="F251" s="15"/>
      <c r="G251" s="15"/>
      <c r="H251" s="15"/>
      <c r="I251" s="15"/>
      <c r="J251" s="15"/>
      <c r="K251" s="15"/>
      <c r="L251" s="15"/>
      <c r="M251" s="11"/>
      <c r="O251" s="618"/>
      <c r="P251" s="618"/>
      <c r="Q251" s="618"/>
      <c r="R251" s="618"/>
      <c r="S251" s="618"/>
      <c r="T251" s="618"/>
      <c r="U251" s="618"/>
      <c r="V251" s="618"/>
      <c r="W251" s="618"/>
      <c r="X251" s="618"/>
      <c r="Y251" s="618"/>
      <c r="Z251" s="618"/>
      <c r="AA251" s="18"/>
      <c r="AB251" s="18"/>
    </row>
    <row r="252" spans="1:28" s="19" customFormat="1" ht="13.5" customHeight="1" x14ac:dyDescent="0.15">
      <c r="A252" s="15"/>
      <c r="B252" s="15"/>
      <c r="C252" s="15"/>
      <c r="D252" s="15"/>
      <c r="E252" s="15"/>
      <c r="F252" s="15"/>
      <c r="G252" s="15"/>
      <c r="H252" s="15"/>
      <c r="I252" s="15"/>
      <c r="J252" s="15"/>
      <c r="K252" s="15"/>
      <c r="L252" s="15"/>
      <c r="M252" s="11"/>
      <c r="O252" s="618"/>
      <c r="P252" s="618"/>
      <c r="Q252" s="618"/>
      <c r="R252" s="618"/>
      <c r="S252" s="618"/>
      <c r="T252" s="618"/>
      <c r="U252" s="618"/>
      <c r="V252" s="618"/>
      <c r="W252" s="618"/>
      <c r="X252" s="618"/>
      <c r="Y252" s="618"/>
      <c r="Z252" s="618"/>
      <c r="AA252" s="18"/>
      <c r="AB252" s="18"/>
    </row>
    <row r="253" spans="1:28" s="19" customFormat="1" ht="13.5" customHeight="1" x14ac:dyDescent="0.15">
      <c r="A253" s="15"/>
      <c r="B253" s="15"/>
      <c r="C253" s="15"/>
      <c r="D253" s="15"/>
      <c r="E253" s="15"/>
      <c r="F253" s="15"/>
      <c r="G253" s="15"/>
      <c r="H253" s="15"/>
      <c r="I253" s="15"/>
      <c r="J253" s="15"/>
      <c r="K253" s="15"/>
      <c r="L253" s="15"/>
      <c r="M253" s="11"/>
      <c r="O253" s="618"/>
      <c r="P253" s="618"/>
      <c r="Q253" s="618"/>
      <c r="R253" s="618"/>
      <c r="S253" s="618"/>
      <c r="T253" s="618"/>
      <c r="U253" s="618"/>
      <c r="V253" s="618"/>
      <c r="W253" s="618"/>
      <c r="X253" s="618"/>
      <c r="Y253" s="618"/>
      <c r="Z253" s="618"/>
      <c r="AA253" s="18"/>
      <c r="AB253" s="18"/>
    </row>
    <row r="254" spans="1:28" s="19" customFormat="1" ht="13.5" customHeight="1" x14ac:dyDescent="0.15">
      <c r="A254" s="15"/>
      <c r="B254" s="15"/>
      <c r="C254" s="15"/>
      <c r="D254" s="15"/>
      <c r="E254" s="15"/>
      <c r="F254" s="15"/>
      <c r="G254" s="15"/>
      <c r="H254" s="15"/>
      <c r="I254" s="15"/>
      <c r="J254" s="15"/>
      <c r="K254" s="15"/>
      <c r="L254" s="15"/>
      <c r="M254" s="11"/>
      <c r="O254" s="618"/>
      <c r="P254" s="618"/>
      <c r="Q254" s="618"/>
      <c r="R254" s="618"/>
      <c r="S254" s="618"/>
      <c r="T254" s="618"/>
      <c r="U254" s="618"/>
      <c r="V254" s="618"/>
      <c r="W254" s="618"/>
      <c r="X254" s="618"/>
      <c r="Y254" s="618"/>
      <c r="Z254" s="618"/>
      <c r="AA254" s="18"/>
      <c r="AB254" s="18"/>
    </row>
    <row r="255" spans="1:28" s="19" customFormat="1" ht="13.5" customHeight="1" x14ac:dyDescent="0.15">
      <c r="A255" s="15"/>
      <c r="B255" s="15"/>
      <c r="C255" s="15"/>
      <c r="D255" s="15"/>
      <c r="E255" s="15"/>
      <c r="F255" s="15"/>
      <c r="G255" s="15"/>
      <c r="H255" s="15"/>
      <c r="I255" s="15"/>
      <c r="J255" s="15"/>
      <c r="K255" s="15"/>
      <c r="L255" s="15"/>
      <c r="M255" s="11"/>
      <c r="O255" s="618"/>
      <c r="P255" s="618"/>
      <c r="Q255" s="618"/>
      <c r="R255" s="618"/>
      <c r="S255" s="618"/>
      <c r="T255" s="618"/>
      <c r="U255" s="618"/>
      <c r="V255" s="618"/>
      <c r="W255" s="618"/>
      <c r="X255" s="618"/>
      <c r="Y255" s="618"/>
      <c r="Z255" s="618"/>
      <c r="AA255" s="18"/>
      <c r="AB255" s="18"/>
    </row>
    <row r="256" spans="1:28" s="19" customFormat="1" ht="13.5" customHeight="1" x14ac:dyDescent="0.15">
      <c r="A256" s="15"/>
      <c r="B256" s="15"/>
      <c r="C256" s="15"/>
      <c r="D256" s="15"/>
      <c r="E256" s="15"/>
      <c r="F256" s="15"/>
      <c r="G256" s="15"/>
      <c r="H256" s="15"/>
      <c r="I256" s="15"/>
      <c r="J256" s="15"/>
      <c r="K256" s="15"/>
      <c r="L256" s="15"/>
      <c r="M256" s="11"/>
      <c r="O256" s="618"/>
      <c r="P256" s="618"/>
      <c r="Q256" s="618"/>
      <c r="R256" s="618"/>
      <c r="S256" s="618"/>
      <c r="T256" s="618"/>
      <c r="U256" s="618"/>
      <c r="V256" s="618"/>
      <c r="W256" s="618"/>
      <c r="X256" s="618"/>
      <c r="Y256" s="618"/>
      <c r="Z256" s="618"/>
      <c r="AA256" s="18"/>
      <c r="AB256" s="18"/>
    </row>
    <row r="257" spans="1:28" s="19" customFormat="1" ht="13.5" customHeight="1" x14ac:dyDescent="0.15">
      <c r="A257" s="15"/>
      <c r="B257" s="15"/>
      <c r="C257" s="15"/>
      <c r="D257" s="15"/>
      <c r="E257" s="15"/>
      <c r="F257" s="15"/>
      <c r="G257" s="15"/>
      <c r="H257" s="15"/>
      <c r="I257" s="15"/>
      <c r="J257" s="15"/>
      <c r="K257" s="15"/>
      <c r="L257" s="15"/>
      <c r="M257" s="11"/>
      <c r="O257" s="618"/>
      <c r="P257" s="618"/>
      <c r="Q257" s="618"/>
      <c r="R257" s="618"/>
      <c r="S257" s="618"/>
      <c r="T257" s="618"/>
      <c r="U257" s="618"/>
      <c r="V257" s="618"/>
      <c r="W257" s="618"/>
      <c r="X257" s="618"/>
      <c r="Y257" s="618"/>
      <c r="Z257" s="618"/>
      <c r="AA257" s="18"/>
      <c r="AB257" s="18"/>
    </row>
    <row r="258" spans="1:28" s="19" customFormat="1" ht="13.5" customHeight="1" x14ac:dyDescent="0.15">
      <c r="A258" s="15"/>
      <c r="B258" s="15"/>
      <c r="C258" s="15"/>
      <c r="D258" s="15"/>
      <c r="E258" s="15"/>
      <c r="F258" s="15"/>
      <c r="G258" s="15"/>
      <c r="H258" s="15"/>
      <c r="I258" s="15"/>
      <c r="J258" s="15"/>
      <c r="K258" s="15"/>
      <c r="L258" s="15"/>
      <c r="M258" s="11"/>
      <c r="O258" s="618"/>
      <c r="P258" s="618"/>
      <c r="Q258" s="618"/>
      <c r="R258" s="618"/>
      <c r="S258" s="618"/>
      <c r="T258" s="618"/>
      <c r="U258" s="618"/>
      <c r="V258" s="618"/>
      <c r="W258" s="618"/>
      <c r="X258" s="618"/>
      <c r="Y258" s="618"/>
      <c r="Z258" s="618"/>
      <c r="AA258" s="18"/>
      <c r="AB258" s="18"/>
    </row>
    <row r="259" spans="1:28" s="19" customFormat="1" ht="13.5" customHeight="1" x14ac:dyDescent="0.15">
      <c r="A259" s="15"/>
      <c r="B259" s="15"/>
      <c r="C259" s="15"/>
      <c r="D259" s="15"/>
      <c r="E259" s="15"/>
      <c r="F259" s="15"/>
      <c r="G259" s="15"/>
      <c r="H259" s="15"/>
      <c r="I259" s="15"/>
      <c r="J259" s="15"/>
      <c r="K259" s="15"/>
      <c r="L259" s="15"/>
      <c r="M259" s="11"/>
      <c r="O259" s="618"/>
      <c r="P259" s="618"/>
      <c r="Q259" s="618"/>
      <c r="R259" s="618"/>
      <c r="S259" s="618"/>
      <c r="T259" s="618"/>
      <c r="U259" s="618"/>
      <c r="V259" s="618"/>
      <c r="W259" s="618"/>
      <c r="X259" s="618"/>
      <c r="Y259" s="618"/>
      <c r="Z259" s="618"/>
      <c r="AA259" s="18"/>
      <c r="AB259" s="18"/>
    </row>
    <row r="260" spans="1:28" s="19" customFormat="1" ht="13.5" customHeight="1" x14ac:dyDescent="0.15">
      <c r="A260" s="15"/>
      <c r="B260" s="15"/>
      <c r="C260" s="15"/>
      <c r="D260" s="15"/>
      <c r="E260" s="15"/>
      <c r="F260" s="15"/>
      <c r="G260" s="15"/>
      <c r="H260" s="15"/>
      <c r="I260" s="15"/>
      <c r="J260" s="15"/>
      <c r="K260" s="15"/>
      <c r="L260" s="15"/>
      <c r="M260" s="11"/>
      <c r="O260" s="618"/>
      <c r="P260" s="618"/>
      <c r="Q260" s="618"/>
      <c r="R260" s="618"/>
      <c r="S260" s="618"/>
      <c r="T260" s="618"/>
      <c r="U260" s="618"/>
      <c r="V260" s="618"/>
      <c r="W260" s="618"/>
      <c r="X260" s="618"/>
      <c r="Y260" s="618"/>
      <c r="Z260" s="618"/>
      <c r="AA260" s="18"/>
      <c r="AB260" s="18"/>
    </row>
    <row r="261" spans="1:28" s="19" customFormat="1" ht="13.5" customHeight="1" x14ac:dyDescent="0.15">
      <c r="A261" s="15"/>
      <c r="B261" s="15"/>
      <c r="C261" s="15"/>
      <c r="D261" s="15"/>
      <c r="E261" s="15"/>
      <c r="F261" s="15"/>
      <c r="G261" s="15"/>
      <c r="H261" s="15"/>
      <c r="I261" s="15"/>
      <c r="J261" s="15"/>
      <c r="K261" s="15"/>
      <c r="L261" s="15"/>
      <c r="M261" s="11"/>
      <c r="O261" s="618"/>
      <c r="P261" s="618"/>
      <c r="Q261" s="618"/>
      <c r="R261" s="618"/>
      <c r="S261" s="618"/>
      <c r="T261" s="618"/>
      <c r="U261" s="618"/>
      <c r="V261" s="618"/>
      <c r="W261" s="618"/>
      <c r="X261" s="618"/>
      <c r="Y261" s="618"/>
      <c r="Z261" s="618"/>
      <c r="AA261" s="18"/>
      <c r="AB261" s="18"/>
    </row>
    <row r="262" spans="1:28" s="19" customFormat="1" ht="13.5" customHeight="1" x14ac:dyDescent="0.15">
      <c r="A262" s="15"/>
      <c r="B262" s="15"/>
      <c r="C262" s="15"/>
      <c r="D262" s="15"/>
      <c r="E262" s="15"/>
      <c r="F262" s="15"/>
      <c r="G262" s="15"/>
      <c r="H262" s="15"/>
      <c r="I262" s="15"/>
      <c r="J262" s="15"/>
      <c r="K262" s="15"/>
      <c r="L262" s="15"/>
      <c r="M262" s="11"/>
      <c r="O262" s="618"/>
      <c r="P262" s="618"/>
      <c r="Q262" s="618"/>
      <c r="R262" s="618"/>
      <c r="S262" s="618"/>
      <c r="T262" s="618"/>
      <c r="U262" s="618"/>
      <c r="V262" s="618"/>
      <c r="W262" s="618"/>
      <c r="X262" s="618"/>
      <c r="Y262" s="618"/>
      <c r="Z262" s="618"/>
      <c r="AA262" s="18"/>
      <c r="AB262" s="18"/>
    </row>
    <row r="263" spans="1:28" s="19" customFormat="1" ht="13.5" customHeight="1" x14ac:dyDescent="0.15">
      <c r="A263" s="15"/>
      <c r="B263" s="15"/>
      <c r="C263" s="15"/>
      <c r="D263" s="15"/>
      <c r="E263" s="15"/>
      <c r="F263" s="15"/>
      <c r="G263" s="15"/>
      <c r="H263" s="15"/>
      <c r="I263" s="15"/>
      <c r="J263" s="15"/>
      <c r="K263" s="15"/>
      <c r="L263" s="15"/>
      <c r="M263" s="11"/>
      <c r="O263" s="618"/>
      <c r="P263" s="618"/>
      <c r="Q263" s="618"/>
      <c r="R263" s="618"/>
      <c r="S263" s="618"/>
      <c r="T263" s="618"/>
      <c r="U263" s="618"/>
      <c r="V263" s="618"/>
      <c r="W263" s="618"/>
      <c r="X263" s="618"/>
      <c r="Y263" s="618"/>
      <c r="Z263" s="618"/>
      <c r="AA263" s="18"/>
      <c r="AB263" s="18"/>
    </row>
    <row r="264" spans="1:28" ht="13.5" customHeight="1" x14ac:dyDescent="0.15">
      <c r="AA264" s="18"/>
      <c r="AB264" s="18"/>
    </row>
    <row r="265" spans="1:28" ht="13.5" customHeight="1" x14ac:dyDescent="0.15">
      <c r="AA265" s="18"/>
      <c r="AB265" s="18"/>
    </row>
    <row r="266" spans="1:28" ht="13.5" customHeight="1" x14ac:dyDescent="0.15">
      <c r="AA266" s="18"/>
      <c r="AB266" s="18"/>
    </row>
    <row r="267" spans="1:28" ht="13.5" customHeight="1" x14ac:dyDescent="0.15">
      <c r="AA267" s="18"/>
      <c r="AB267" s="18"/>
    </row>
    <row r="268" spans="1:28" ht="13.5" customHeight="1" x14ac:dyDescent="0.15">
      <c r="AA268" s="18"/>
      <c r="AB268" s="18"/>
    </row>
    <row r="269" spans="1:28" ht="13.5" customHeight="1" x14ac:dyDescent="0.15">
      <c r="AA269" s="18"/>
      <c r="AB269" s="18"/>
    </row>
    <row r="270" spans="1:28" ht="13.5" customHeight="1" x14ac:dyDescent="0.15">
      <c r="AA270" s="18"/>
      <c r="AB270" s="18"/>
    </row>
    <row r="271" spans="1:28" ht="13.5" customHeight="1" x14ac:dyDescent="0.15">
      <c r="AA271" s="18"/>
      <c r="AB271" s="18"/>
    </row>
    <row r="272" spans="1:28" ht="13.5" customHeight="1" x14ac:dyDescent="0.15">
      <c r="AA272" s="18"/>
      <c r="AB272" s="18"/>
    </row>
    <row r="273" spans="1:29" ht="13.5" customHeight="1" x14ac:dyDescent="0.15">
      <c r="AA273" s="18"/>
      <c r="AB273" s="18"/>
    </row>
    <row r="274" spans="1:29" ht="13.5" customHeight="1" x14ac:dyDescent="0.15">
      <c r="AA274" s="18"/>
      <c r="AB274" s="18"/>
    </row>
    <row r="275" spans="1:29" ht="13.5" customHeight="1" x14ac:dyDescent="0.15">
      <c r="AA275" s="18"/>
      <c r="AB275" s="18"/>
    </row>
    <row r="276" spans="1:29" ht="13.5" customHeight="1" x14ac:dyDescent="0.15">
      <c r="AA276" s="18"/>
      <c r="AB276" s="18"/>
    </row>
    <row r="277" spans="1:29" ht="13.5" customHeight="1" x14ac:dyDescent="0.15">
      <c r="AA277" s="18"/>
      <c r="AB277" s="18"/>
    </row>
    <row r="278" spans="1:29" s="46" customFormat="1" ht="13.5" customHeight="1" x14ac:dyDescent="0.15">
      <c r="A278" s="15"/>
      <c r="B278" s="15"/>
      <c r="C278" s="15"/>
      <c r="D278" s="15"/>
      <c r="E278" s="15"/>
      <c r="F278" s="15"/>
      <c r="G278" s="15"/>
      <c r="H278" s="15"/>
      <c r="I278" s="15"/>
      <c r="J278" s="15"/>
      <c r="K278" s="15"/>
      <c r="L278" s="15"/>
      <c r="M278" s="11"/>
      <c r="O278" s="618"/>
      <c r="P278" s="618"/>
      <c r="Q278" s="618"/>
      <c r="R278" s="618"/>
      <c r="S278" s="618"/>
      <c r="T278" s="618"/>
      <c r="U278" s="618"/>
      <c r="V278" s="618"/>
      <c r="W278" s="618"/>
      <c r="X278" s="618"/>
      <c r="Y278" s="618"/>
      <c r="Z278" s="618"/>
      <c r="AA278" s="18"/>
      <c r="AB278" s="18"/>
      <c r="AC278" s="19"/>
    </row>
    <row r="279" spans="1:29" ht="13.5" customHeight="1" x14ac:dyDescent="0.15">
      <c r="AA279" s="18"/>
      <c r="AB279" s="18"/>
    </row>
    <row r="280" spans="1:29" ht="13.5" customHeight="1" x14ac:dyDescent="0.15">
      <c r="AA280" s="18"/>
      <c r="AB280" s="18"/>
    </row>
    <row r="281" spans="1:29" ht="13.5" customHeight="1" x14ac:dyDescent="0.15">
      <c r="AA281" s="18"/>
      <c r="AB281" s="18"/>
    </row>
    <row r="282" spans="1:29" ht="13.5" customHeight="1" x14ac:dyDescent="0.15">
      <c r="AA282" s="18"/>
      <c r="AB282" s="18"/>
    </row>
    <row r="283" spans="1:29" ht="13.5" customHeight="1" x14ac:dyDescent="0.15">
      <c r="AA283" s="18"/>
      <c r="AB283" s="18"/>
    </row>
    <row r="284" spans="1:29" ht="13.5" customHeight="1" x14ac:dyDescent="0.15">
      <c r="AA284" s="18"/>
      <c r="AB284" s="18"/>
    </row>
    <row r="285" spans="1:29" ht="13.5" customHeight="1" x14ac:dyDescent="0.15">
      <c r="AA285" s="18"/>
      <c r="AB285" s="18"/>
    </row>
    <row r="286" spans="1:29" ht="13.5" customHeight="1" x14ac:dyDescent="0.15">
      <c r="AA286" s="18"/>
      <c r="AB286" s="18"/>
    </row>
    <row r="287" spans="1:29" ht="13.5" customHeight="1" x14ac:dyDescent="0.15">
      <c r="AA287" s="18"/>
      <c r="AB287" s="18"/>
    </row>
    <row r="288" spans="1:29" ht="13.5" customHeight="1" x14ac:dyDescent="0.15">
      <c r="AA288" s="18"/>
      <c r="AB288" s="18"/>
    </row>
    <row r="289" spans="1:28" ht="13.5" customHeight="1" x14ac:dyDescent="0.15">
      <c r="AA289" s="18"/>
      <c r="AB289" s="18"/>
    </row>
    <row r="290" spans="1:28" ht="13.5" customHeight="1" x14ac:dyDescent="0.15">
      <c r="AA290" s="18"/>
      <c r="AB290" s="18"/>
    </row>
    <row r="291" spans="1:28" ht="13.5" customHeight="1" x14ac:dyDescent="0.15">
      <c r="AA291" s="18"/>
      <c r="AB291" s="18"/>
    </row>
    <row r="292" spans="1:28" ht="13.5" customHeight="1" x14ac:dyDescent="0.15">
      <c r="AA292" s="18"/>
      <c r="AB292" s="18"/>
    </row>
    <row r="293" spans="1:28" ht="13.5" customHeight="1" x14ac:dyDescent="0.15">
      <c r="AA293" s="18"/>
      <c r="AB293" s="18"/>
    </row>
    <row r="294" spans="1:28" ht="13.5" customHeight="1" x14ac:dyDescent="0.15">
      <c r="AA294" s="18"/>
      <c r="AB294" s="18"/>
    </row>
    <row r="295" spans="1:28" ht="13.5" customHeight="1" x14ac:dyDescent="0.15">
      <c r="AA295" s="18"/>
      <c r="AB295" s="18"/>
    </row>
    <row r="296" spans="1:28" s="19" customFormat="1" ht="13.5" customHeight="1" x14ac:dyDescent="0.15">
      <c r="A296" s="15"/>
      <c r="B296" s="15"/>
      <c r="C296" s="15"/>
      <c r="D296" s="15"/>
      <c r="E296" s="15"/>
      <c r="F296" s="15"/>
      <c r="G296" s="15"/>
      <c r="H296" s="15"/>
      <c r="I296" s="15"/>
      <c r="J296" s="15"/>
      <c r="K296" s="15"/>
      <c r="L296" s="15"/>
      <c r="M296" s="11"/>
      <c r="O296" s="618"/>
      <c r="P296" s="618"/>
      <c r="Q296" s="618"/>
      <c r="R296" s="618"/>
      <c r="S296" s="618"/>
      <c r="T296" s="618"/>
      <c r="U296" s="618"/>
      <c r="V296" s="618"/>
      <c r="W296" s="618"/>
      <c r="X296" s="618"/>
      <c r="Y296" s="618"/>
      <c r="Z296" s="618"/>
      <c r="AA296" s="18"/>
      <c r="AB296" s="18"/>
    </row>
    <row r="297" spans="1:28" s="19" customFormat="1" ht="13.5" customHeight="1" x14ac:dyDescent="0.15">
      <c r="A297" s="15"/>
      <c r="B297" s="15"/>
      <c r="C297" s="15"/>
      <c r="D297" s="15"/>
      <c r="E297" s="15"/>
      <c r="F297" s="15"/>
      <c r="G297" s="15"/>
      <c r="H297" s="15"/>
      <c r="I297" s="15"/>
      <c r="J297" s="15"/>
      <c r="K297" s="15"/>
      <c r="L297" s="15"/>
      <c r="M297" s="11"/>
      <c r="O297" s="618"/>
      <c r="P297" s="618"/>
      <c r="Q297" s="618"/>
      <c r="R297" s="618"/>
      <c r="S297" s="618"/>
      <c r="T297" s="618"/>
      <c r="U297" s="618"/>
      <c r="V297" s="618"/>
      <c r="W297" s="618"/>
      <c r="X297" s="618"/>
      <c r="Y297" s="618"/>
      <c r="Z297" s="618"/>
      <c r="AA297" s="18"/>
      <c r="AB297" s="18"/>
    </row>
    <row r="298" spans="1:28" s="19" customFormat="1" ht="13.5" customHeight="1" x14ac:dyDescent="0.15">
      <c r="A298" s="15"/>
      <c r="B298" s="15"/>
      <c r="C298" s="15"/>
      <c r="D298" s="15"/>
      <c r="E298" s="15"/>
      <c r="F298" s="15"/>
      <c r="G298" s="15"/>
      <c r="H298" s="15"/>
      <c r="I298" s="15"/>
      <c r="J298" s="15"/>
      <c r="K298" s="15"/>
      <c r="L298" s="15"/>
      <c r="M298" s="11"/>
      <c r="O298" s="618"/>
      <c r="P298" s="618"/>
      <c r="Q298" s="618"/>
      <c r="R298" s="618"/>
      <c r="S298" s="618"/>
      <c r="T298" s="618"/>
      <c r="U298" s="618"/>
      <c r="V298" s="618"/>
      <c r="W298" s="618"/>
      <c r="X298" s="618"/>
      <c r="Y298" s="618"/>
      <c r="Z298" s="618"/>
      <c r="AA298" s="18"/>
      <c r="AB298" s="18"/>
    </row>
    <row r="299" spans="1:28" s="19" customFormat="1" ht="13.5" customHeight="1" x14ac:dyDescent="0.15">
      <c r="A299" s="15"/>
      <c r="B299" s="15"/>
      <c r="C299" s="15"/>
      <c r="D299" s="15"/>
      <c r="E299" s="15"/>
      <c r="F299" s="15"/>
      <c r="G299" s="15"/>
      <c r="H299" s="15"/>
      <c r="I299" s="15"/>
      <c r="J299" s="15"/>
      <c r="K299" s="15"/>
      <c r="L299" s="15"/>
      <c r="M299" s="11"/>
      <c r="O299" s="618"/>
      <c r="P299" s="618"/>
      <c r="Q299" s="618"/>
      <c r="R299" s="618"/>
      <c r="S299" s="618"/>
      <c r="T299" s="618"/>
      <c r="U299" s="618"/>
      <c r="V299" s="618"/>
      <c r="W299" s="618"/>
      <c r="X299" s="618"/>
      <c r="Y299" s="618"/>
      <c r="Z299" s="618"/>
      <c r="AA299" s="18"/>
      <c r="AB299" s="18"/>
    </row>
    <row r="300" spans="1:28" s="19" customFormat="1" ht="13.5" customHeight="1" x14ac:dyDescent="0.15">
      <c r="A300" s="15"/>
      <c r="B300" s="15"/>
      <c r="C300" s="15"/>
      <c r="D300" s="15"/>
      <c r="E300" s="15"/>
      <c r="F300" s="15"/>
      <c r="G300" s="15"/>
      <c r="H300" s="15"/>
      <c r="I300" s="15"/>
      <c r="J300" s="15"/>
      <c r="K300" s="15"/>
      <c r="L300" s="15"/>
      <c r="M300" s="11"/>
      <c r="O300" s="618"/>
      <c r="P300" s="618"/>
      <c r="Q300" s="618"/>
      <c r="R300" s="618"/>
      <c r="S300" s="618"/>
      <c r="T300" s="618"/>
      <c r="U300" s="618"/>
      <c r="V300" s="618"/>
      <c r="W300" s="618"/>
      <c r="X300" s="618"/>
      <c r="Y300" s="618"/>
      <c r="Z300" s="618"/>
      <c r="AA300" s="18"/>
      <c r="AB300" s="18"/>
    </row>
    <row r="301" spans="1:28" s="19" customFormat="1" ht="13.5" customHeight="1" x14ac:dyDescent="0.15">
      <c r="A301" s="15"/>
      <c r="B301" s="15"/>
      <c r="C301" s="15"/>
      <c r="D301" s="15"/>
      <c r="E301" s="15"/>
      <c r="F301" s="15"/>
      <c r="G301" s="15"/>
      <c r="H301" s="15"/>
      <c r="I301" s="15"/>
      <c r="J301" s="15"/>
      <c r="K301" s="15"/>
      <c r="L301" s="15"/>
      <c r="M301" s="11"/>
      <c r="O301" s="618"/>
      <c r="P301" s="618"/>
      <c r="Q301" s="618"/>
      <c r="R301" s="618"/>
      <c r="S301" s="618"/>
      <c r="T301" s="618"/>
      <c r="U301" s="618"/>
      <c r="V301" s="618"/>
      <c r="W301" s="618"/>
      <c r="X301" s="618"/>
      <c r="Y301" s="618"/>
      <c r="Z301" s="618"/>
      <c r="AA301" s="18"/>
      <c r="AB301" s="18"/>
    </row>
    <row r="302" spans="1:28" s="19" customFormat="1" ht="13.5" customHeight="1" x14ac:dyDescent="0.15">
      <c r="A302" s="15"/>
      <c r="B302" s="15"/>
      <c r="C302" s="15"/>
      <c r="D302" s="15"/>
      <c r="E302" s="15"/>
      <c r="F302" s="15"/>
      <c r="G302" s="15"/>
      <c r="H302" s="15"/>
      <c r="I302" s="15"/>
      <c r="J302" s="15"/>
      <c r="K302" s="15"/>
      <c r="L302" s="15"/>
      <c r="M302" s="11"/>
      <c r="O302" s="618"/>
      <c r="P302" s="618"/>
      <c r="Q302" s="618"/>
      <c r="R302" s="618"/>
      <c r="S302" s="618"/>
      <c r="T302" s="618"/>
      <c r="U302" s="618"/>
      <c r="V302" s="618"/>
      <c r="W302" s="618"/>
      <c r="X302" s="618"/>
      <c r="Y302" s="618"/>
      <c r="Z302" s="618"/>
      <c r="AA302" s="18"/>
      <c r="AB302" s="18"/>
    </row>
    <row r="303" spans="1:28" s="19" customFormat="1" ht="13.5" customHeight="1" x14ac:dyDescent="0.15">
      <c r="A303" s="15"/>
      <c r="B303" s="15"/>
      <c r="C303" s="15"/>
      <c r="D303" s="15"/>
      <c r="E303" s="15"/>
      <c r="F303" s="15"/>
      <c r="G303" s="15"/>
      <c r="H303" s="15"/>
      <c r="I303" s="15"/>
      <c r="J303" s="15"/>
      <c r="K303" s="15"/>
      <c r="L303" s="15"/>
      <c r="M303" s="11"/>
      <c r="O303" s="618"/>
      <c r="P303" s="618"/>
      <c r="Q303" s="618"/>
      <c r="R303" s="618"/>
      <c r="S303" s="618"/>
      <c r="T303" s="618"/>
      <c r="U303" s="618"/>
      <c r="V303" s="618"/>
      <c r="W303" s="618"/>
      <c r="X303" s="618"/>
      <c r="Y303" s="618"/>
      <c r="Z303" s="618"/>
      <c r="AA303" s="18"/>
      <c r="AB303" s="18"/>
    </row>
    <row r="304" spans="1:28" s="19" customFormat="1" ht="13.5" customHeight="1" x14ac:dyDescent="0.15">
      <c r="A304" s="15"/>
      <c r="B304" s="15"/>
      <c r="C304" s="15"/>
      <c r="D304" s="15"/>
      <c r="E304" s="15"/>
      <c r="F304" s="15"/>
      <c r="G304" s="15"/>
      <c r="H304" s="15"/>
      <c r="I304" s="15"/>
      <c r="J304" s="15"/>
      <c r="K304" s="15"/>
      <c r="L304" s="15"/>
      <c r="M304" s="11"/>
      <c r="O304" s="618"/>
      <c r="P304" s="618"/>
      <c r="Q304" s="618"/>
      <c r="R304" s="618"/>
      <c r="S304" s="618"/>
      <c r="T304" s="618"/>
      <c r="U304" s="618"/>
      <c r="V304" s="618"/>
      <c r="W304" s="618"/>
      <c r="X304" s="618"/>
      <c r="Y304" s="618"/>
      <c r="Z304" s="618"/>
      <c r="AA304" s="18"/>
      <c r="AB304" s="18"/>
    </row>
    <row r="305" spans="1:28" s="19" customFormat="1" ht="13.5" customHeight="1" x14ac:dyDescent="0.15">
      <c r="A305" s="15"/>
      <c r="B305" s="15"/>
      <c r="C305" s="15"/>
      <c r="D305" s="15"/>
      <c r="E305" s="15"/>
      <c r="F305" s="15"/>
      <c r="G305" s="15"/>
      <c r="H305" s="15"/>
      <c r="I305" s="15"/>
      <c r="J305" s="15"/>
      <c r="K305" s="15"/>
      <c r="L305" s="15"/>
      <c r="M305" s="11"/>
      <c r="O305" s="618"/>
      <c r="P305" s="618"/>
      <c r="Q305" s="618"/>
      <c r="R305" s="618"/>
      <c r="S305" s="618"/>
      <c r="T305" s="618"/>
      <c r="U305" s="618"/>
      <c r="V305" s="618"/>
      <c r="W305" s="618"/>
      <c r="X305" s="618"/>
      <c r="Y305" s="618"/>
      <c r="Z305" s="618"/>
      <c r="AA305" s="18"/>
      <c r="AB305" s="18"/>
    </row>
    <row r="306" spans="1:28" s="19" customFormat="1" ht="13.5" customHeight="1" x14ac:dyDescent="0.15">
      <c r="A306" s="15"/>
      <c r="B306" s="15"/>
      <c r="C306" s="15"/>
      <c r="D306" s="15"/>
      <c r="E306" s="15"/>
      <c r="F306" s="15"/>
      <c r="G306" s="15"/>
      <c r="H306" s="15"/>
      <c r="I306" s="15"/>
      <c r="J306" s="15"/>
      <c r="K306" s="15"/>
      <c r="L306" s="15"/>
      <c r="M306" s="11"/>
      <c r="O306" s="618"/>
      <c r="P306" s="618"/>
      <c r="Q306" s="618"/>
      <c r="R306" s="618"/>
      <c r="S306" s="618"/>
      <c r="T306" s="618"/>
      <c r="U306" s="618"/>
      <c r="V306" s="618"/>
      <c r="W306" s="618"/>
      <c r="X306" s="618"/>
      <c r="Y306" s="618"/>
      <c r="Z306" s="618"/>
      <c r="AA306" s="18"/>
      <c r="AB306" s="18"/>
    </row>
    <row r="307" spans="1:28" s="19" customFormat="1" ht="13.5" customHeight="1" x14ac:dyDescent="0.15">
      <c r="A307" s="15"/>
      <c r="B307" s="15"/>
      <c r="C307" s="15"/>
      <c r="D307" s="15"/>
      <c r="E307" s="15"/>
      <c r="F307" s="15"/>
      <c r="G307" s="15"/>
      <c r="H307" s="15"/>
      <c r="I307" s="15"/>
      <c r="J307" s="15"/>
      <c r="K307" s="15"/>
      <c r="L307" s="15"/>
      <c r="M307" s="11"/>
      <c r="O307" s="618"/>
      <c r="P307" s="618"/>
      <c r="Q307" s="618"/>
      <c r="R307" s="618"/>
      <c r="S307" s="618"/>
      <c r="T307" s="618"/>
      <c r="U307" s="618"/>
      <c r="V307" s="618"/>
      <c r="W307" s="618"/>
      <c r="X307" s="618"/>
      <c r="Y307" s="618"/>
      <c r="Z307" s="618"/>
      <c r="AA307" s="18"/>
      <c r="AB307" s="18"/>
    </row>
    <row r="308" spans="1:28" s="19" customFormat="1" ht="13.5" customHeight="1" x14ac:dyDescent="0.15">
      <c r="A308" s="15"/>
      <c r="B308" s="15"/>
      <c r="C308" s="15"/>
      <c r="D308" s="15"/>
      <c r="E308" s="15"/>
      <c r="F308" s="15"/>
      <c r="G308" s="15"/>
      <c r="H308" s="15"/>
      <c r="I308" s="15"/>
      <c r="J308" s="15"/>
      <c r="K308" s="15"/>
      <c r="L308" s="15"/>
      <c r="M308" s="11"/>
      <c r="O308" s="618"/>
      <c r="P308" s="618"/>
      <c r="Q308" s="618"/>
      <c r="R308" s="618"/>
      <c r="S308" s="618"/>
      <c r="T308" s="618"/>
      <c r="U308" s="618"/>
      <c r="V308" s="618"/>
      <c r="W308" s="618"/>
      <c r="X308" s="618"/>
      <c r="Y308" s="618"/>
      <c r="Z308" s="618"/>
      <c r="AA308" s="18"/>
      <c r="AB308" s="18"/>
    </row>
    <row r="309" spans="1:28" s="19" customFormat="1" ht="13.5" customHeight="1" x14ac:dyDescent="0.15">
      <c r="A309" s="15"/>
      <c r="B309" s="15"/>
      <c r="C309" s="15"/>
      <c r="D309" s="15"/>
      <c r="E309" s="15"/>
      <c r="F309" s="15"/>
      <c r="G309" s="15"/>
      <c r="H309" s="15"/>
      <c r="I309" s="15"/>
      <c r="J309" s="15"/>
      <c r="K309" s="15"/>
      <c r="L309" s="15"/>
      <c r="M309" s="11"/>
      <c r="O309" s="618"/>
      <c r="P309" s="618"/>
      <c r="Q309" s="618"/>
      <c r="R309" s="618"/>
      <c r="S309" s="618"/>
      <c r="T309" s="618"/>
      <c r="U309" s="618"/>
      <c r="V309" s="618"/>
      <c r="W309" s="618"/>
      <c r="X309" s="618"/>
      <c r="Y309" s="618"/>
      <c r="Z309" s="618"/>
      <c r="AA309" s="18"/>
      <c r="AB309" s="18"/>
    </row>
    <row r="310" spans="1:28" s="19" customFormat="1" ht="13.5" customHeight="1" x14ac:dyDescent="0.15">
      <c r="A310" s="15"/>
      <c r="B310" s="15"/>
      <c r="C310" s="15"/>
      <c r="D310" s="15"/>
      <c r="E310" s="15"/>
      <c r="F310" s="15"/>
      <c r="G310" s="15"/>
      <c r="H310" s="15"/>
      <c r="I310" s="15"/>
      <c r="J310" s="15"/>
      <c r="K310" s="15"/>
      <c r="L310" s="15"/>
      <c r="M310" s="11"/>
      <c r="O310" s="618"/>
      <c r="P310" s="618"/>
      <c r="Q310" s="618"/>
      <c r="R310" s="618"/>
      <c r="S310" s="618"/>
      <c r="T310" s="618"/>
      <c r="U310" s="618"/>
      <c r="V310" s="618"/>
      <c r="W310" s="618"/>
      <c r="X310" s="618"/>
      <c r="Y310" s="618"/>
      <c r="Z310" s="618"/>
      <c r="AA310" s="18"/>
      <c r="AB310" s="18"/>
    </row>
    <row r="311" spans="1:28" s="19" customFormat="1" ht="13.5" customHeight="1" x14ac:dyDescent="0.15">
      <c r="A311" s="15"/>
      <c r="B311" s="15"/>
      <c r="C311" s="15"/>
      <c r="D311" s="15"/>
      <c r="E311" s="15"/>
      <c r="F311" s="15"/>
      <c r="G311" s="15"/>
      <c r="H311" s="15"/>
      <c r="I311" s="15"/>
      <c r="J311" s="15"/>
      <c r="K311" s="15"/>
      <c r="L311" s="15"/>
      <c r="M311" s="11"/>
      <c r="O311" s="618"/>
      <c r="P311" s="618"/>
      <c r="Q311" s="618"/>
      <c r="R311" s="618"/>
      <c r="S311" s="618"/>
      <c r="T311" s="618"/>
      <c r="U311" s="618"/>
      <c r="V311" s="618"/>
      <c r="W311" s="618"/>
      <c r="X311" s="618"/>
      <c r="Y311" s="618"/>
      <c r="Z311" s="618"/>
      <c r="AA311" s="18"/>
      <c r="AB311" s="18"/>
    </row>
    <row r="312" spans="1:28" s="19" customFormat="1" ht="13.5" customHeight="1" x14ac:dyDescent="0.15">
      <c r="A312" s="15"/>
      <c r="B312" s="15"/>
      <c r="C312" s="15"/>
      <c r="D312" s="15"/>
      <c r="E312" s="15"/>
      <c r="F312" s="15"/>
      <c r="G312" s="15"/>
      <c r="H312" s="15"/>
      <c r="I312" s="15"/>
      <c r="J312" s="15"/>
      <c r="K312" s="15"/>
      <c r="L312" s="15"/>
      <c r="M312" s="11"/>
      <c r="O312" s="618"/>
      <c r="P312" s="618"/>
      <c r="Q312" s="618"/>
      <c r="R312" s="618"/>
      <c r="S312" s="618"/>
      <c r="T312" s="618"/>
      <c r="U312" s="618"/>
      <c r="V312" s="618"/>
      <c r="W312" s="618"/>
      <c r="X312" s="618"/>
      <c r="Y312" s="618"/>
      <c r="Z312" s="618"/>
      <c r="AA312" s="18"/>
      <c r="AB312" s="18"/>
    </row>
    <row r="313" spans="1:28" s="19" customFormat="1" ht="13.5" customHeight="1" x14ac:dyDescent="0.15">
      <c r="A313" s="15"/>
      <c r="B313" s="15"/>
      <c r="C313" s="15"/>
      <c r="D313" s="15"/>
      <c r="E313" s="15"/>
      <c r="F313" s="15"/>
      <c r="G313" s="15"/>
      <c r="H313" s="15"/>
      <c r="I313" s="15"/>
      <c r="J313" s="15"/>
      <c r="K313" s="15"/>
      <c r="L313" s="15"/>
      <c r="M313" s="11"/>
      <c r="O313" s="618"/>
      <c r="P313" s="618"/>
      <c r="Q313" s="618"/>
      <c r="R313" s="618"/>
      <c r="S313" s="618"/>
      <c r="T313" s="618"/>
      <c r="U313" s="618"/>
      <c r="V313" s="618"/>
      <c r="W313" s="618"/>
      <c r="X313" s="618"/>
      <c r="Y313" s="618"/>
      <c r="Z313" s="618"/>
      <c r="AA313" s="18"/>
      <c r="AB313" s="18"/>
    </row>
    <row r="314" spans="1:28" s="19" customFormat="1" ht="13.5" customHeight="1" x14ac:dyDescent="0.15">
      <c r="A314" s="15"/>
      <c r="B314" s="15"/>
      <c r="C314" s="15"/>
      <c r="D314" s="15"/>
      <c r="E314" s="15"/>
      <c r="F314" s="15"/>
      <c r="G314" s="15"/>
      <c r="H314" s="15"/>
      <c r="I314" s="15"/>
      <c r="J314" s="15"/>
      <c r="K314" s="15"/>
      <c r="L314" s="15"/>
      <c r="M314" s="11"/>
      <c r="O314" s="618"/>
      <c r="P314" s="618"/>
      <c r="Q314" s="618"/>
      <c r="R314" s="618"/>
      <c r="S314" s="618"/>
      <c r="T314" s="618"/>
      <c r="U314" s="618"/>
      <c r="V314" s="618"/>
      <c r="W314" s="618"/>
      <c r="X314" s="618"/>
      <c r="Y314" s="618"/>
      <c r="Z314" s="618"/>
      <c r="AA314" s="18"/>
      <c r="AB314" s="18"/>
    </row>
    <row r="315" spans="1:28" s="19" customFormat="1" ht="13.5" customHeight="1" x14ac:dyDescent="0.15">
      <c r="A315" s="15"/>
      <c r="B315" s="15"/>
      <c r="C315" s="15"/>
      <c r="D315" s="15"/>
      <c r="E315" s="15"/>
      <c r="F315" s="15"/>
      <c r="G315" s="15"/>
      <c r="H315" s="15"/>
      <c r="I315" s="15"/>
      <c r="J315" s="15"/>
      <c r="K315" s="15"/>
      <c r="L315" s="15"/>
      <c r="M315" s="11"/>
      <c r="O315" s="618"/>
      <c r="P315" s="618"/>
      <c r="Q315" s="618"/>
      <c r="R315" s="618"/>
      <c r="S315" s="618"/>
      <c r="T315" s="618"/>
      <c r="U315" s="618"/>
      <c r="V315" s="618"/>
      <c r="W315" s="618"/>
      <c r="X315" s="618"/>
      <c r="Y315" s="618"/>
      <c r="Z315" s="618"/>
      <c r="AA315" s="18"/>
      <c r="AB315" s="18"/>
    </row>
    <row r="316" spans="1:28" s="19" customFormat="1" ht="13.5" customHeight="1" x14ac:dyDescent="0.15">
      <c r="A316" s="15"/>
      <c r="B316" s="15"/>
      <c r="C316" s="15"/>
      <c r="D316" s="15"/>
      <c r="E316" s="15"/>
      <c r="F316" s="15"/>
      <c r="G316" s="15"/>
      <c r="H316" s="15"/>
      <c r="I316" s="15"/>
      <c r="J316" s="15"/>
      <c r="K316" s="15"/>
      <c r="L316" s="15"/>
      <c r="M316" s="11"/>
      <c r="O316" s="618"/>
      <c r="P316" s="618"/>
      <c r="Q316" s="618"/>
      <c r="R316" s="618"/>
      <c r="S316" s="618"/>
      <c r="T316" s="618"/>
      <c r="U316" s="618"/>
      <c r="V316" s="618"/>
      <c r="W316" s="618"/>
      <c r="X316" s="618"/>
      <c r="Y316" s="618"/>
      <c r="Z316" s="618"/>
      <c r="AA316" s="18"/>
      <c r="AB316" s="18"/>
    </row>
    <row r="317" spans="1:28" s="19" customFormat="1" ht="13.5" customHeight="1" x14ac:dyDescent="0.15">
      <c r="A317" s="15"/>
      <c r="B317" s="15"/>
      <c r="C317" s="15"/>
      <c r="D317" s="15"/>
      <c r="E317" s="15"/>
      <c r="F317" s="15"/>
      <c r="G317" s="15"/>
      <c r="H317" s="15"/>
      <c r="I317" s="15"/>
      <c r="J317" s="15"/>
      <c r="K317" s="15"/>
      <c r="L317" s="15"/>
      <c r="M317" s="11"/>
      <c r="O317" s="618"/>
      <c r="P317" s="618"/>
      <c r="Q317" s="618"/>
      <c r="R317" s="618"/>
      <c r="S317" s="618"/>
      <c r="T317" s="618"/>
      <c r="U317" s="618"/>
      <c r="V317" s="618"/>
      <c r="W317" s="618"/>
      <c r="X317" s="618"/>
      <c r="Y317" s="618"/>
      <c r="Z317" s="618"/>
      <c r="AA317" s="18"/>
      <c r="AB317" s="18"/>
    </row>
    <row r="318" spans="1:28" s="19" customFormat="1" ht="13.5" customHeight="1" x14ac:dyDescent="0.15">
      <c r="A318" s="15"/>
      <c r="B318" s="15"/>
      <c r="C318" s="15"/>
      <c r="D318" s="15"/>
      <c r="E318" s="15"/>
      <c r="F318" s="15"/>
      <c r="G318" s="15"/>
      <c r="H318" s="15"/>
      <c r="I318" s="15"/>
      <c r="J318" s="15"/>
      <c r="K318" s="15"/>
      <c r="L318" s="15"/>
      <c r="M318" s="11"/>
      <c r="O318" s="618"/>
      <c r="P318" s="618"/>
      <c r="Q318" s="618"/>
      <c r="R318" s="618"/>
      <c r="S318" s="618"/>
      <c r="T318" s="618"/>
      <c r="U318" s="618"/>
      <c r="V318" s="618"/>
      <c r="W318" s="618"/>
      <c r="X318" s="618"/>
      <c r="Y318" s="618"/>
      <c r="Z318" s="618"/>
      <c r="AA318" s="18"/>
      <c r="AB318" s="18"/>
    </row>
    <row r="319" spans="1:28" s="19" customFormat="1" ht="13.5" customHeight="1" x14ac:dyDescent="0.15">
      <c r="A319" s="15"/>
      <c r="B319" s="15"/>
      <c r="C319" s="15"/>
      <c r="D319" s="15"/>
      <c r="E319" s="15"/>
      <c r="F319" s="15"/>
      <c r="G319" s="15"/>
      <c r="H319" s="15"/>
      <c r="I319" s="15"/>
      <c r="J319" s="15"/>
      <c r="K319" s="15"/>
      <c r="L319" s="15"/>
      <c r="M319" s="11"/>
      <c r="O319" s="618"/>
      <c r="P319" s="618"/>
      <c r="Q319" s="618"/>
      <c r="R319" s="618"/>
      <c r="S319" s="618"/>
      <c r="T319" s="618"/>
      <c r="U319" s="618"/>
      <c r="V319" s="618"/>
      <c r="W319" s="618"/>
      <c r="X319" s="618"/>
      <c r="Y319" s="618"/>
      <c r="Z319" s="618"/>
      <c r="AA319" s="18"/>
      <c r="AB319" s="18"/>
    </row>
    <row r="320" spans="1:28" s="19" customFormat="1" ht="13.5" customHeight="1" x14ac:dyDescent="0.15">
      <c r="A320" s="15"/>
      <c r="B320" s="15"/>
      <c r="C320" s="15"/>
      <c r="D320" s="15"/>
      <c r="E320" s="15"/>
      <c r="F320" s="15"/>
      <c r="G320" s="15"/>
      <c r="H320" s="15"/>
      <c r="I320" s="15"/>
      <c r="J320" s="15"/>
      <c r="K320" s="15"/>
      <c r="L320" s="15"/>
      <c r="M320" s="11"/>
      <c r="O320" s="618"/>
      <c r="P320" s="618"/>
      <c r="Q320" s="618"/>
      <c r="R320" s="618"/>
      <c r="S320" s="618"/>
      <c r="T320" s="618"/>
      <c r="U320" s="618"/>
      <c r="V320" s="618"/>
      <c r="W320" s="618"/>
      <c r="X320" s="618"/>
      <c r="Y320" s="618"/>
      <c r="Z320" s="618"/>
      <c r="AA320" s="18"/>
      <c r="AB320" s="18"/>
    </row>
    <row r="321" spans="1:28" s="19" customFormat="1" ht="13.5" customHeight="1" x14ac:dyDescent="0.15">
      <c r="A321" s="15"/>
      <c r="B321" s="15"/>
      <c r="C321" s="15"/>
      <c r="D321" s="15"/>
      <c r="E321" s="15"/>
      <c r="F321" s="15"/>
      <c r="G321" s="15"/>
      <c r="H321" s="15"/>
      <c r="I321" s="15"/>
      <c r="J321" s="15"/>
      <c r="K321" s="15"/>
      <c r="L321" s="15"/>
      <c r="M321" s="11"/>
      <c r="O321" s="618"/>
      <c r="P321" s="618"/>
      <c r="Q321" s="618"/>
      <c r="R321" s="618"/>
      <c r="S321" s="618"/>
      <c r="T321" s="618"/>
      <c r="U321" s="618"/>
      <c r="V321" s="618"/>
      <c r="W321" s="618"/>
      <c r="X321" s="618"/>
      <c r="Y321" s="618"/>
      <c r="Z321" s="618"/>
      <c r="AA321" s="18"/>
      <c r="AB321" s="18"/>
    </row>
    <row r="322" spans="1:28" s="19" customFormat="1" ht="13.5" customHeight="1" x14ac:dyDescent="0.15">
      <c r="A322" s="15"/>
      <c r="B322" s="15"/>
      <c r="C322" s="15"/>
      <c r="D322" s="15"/>
      <c r="E322" s="15"/>
      <c r="F322" s="15"/>
      <c r="G322" s="15"/>
      <c r="H322" s="15"/>
      <c r="I322" s="15"/>
      <c r="J322" s="15"/>
      <c r="K322" s="15"/>
      <c r="L322" s="15"/>
      <c r="M322" s="11"/>
      <c r="O322" s="618"/>
      <c r="P322" s="618"/>
      <c r="Q322" s="618"/>
      <c r="R322" s="618"/>
      <c r="S322" s="618"/>
      <c r="T322" s="618"/>
      <c r="U322" s="618"/>
      <c r="V322" s="618"/>
      <c r="W322" s="618"/>
      <c r="X322" s="618"/>
      <c r="Y322" s="618"/>
      <c r="Z322" s="618"/>
      <c r="AA322" s="18"/>
      <c r="AB322" s="18"/>
    </row>
    <row r="323" spans="1:28" s="19" customFormat="1" ht="13.5" customHeight="1" x14ac:dyDescent="0.15">
      <c r="A323" s="15"/>
      <c r="B323" s="15"/>
      <c r="C323" s="15"/>
      <c r="D323" s="15"/>
      <c r="E323" s="15"/>
      <c r="F323" s="15"/>
      <c r="G323" s="15"/>
      <c r="H323" s="15"/>
      <c r="I323" s="15"/>
      <c r="J323" s="15"/>
      <c r="K323" s="15"/>
      <c r="L323" s="15"/>
      <c r="M323" s="11"/>
      <c r="O323" s="618"/>
      <c r="P323" s="618"/>
      <c r="Q323" s="618"/>
      <c r="R323" s="618"/>
      <c r="S323" s="618"/>
      <c r="T323" s="618"/>
      <c r="U323" s="618"/>
      <c r="V323" s="618"/>
      <c r="W323" s="618"/>
      <c r="X323" s="618"/>
      <c r="Y323" s="618"/>
      <c r="Z323" s="618"/>
      <c r="AA323" s="18"/>
      <c r="AB323" s="18"/>
    </row>
    <row r="324" spans="1:28" s="19" customFormat="1" ht="13.5" customHeight="1" x14ac:dyDescent="0.15">
      <c r="A324" s="15"/>
      <c r="B324" s="15"/>
      <c r="C324" s="15"/>
      <c r="D324" s="15"/>
      <c r="E324" s="15"/>
      <c r="F324" s="15"/>
      <c r="G324" s="15"/>
      <c r="H324" s="15"/>
      <c r="I324" s="15"/>
      <c r="J324" s="15"/>
      <c r="K324" s="15"/>
      <c r="L324" s="15"/>
      <c r="M324" s="11"/>
      <c r="O324" s="618"/>
      <c r="P324" s="618"/>
      <c r="Q324" s="618"/>
      <c r="R324" s="618"/>
      <c r="S324" s="618"/>
      <c r="T324" s="618"/>
      <c r="U324" s="618"/>
      <c r="V324" s="618"/>
      <c r="W324" s="618"/>
      <c r="X324" s="618"/>
      <c r="Y324" s="618"/>
      <c r="Z324" s="618"/>
      <c r="AA324" s="18"/>
      <c r="AB324" s="18"/>
    </row>
    <row r="325" spans="1:28" s="19" customFormat="1" ht="13.5" customHeight="1" x14ac:dyDescent="0.15">
      <c r="A325" s="15"/>
      <c r="B325" s="15"/>
      <c r="C325" s="15"/>
      <c r="D325" s="15"/>
      <c r="E325" s="15"/>
      <c r="F325" s="15"/>
      <c r="G325" s="15"/>
      <c r="H325" s="15"/>
      <c r="I325" s="15"/>
      <c r="J325" s="15"/>
      <c r="K325" s="15"/>
      <c r="L325" s="15"/>
      <c r="M325" s="11"/>
      <c r="O325" s="618"/>
      <c r="P325" s="618"/>
      <c r="Q325" s="618"/>
      <c r="R325" s="618"/>
      <c r="S325" s="618"/>
      <c r="T325" s="618"/>
      <c r="U325" s="618"/>
      <c r="V325" s="618"/>
      <c r="W325" s="618"/>
      <c r="X325" s="618"/>
      <c r="Y325" s="618"/>
      <c r="Z325" s="618"/>
      <c r="AA325" s="18"/>
      <c r="AB325" s="18"/>
    </row>
    <row r="326" spans="1:28" s="19" customFormat="1" ht="13.5" customHeight="1" x14ac:dyDescent="0.15">
      <c r="A326" s="15"/>
      <c r="B326" s="15"/>
      <c r="C326" s="15"/>
      <c r="D326" s="15"/>
      <c r="E326" s="15"/>
      <c r="F326" s="15"/>
      <c r="G326" s="15"/>
      <c r="H326" s="15"/>
      <c r="I326" s="15"/>
      <c r="J326" s="15"/>
      <c r="K326" s="15"/>
      <c r="L326" s="15"/>
      <c r="M326" s="11"/>
      <c r="O326" s="618"/>
      <c r="P326" s="618"/>
      <c r="Q326" s="618"/>
      <c r="R326" s="618"/>
      <c r="S326" s="618"/>
      <c r="T326" s="618"/>
      <c r="U326" s="618"/>
      <c r="V326" s="618"/>
      <c r="W326" s="618"/>
      <c r="X326" s="618"/>
      <c r="Y326" s="618"/>
      <c r="Z326" s="618"/>
      <c r="AA326" s="18"/>
      <c r="AB326" s="18"/>
    </row>
    <row r="327" spans="1:28" s="19" customFormat="1" ht="13.5" customHeight="1" x14ac:dyDescent="0.15">
      <c r="A327" s="15"/>
      <c r="B327" s="15"/>
      <c r="C327" s="15"/>
      <c r="D327" s="15"/>
      <c r="E327" s="15"/>
      <c r="F327" s="15"/>
      <c r="G327" s="15"/>
      <c r="H327" s="15"/>
      <c r="I327" s="15"/>
      <c r="J327" s="15"/>
      <c r="K327" s="15"/>
      <c r="L327" s="15"/>
      <c r="M327" s="11"/>
      <c r="O327" s="618"/>
      <c r="P327" s="618"/>
      <c r="Q327" s="618"/>
      <c r="R327" s="618"/>
      <c r="S327" s="618"/>
      <c r="T327" s="618"/>
      <c r="U327" s="618"/>
      <c r="V327" s="618"/>
      <c r="W327" s="618"/>
      <c r="X327" s="618"/>
      <c r="Y327" s="618"/>
      <c r="Z327" s="618"/>
      <c r="AA327" s="18"/>
      <c r="AB327" s="18"/>
    </row>
    <row r="328" spans="1:28" s="19" customFormat="1" ht="13.5" customHeight="1" x14ac:dyDescent="0.15">
      <c r="A328" s="15"/>
      <c r="B328" s="15"/>
      <c r="C328" s="15"/>
      <c r="D328" s="15"/>
      <c r="E328" s="15"/>
      <c r="F328" s="15"/>
      <c r="G328" s="15"/>
      <c r="H328" s="15"/>
      <c r="I328" s="15"/>
      <c r="J328" s="15"/>
      <c r="K328" s="15"/>
      <c r="L328" s="15"/>
      <c r="M328" s="11"/>
      <c r="O328" s="618"/>
      <c r="P328" s="618"/>
      <c r="Q328" s="618"/>
      <c r="R328" s="618"/>
      <c r="S328" s="618"/>
      <c r="T328" s="618"/>
      <c r="U328" s="618"/>
      <c r="V328" s="618"/>
      <c r="W328" s="618"/>
      <c r="X328" s="618"/>
      <c r="Y328" s="618"/>
      <c r="Z328" s="618"/>
      <c r="AA328" s="18"/>
      <c r="AB328" s="18"/>
    </row>
    <row r="329" spans="1:28" s="19" customFormat="1" ht="13.5" customHeight="1" x14ac:dyDescent="0.15">
      <c r="A329" s="15"/>
      <c r="B329" s="15"/>
      <c r="C329" s="15"/>
      <c r="D329" s="15"/>
      <c r="E329" s="15"/>
      <c r="F329" s="15"/>
      <c r="G329" s="15"/>
      <c r="H329" s="15"/>
      <c r="I329" s="15"/>
      <c r="J329" s="15"/>
      <c r="K329" s="15"/>
      <c r="L329" s="15"/>
      <c r="M329" s="11"/>
      <c r="O329" s="618"/>
      <c r="P329" s="618"/>
      <c r="Q329" s="618"/>
      <c r="R329" s="618"/>
      <c r="S329" s="618"/>
      <c r="T329" s="618"/>
      <c r="U329" s="618"/>
      <c r="V329" s="618"/>
      <c r="W329" s="618"/>
      <c r="X329" s="618"/>
      <c r="Y329" s="618"/>
      <c r="Z329" s="618"/>
      <c r="AA329" s="18"/>
      <c r="AB329" s="18"/>
    </row>
    <row r="330" spans="1:28" s="19" customFormat="1" ht="13.5" customHeight="1" x14ac:dyDescent="0.15">
      <c r="A330" s="15"/>
      <c r="B330" s="15"/>
      <c r="C330" s="15"/>
      <c r="D330" s="15"/>
      <c r="E330" s="15"/>
      <c r="F330" s="15"/>
      <c r="G330" s="15"/>
      <c r="H330" s="15"/>
      <c r="I330" s="15"/>
      <c r="J330" s="15"/>
      <c r="K330" s="15"/>
      <c r="L330" s="15"/>
      <c r="M330" s="11"/>
      <c r="O330" s="618"/>
      <c r="P330" s="618"/>
      <c r="Q330" s="618"/>
      <c r="R330" s="618"/>
      <c r="S330" s="618"/>
      <c r="T330" s="618"/>
      <c r="U330" s="618"/>
      <c r="V330" s="618"/>
      <c r="W330" s="618"/>
      <c r="X330" s="618"/>
      <c r="Y330" s="618"/>
      <c r="Z330" s="618"/>
      <c r="AA330" s="18"/>
      <c r="AB330" s="18"/>
    </row>
    <row r="331" spans="1:28" s="19" customFormat="1" ht="13.5" customHeight="1" x14ac:dyDescent="0.15">
      <c r="A331" s="15"/>
      <c r="B331" s="15"/>
      <c r="C331" s="15"/>
      <c r="D331" s="15"/>
      <c r="E331" s="15"/>
      <c r="F331" s="15"/>
      <c r="G331" s="15"/>
      <c r="H331" s="15"/>
      <c r="I331" s="15"/>
      <c r="J331" s="15"/>
      <c r="K331" s="15"/>
      <c r="L331" s="15"/>
      <c r="M331" s="11"/>
      <c r="O331" s="618"/>
      <c r="P331" s="618"/>
      <c r="Q331" s="618"/>
      <c r="R331" s="618"/>
      <c r="S331" s="618"/>
      <c r="T331" s="618"/>
      <c r="U331" s="618"/>
      <c r="V331" s="618"/>
      <c r="W331" s="618"/>
      <c r="X331" s="618"/>
      <c r="Y331" s="618"/>
      <c r="Z331" s="618"/>
      <c r="AA331" s="18"/>
      <c r="AB331" s="18"/>
    </row>
    <row r="332" spans="1:28" s="19" customFormat="1" ht="13.5" customHeight="1" x14ac:dyDescent="0.15">
      <c r="A332" s="15"/>
      <c r="B332" s="15"/>
      <c r="C332" s="15"/>
      <c r="D332" s="15"/>
      <c r="E332" s="15"/>
      <c r="F332" s="15"/>
      <c r="G332" s="15"/>
      <c r="H332" s="15"/>
      <c r="I332" s="15"/>
      <c r="J332" s="15"/>
      <c r="K332" s="15"/>
      <c r="L332" s="15"/>
      <c r="M332" s="11"/>
      <c r="O332" s="618"/>
      <c r="P332" s="618"/>
      <c r="Q332" s="618"/>
      <c r="R332" s="618"/>
      <c r="S332" s="618"/>
      <c r="T332" s="618"/>
      <c r="U332" s="618"/>
      <c r="V332" s="618"/>
      <c r="W332" s="618"/>
      <c r="X332" s="618"/>
      <c r="Y332" s="618"/>
      <c r="Z332" s="618"/>
      <c r="AA332" s="18"/>
      <c r="AB332" s="18"/>
    </row>
    <row r="333" spans="1:28" s="19" customFormat="1" ht="13.5" customHeight="1" x14ac:dyDescent="0.15">
      <c r="A333" s="15"/>
      <c r="B333" s="15"/>
      <c r="C333" s="15"/>
      <c r="D333" s="15"/>
      <c r="E333" s="15"/>
      <c r="F333" s="15"/>
      <c r="G333" s="15"/>
      <c r="H333" s="15"/>
      <c r="I333" s="15"/>
      <c r="J333" s="15"/>
      <c r="K333" s="15"/>
      <c r="L333" s="15"/>
      <c r="M333" s="11"/>
      <c r="O333" s="618"/>
      <c r="P333" s="618"/>
      <c r="Q333" s="618"/>
      <c r="R333" s="618"/>
      <c r="S333" s="618"/>
      <c r="T333" s="618"/>
      <c r="U333" s="618"/>
      <c r="V333" s="618"/>
      <c r="W333" s="618"/>
      <c r="X333" s="618"/>
      <c r="Y333" s="618"/>
      <c r="Z333" s="618"/>
      <c r="AA333" s="18"/>
      <c r="AB333" s="18"/>
    </row>
    <row r="334" spans="1:28" s="19" customFormat="1" ht="13.5" customHeight="1" x14ac:dyDescent="0.15">
      <c r="A334" s="15"/>
      <c r="B334" s="15"/>
      <c r="C334" s="15"/>
      <c r="D334" s="15"/>
      <c r="E334" s="15"/>
      <c r="F334" s="15"/>
      <c r="G334" s="15"/>
      <c r="H334" s="15"/>
      <c r="I334" s="15"/>
      <c r="J334" s="15"/>
      <c r="K334" s="15"/>
      <c r="L334" s="15"/>
      <c r="M334" s="11"/>
      <c r="O334" s="618"/>
      <c r="P334" s="618"/>
      <c r="Q334" s="618"/>
      <c r="R334" s="618"/>
      <c r="S334" s="618"/>
      <c r="T334" s="618"/>
      <c r="U334" s="618"/>
      <c r="V334" s="618"/>
      <c r="W334" s="618"/>
      <c r="X334" s="618"/>
      <c r="Y334" s="618"/>
      <c r="Z334" s="618"/>
      <c r="AA334" s="18"/>
      <c r="AB334" s="18"/>
    </row>
    <row r="335" spans="1:28" s="19" customFormat="1" ht="13.5" customHeight="1" x14ac:dyDescent="0.15">
      <c r="A335" s="15"/>
      <c r="B335" s="15"/>
      <c r="C335" s="15"/>
      <c r="D335" s="15"/>
      <c r="E335" s="15"/>
      <c r="F335" s="15"/>
      <c r="G335" s="15"/>
      <c r="H335" s="15"/>
      <c r="I335" s="15"/>
      <c r="J335" s="15"/>
      <c r="K335" s="15"/>
      <c r="L335" s="15"/>
      <c r="M335" s="11"/>
      <c r="O335" s="618"/>
      <c r="P335" s="618"/>
      <c r="Q335" s="618"/>
      <c r="R335" s="618"/>
      <c r="S335" s="618"/>
      <c r="T335" s="618"/>
      <c r="U335" s="618"/>
      <c r="V335" s="618"/>
      <c r="W335" s="618"/>
      <c r="X335" s="618"/>
      <c r="Y335" s="618"/>
      <c r="Z335" s="618"/>
      <c r="AA335" s="18"/>
      <c r="AB335" s="18"/>
    </row>
    <row r="336" spans="1:28" s="19" customFormat="1" ht="13.5" customHeight="1" x14ac:dyDescent="0.15">
      <c r="A336" s="15"/>
      <c r="B336" s="15"/>
      <c r="C336" s="15"/>
      <c r="D336" s="15"/>
      <c r="E336" s="15"/>
      <c r="F336" s="15"/>
      <c r="G336" s="15"/>
      <c r="H336" s="15"/>
      <c r="I336" s="15"/>
      <c r="J336" s="15"/>
      <c r="K336" s="15"/>
      <c r="L336" s="15"/>
      <c r="M336" s="11"/>
      <c r="O336" s="618"/>
      <c r="P336" s="618"/>
      <c r="Q336" s="618"/>
      <c r="R336" s="618"/>
      <c r="S336" s="618"/>
      <c r="T336" s="618"/>
      <c r="U336" s="618"/>
      <c r="V336" s="618"/>
      <c r="W336" s="618"/>
      <c r="X336" s="618"/>
      <c r="Y336" s="618"/>
      <c r="Z336" s="618"/>
      <c r="AA336" s="18"/>
      <c r="AB336" s="18"/>
    </row>
    <row r="337" spans="1:28" s="19" customFormat="1" ht="13.5" customHeight="1" x14ac:dyDescent="0.15">
      <c r="A337" s="15"/>
      <c r="B337" s="15"/>
      <c r="C337" s="15"/>
      <c r="D337" s="15"/>
      <c r="E337" s="15"/>
      <c r="F337" s="15"/>
      <c r="G337" s="15"/>
      <c r="H337" s="15"/>
      <c r="I337" s="15"/>
      <c r="J337" s="15"/>
      <c r="K337" s="15"/>
      <c r="L337" s="15"/>
      <c r="M337" s="11"/>
      <c r="O337" s="618"/>
      <c r="P337" s="618"/>
      <c r="Q337" s="618"/>
      <c r="R337" s="618"/>
      <c r="S337" s="618"/>
      <c r="T337" s="618"/>
      <c r="U337" s="618"/>
      <c r="V337" s="618"/>
      <c r="W337" s="618"/>
      <c r="X337" s="618"/>
      <c r="Y337" s="618"/>
      <c r="Z337" s="618"/>
      <c r="AA337" s="18"/>
      <c r="AB337" s="18"/>
    </row>
    <row r="338" spans="1:28" s="19" customFormat="1" ht="13.5" customHeight="1" x14ac:dyDescent="0.15">
      <c r="A338" s="15"/>
      <c r="B338" s="15"/>
      <c r="C338" s="15"/>
      <c r="D338" s="15"/>
      <c r="E338" s="15"/>
      <c r="F338" s="15"/>
      <c r="G338" s="15"/>
      <c r="H338" s="15"/>
      <c r="I338" s="15"/>
      <c r="J338" s="15"/>
      <c r="K338" s="15"/>
      <c r="L338" s="15"/>
      <c r="M338" s="11"/>
      <c r="O338" s="618"/>
      <c r="P338" s="618"/>
      <c r="Q338" s="618"/>
      <c r="R338" s="618"/>
      <c r="S338" s="618"/>
      <c r="T338" s="618"/>
      <c r="U338" s="618"/>
      <c r="V338" s="618"/>
      <c r="W338" s="618"/>
      <c r="X338" s="618"/>
      <c r="Y338" s="618"/>
      <c r="Z338" s="618"/>
      <c r="AA338" s="18"/>
      <c r="AB338" s="18"/>
    </row>
    <row r="339" spans="1:28" s="19" customFormat="1" ht="13.5" customHeight="1" x14ac:dyDescent="0.15">
      <c r="A339" s="15"/>
      <c r="B339" s="15"/>
      <c r="C339" s="15"/>
      <c r="D339" s="15"/>
      <c r="E339" s="15"/>
      <c r="F339" s="15"/>
      <c r="G339" s="15"/>
      <c r="H339" s="15"/>
      <c r="I339" s="15"/>
      <c r="J339" s="15"/>
      <c r="K339" s="15"/>
      <c r="L339" s="15"/>
      <c r="M339" s="11"/>
      <c r="O339" s="618"/>
      <c r="P339" s="618"/>
      <c r="Q339" s="618"/>
      <c r="R339" s="618"/>
      <c r="S339" s="618"/>
      <c r="T339" s="618"/>
      <c r="U339" s="618"/>
      <c r="V339" s="618"/>
      <c r="W339" s="618"/>
      <c r="X339" s="618"/>
      <c r="Y339" s="618"/>
      <c r="Z339" s="618"/>
      <c r="AA339" s="18"/>
      <c r="AB339" s="18"/>
    </row>
    <row r="340" spans="1:28" s="19" customFormat="1" ht="13.5" customHeight="1" x14ac:dyDescent="0.15">
      <c r="A340" s="15"/>
      <c r="B340" s="15"/>
      <c r="C340" s="15"/>
      <c r="D340" s="15"/>
      <c r="E340" s="15"/>
      <c r="F340" s="15"/>
      <c r="G340" s="15"/>
      <c r="H340" s="15"/>
      <c r="I340" s="15"/>
      <c r="J340" s="15"/>
      <c r="K340" s="15"/>
      <c r="L340" s="15"/>
      <c r="M340" s="11"/>
      <c r="O340" s="618"/>
      <c r="P340" s="618"/>
      <c r="Q340" s="618"/>
      <c r="R340" s="618"/>
      <c r="S340" s="618"/>
      <c r="T340" s="618"/>
      <c r="U340" s="618"/>
      <c r="V340" s="618"/>
      <c r="W340" s="618"/>
      <c r="X340" s="618"/>
      <c r="Y340" s="618"/>
      <c r="Z340" s="618"/>
      <c r="AA340" s="18"/>
      <c r="AB340" s="18"/>
    </row>
    <row r="341" spans="1:28" s="19" customFormat="1" ht="13.5" customHeight="1" x14ac:dyDescent="0.15">
      <c r="A341" s="15"/>
      <c r="B341" s="15"/>
      <c r="C341" s="15"/>
      <c r="D341" s="15"/>
      <c r="E341" s="15"/>
      <c r="F341" s="15"/>
      <c r="G341" s="15"/>
      <c r="H341" s="15"/>
      <c r="I341" s="15"/>
      <c r="J341" s="15"/>
      <c r="K341" s="15"/>
      <c r="L341" s="15"/>
      <c r="M341" s="11"/>
      <c r="O341" s="618"/>
      <c r="P341" s="618"/>
      <c r="Q341" s="618"/>
      <c r="R341" s="618"/>
      <c r="S341" s="618"/>
      <c r="T341" s="618"/>
      <c r="U341" s="618"/>
      <c r="V341" s="618"/>
      <c r="W341" s="618"/>
      <c r="X341" s="618"/>
      <c r="Y341" s="618"/>
      <c r="Z341" s="618"/>
      <c r="AA341" s="18"/>
      <c r="AB341" s="18"/>
    </row>
    <row r="342" spans="1:28" s="19" customFormat="1" ht="13.5" customHeight="1" x14ac:dyDescent="0.15">
      <c r="A342" s="15"/>
      <c r="B342" s="15"/>
      <c r="C342" s="15"/>
      <c r="D342" s="15"/>
      <c r="E342" s="15"/>
      <c r="F342" s="15"/>
      <c r="G342" s="15"/>
      <c r="H342" s="15"/>
      <c r="I342" s="15"/>
      <c r="J342" s="15"/>
      <c r="K342" s="15"/>
      <c r="L342" s="15"/>
      <c r="M342" s="11"/>
      <c r="O342" s="618"/>
      <c r="P342" s="618"/>
      <c r="Q342" s="618"/>
      <c r="R342" s="618"/>
      <c r="S342" s="618"/>
      <c r="T342" s="618"/>
      <c r="U342" s="618"/>
      <c r="V342" s="618"/>
      <c r="W342" s="618"/>
      <c r="X342" s="618"/>
      <c r="Y342" s="618"/>
      <c r="Z342" s="618"/>
      <c r="AA342" s="18"/>
      <c r="AB342" s="18"/>
    </row>
    <row r="343" spans="1:28" s="19" customFormat="1" ht="13.5" customHeight="1" x14ac:dyDescent="0.15">
      <c r="A343" s="15"/>
      <c r="B343" s="15"/>
      <c r="C343" s="15"/>
      <c r="D343" s="15"/>
      <c r="E343" s="15"/>
      <c r="F343" s="15"/>
      <c r="G343" s="15"/>
      <c r="H343" s="15"/>
      <c r="I343" s="15"/>
      <c r="J343" s="15"/>
      <c r="K343" s="15"/>
      <c r="L343" s="15"/>
      <c r="M343" s="11"/>
      <c r="O343" s="618"/>
      <c r="P343" s="618"/>
      <c r="Q343" s="618"/>
      <c r="R343" s="618"/>
      <c r="S343" s="618"/>
      <c r="T343" s="618"/>
      <c r="U343" s="618"/>
      <c r="V343" s="618"/>
      <c r="W343" s="618"/>
      <c r="X343" s="618"/>
      <c r="Y343" s="618"/>
      <c r="Z343" s="618"/>
      <c r="AA343" s="18"/>
      <c r="AB343" s="18"/>
    </row>
    <row r="344" spans="1:28" s="19" customFormat="1" ht="13.5" customHeight="1" x14ac:dyDescent="0.15">
      <c r="A344" s="15"/>
      <c r="B344" s="15"/>
      <c r="C344" s="15"/>
      <c r="D344" s="15"/>
      <c r="E344" s="15"/>
      <c r="F344" s="15"/>
      <c r="G344" s="15"/>
      <c r="H344" s="15"/>
      <c r="I344" s="15"/>
      <c r="J344" s="15"/>
      <c r="K344" s="15"/>
      <c r="L344" s="15"/>
      <c r="M344" s="11"/>
      <c r="O344" s="618"/>
      <c r="P344" s="618"/>
      <c r="Q344" s="618"/>
      <c r="R344" s="618"/>
      <c r="S344" s="618"/>
      <c r="T344" s="618"/>
      <c r="U344" s="618"/>
      <c r="V344" s="618"/>
      <c r="W344" s="618"/>
      <c r="X344" s="618"/>
      <c r="Y344" s="618"/>
      <c r="Z344" s="618"/>
      <c r="AA344" s="18"/>
      <c r="AB344" s="18"/>
    </row>
    <row r="345" spans="1:28" s="19" customFormat="1" ht="13.5" customHeight="1" x14ac:dyDescent="0.15">
      <c r="A345" s="15"/>
      <c r="B345" s="15"/>
      <c r="C345" s="15"/>
      <c r="D345" s="15"/>
      <c r="E345" s="15"/>
      <c r="F345" s="15"/>
      <c r="G345" s="15"/>
      <c r="H345" s="15"/>
      <c r="I345" s="15"/>
      <c r="J345" s="15"/>
      <c r="K345" s="15"/>
      <c r="L345" s="15"/>
      <c r="M345" s="11"/>
      <c r="O345" s="618"/>
      <c r="P345" s="618"/>
      <c r="Q345" s="618"/>
      <c r="R345" s="618"/>
      <c r="S345" s="618"/>
      <c r="T345" s="618"/>
      <c r="U345" s="618"/>
      <c r="V345" s="618"/>
      <c r="W345" s="618"/>
      <c r="X345" s="618"/>
      <c r="Y345" s="618"/>
      <c r="Z345" s="618"/>
      <c r="AA345" s="18"/>
      <c r="AB345" s="18"/>
    </row>
    <row r="346" spans="1:28" s="19" customFormat="1" ht="13.5" customHeight="1" x14ac:dyDescent="0.15">
      <c r="A346" s="15"/>
      <c r="B346" s="15"/>
      <c r="C346" s="15"/>
      <c r="D346" s="15"/>
      <c r="E346" s="15"/>
      <c r="F346" s="15"/>
      <c r="G346" s="15"/>
      <c r="H346" s="15"/>
      <c r="I346" s="15"/>
      <c r="J346" s="15"/>
      <c r="K346" s="15"/>
      <c r="L346" s="15"/>
      <c r="M346" s="11"/>
      <c r="O346" s="618"/>
      <c r="P346" s="618"/>
      <c r="Q346" s="618"/>
      <c r="R346" s="618"/>
      <c r="S346" s="618"/>
      <c r="T346" s="618"/>
      <c r="U346" s="618"/>
      <c r="V346" s="618"/>
      <c r="W346" s="618"/>
      <c r="X346" s="618"/>
      <c r="Y346" s="618"/>
      <c r="Z346" s="618"/>
      <c r="AA346" s="18"/>
      <c r="AB346" s="18"/>
    </row>
    <row r="347" spans="1:28" s="19" customFormat="1" ht="13.5" customHeight="1" x14ac:dyDescent="0.15">
      <c r="A347" s="15"/>
      <c r="B347" s="15"/>
      <c r="C347" s="15"/>
      <c r="D347" s="15"/>
      <c r="E347" s="15"/>
      <c r="F347" s="15"/>
      <c r="G347" s="15"/>
      <c r="H347" s="15"/>
      <c r="I347" s="15"/>
      <c r="J347" s="15"/>
      <c r="K347" s="15"/>
      <c r="L347" s="15"/>
      <c r="M347" s="11"/>
      <c r="O347" s="618"/>
      <c r="P347" s="618"/>
      <c r="Q347" s="618"/>
      <c r="R347" s="618"/>
      <c r="S347" s="618"/>
      <c r="T347" s="618"/>
      <c r="U347" s="618"/>
      <c r="V347" s="618"/>
      <c r="W347" s="618"/>
      <c r="X347" s="618"/>
      <c r="Y347" s="618"/>
      <c r="Z347" s="618"/>
      <c r="AA347" s="18"/>
      <c r="AB347" s="18"/>
    </row>
    <row r="348" spans="1:28" s="19" customFormat="1" ht="13.5" customHeight="1" x14ac:dyDescent="0.15">
      <c r="A348" s="15"/>
      <c r="B348" s="15"/>
      <c r="C348" s="15"/>
      <c r="D348" s="15"/>
      <c r="E348" s="15"/>
      <c r="F348" s="15"/>
      <c r="G348" s="15"/>
      <c r="H348" s="15"/>
      <c r="I348" s="15"/>
      <c r="J348" s="15"/>
      <c r="K348" s="15"/>
      <c r="L348" s="15"/>
      <c r="M348" s="11"/>
      <c r="O348" s="618"/>
      <c r="P348" s="618"/>
      <c r="Q348" s="618"/>
      <c r="R348" s="618"/>
      <c r="S348" s="618"/>
      <c r="T348" s="618"/>
      <c r="U348" s="618"/>
      <c r="V348" s="618"/>
      <c r="W348" s="618"/>
      <c r="X348" s="618"/>
      <c r="Y348" s="618"/>
      <c r="Z348" s="618"/>
      <c r="AA348" s="18"/>
      <c r="AB348" s="18"/>
    </row>
    <row r="349" spans="1:28" s="19" customFormat="1" ht="13.5" customHeight="1" x14ac:dyDescent="0.15">
      <c r="A349" s="15"/>
      <c r="B349" s="15"/>
      <c r="C349" s="15"/>
      <c r="D349" s="15"/>
      <c r="E349" s="15"/>
      <c r="F349" s="15"/>
      <c r="G349" s="15"/>
      <c r="H349" s="15"/>
      <c r="I349" s="15"/>
      <c r="J349" s="15"/>
      <c r="K349" s="15"/>
      <c r="L349" s="15"/>
      <c r="M349" s="11"/>
      <c r="O349" s="618"/>
      <c r="P349" s="618"/>
      <c r="Q349" s="618"/>
      <c r="R349" s="618"/>
      <c r="S349" s="618"/>
      <c r="T349" s="618"/>
      <c r="U349" s="618"/>
      <c r="V349" s="618"/>
      <c r="W349" s="618"/>
      <c r="X349" s="618"/>
      <c r="Y349" s="618"/>
      <c r="Z349" s="618"/>
      <c r="AA349" s="18"/>
      <c r="AB349" s="18"/>
    </row>
    <row r="350" spans="1:28" s="19" customFormat="1" ht="13.5" customHeight="1" x14ac:dyDescent="0.15">
      <c r="A350" s="15"/>
      <c r="B350" s="15"/>
      <c r="C350" s="15"/>
      <c r="D350" s="15"/>
      <c r="E350" s="15"/>
      <c r="F350" s="15"/>
      <c r="G350" s="15"/>
      <c r="H350" s="15"/>
      <c r="I350" s="15"/>
      <c r="J350" s="15"/>
      <c r="K350" s="15"/>
      <c r="L350" s="15"/>
      <c r="M350" s="11"/>
      <c r="O350" s="618"/>
      <c r="P350" s="618"/>
      <c r="Q350" s="618"/>
      <c r="R350" s="618"/>
      <c r="S350" s="618"/>
      <c r="T350" s="618"/>
      <c r="U350" s="618"/>
      <c r="V350" s="618"/>
      <c r="W350" s="618"/>
      <c r="X350" s="618"/>
      <c r="Y350" s="618"/>
      <c r="Z350" s="618"/>
      <c r="AA350" s="18"/>
      <c r="AB350" s="18"/>
    </row>
    <row r="351" spans="1:28" s="19" customFormat="1" ht="13.5" customHeight="1" x14ac:dyDescent="0.15">
      <c r="A351" s="15"/>
      <c r="B351" s="15"/>
      <c r="C351" s="15"/>
      <c r="D351" s="15"/>
      <c r="E351" s="15"/>
      <c r="F351" s="15"/>
      <c r="G351" s="15"/>
      <c r="H351" s="15"/>
      <c r="I351" s="15"/>
      <c r="J351" s="15"/>
      <c r="K351" s="15"/>
      <c r="L351" s="15"/>
      <c r="M351" s="11"/>
      <c r="O351" s="618"/>
      <c r="P351" s="618"/>
      <c r="Q351" s="618"/>
      <c r="R351" s="618"/>
      <c r="S351" s="618"/>
      <c r="T351" s="618"/>
      <c r="U351" s="618"/>
      <c r="V351" s="618"/>
      <c r="W351" s="618"/>
      <c r="X351" s="618"/>
      <c r="Y351" s="618"/>
      <c r="Z351" s="618"/>
      <c r="AA351" s="18"/>
      <c r="AB351" s="18"/>
    </row>
    <row r="352" spans="1:28" s="19" customFormat="1" ht="13.5" customHeight="1" x14ac:dyDescent="0.15">
      <c r="A352" s="15"/>
      <c r="B352" s="15"/>
      <c r="C352" s="15"/>
      <c r="D352" s="15"/>
      <c r="E352" s="15"/>
      <c r="F352" s="15"/>
      <c r="G352" s="15"/>
      <c r="H352" s="15"/>
      <c r="I352" s="15"/>
      <c r="J352" s="15"/>
      <c r="K352" s="15"/>
      <c r="L352" s="15"/>
      <c r="M352" s="11"/>
      <c r="O352" s="618"/>
      <c r="P352" s="618"/>
      <c r="Q352" s="618"/>
      <c r="R352" s="618"/>
      <c r="S352" s="618"/>
      <c r="T352" s="618"/>
      <c r="U352" s="618"/>
      <c r="V352" s="618"/>
      <c r="W352" s="618"/>
      <c r="X352" s="618"/>
      <c r="Y352" s="618"/>
      <c r="Z352" s="618"/>
      <c r="AA352" s="18"/>
      <c r="AB352" s="18"/>
    </row>
    <row r="353" spans="1:28" s="19" customFormat="1" ht="13.5" customHeight="1" x14ac:dyDescent="0.15">
      <c r="A353" s="15"/>
      <c r="B353" s="15"/>
      <c r="C353" s="15"/>
      <c r="D353" s="15"/>
      <c r="E353" s="15"/>
      <c r="F353" s="15"/>
      <c r="G353" s="15"/>
      <c r="H353" s="15"/>
      <c r="I353" s="15"/>
      <c r="J353" s="15"/>
      <c r="K353" s="15"/>
      <c r="L353" s="15"/>
      <c r="M353" s="11"/>
      <c r="O353" s="618"/>
      <c r="P353" s="618"/>
      <c r="Q353" s="618"/>
      <c r="R353" s="618"/>
      <c r="S353" s="618"/>
      <c r="T353" s="618"/>
      <c r="U353" s="618"/>
      <c r="V353" s="618"/>
      <c r="W353" s="618"/>
      <c r="X353" s="618"/>
      <c r="Y353" s="618"/>
      <c r="Z353" s="618"/>
      <c r="AA353" s="18"/>
      <c r="AB353" s="18"/>
    </row>
    <row r="354" spans="1:28" s="19" customFormat="1" ht="13.5" customHeight="1" x14ac:dyDescent="0.15">
      <c r="A354" s="15"/>
      <c r="B354" s="15"/>
      <c r="C354" s="15"/>
      <c r="D354" s="15"/>
      <c r="E354" s="15"/>
      <c r="F354" s="15"/>
      <c r="G354" s="15"/>
      <c r="H354" s="15"/>
      <c r="I354" s="15"/>
      <c r="J354" s="15"/>
      <c r="K354" s="15"/>
      <c r="L354" s="15"/>
      <c r="M354" s="11"/>
      <c r="O354" s="618"/>
      <c r="P354" s="618"/>
      <c r="Q354" s="618"/>
      <c r="R354" s="618"/>
      <c r="S354" s="618"/>
      <c r="T354" s="618"/>
      <c r="U354" s="618"/>
      <c r="V354" s="618"/>
      <c r="W354" s="618"/>
      <c r="X354" s="618"/>
      <c r="Y354" s="618"/>
      <c r="Z354" s="618"/>
      <c r="AA354" s="18"/>
      <c r="AB354" s="18"/>
    </row>
    <row r="355" spans="1:28" s="19" customFormat="1" ht="13.5" customHeight="1" x14ac:dyDescent="0.15">
      <c r="A355" s="15"/>
      <c r="B355" s="15"/>
      <c r="C355" s="15"/>
      <c r="D355" s="15"/>
      <c r="E355" s="15"/>
      <c r="F355" s="15"/>
      <c r="G355" s="15"/>
      <c r="H355" s="15"/>
      <c r="I355" s="15"/>
      <c r="J355" s="15"/>
      <c r="K355" s="15"/>
      <c r="L355" s="15"/>
      <c r="M355" s="11"/>
      <c r="O355" s="618"/>
      <c r="P355" s="618"/>
      <c r="Q355" s="618"/>
      <c r="R355" s="618"/>
      <c r="S355" s="618"/>
      <c r="T355" s="618"/>
      <c r="U355" s="618"/>
      <c r="V355" s="618"/>
      <c r="W355" s="618"/>
      <c r="X355" s="618"/>
      <c r="Y355" s="618"/>
      <c r="Z355" s="618"/>
      <c r="AA355" s="18"/>
      <c r="AB355" s="18"/>
    </row>
    <row r="356" spans="1:28" s="19" customFormat="1" ht="13.5" customHeight="1" x14ac:dyDescent="0.15">
      <c r="A356" s="15"/>
      <c r="B356" s="15"/>
      <c r="C356" s="15"/>
      <c r="D356" s="15"/>
      <c r="E356" s="15"/>
      <c r="F356" s="15"/>
      <c r="G356" s="15"/>
      <c r="H356" s="15"/>
      <c r="I356" s="15"/>
      <c r="J356" s="15"/>
      <c r="K356" s="15"/>
      <c r="L356" s="15"/>
      <c r="M356" s="11"/>
      <c r="O356" s="618"/>
      <c r="P356" s="618"/>
      <c r="Q356" s="618"/>
      <c r="R356" s="618"/>
      <c r="S356" s="618"/>
      <c r="T356" s="618"/>
      <c r="U356" s="618"/>
      <c r="V356" s="618"/>
      <c r="W356" s="618"/>
      <c r="X356" s="618"/>
      <c r="Y356" s="618"/>
      <c r="Z356" s="618"/>
      <c r="AA356" s="18"/>
      <c r="AB356" s="18"/>
    </row>
    <row r="357" spans="1:28" s="19" customFormat="1" ht="13.5" customHeight="1" x14ac:dyDescent="0.15">
      <c r="A357" s="15"/>
      <c r="B357" s="15"/>
      <c r="C357" s="15"/>
      <c r="D357" s="15"/>
      <c r="E357" s="15"/>
      <c r="F357" s="15"/>
      <c r="G357" s="15"/>
      <c r="H357" s="15"/>
      <c r="I357" s="15"/>
      <c r="J357" s="15"/>
      <c r="K357" s="15"/>
      <c r="L357" s="15"/>
      <c r="M357" s="11"/>
      <c r="O357" s="618"/>
      <c r="P357" s="618"/>
      <c r="Q357" s="618"/>
      <c r="R357" s="618"/>
      <c r="S357" s="618"/>
      <c r="T357" s="618"/>
      <c r="U357" s="618"/>
      <c r="V357" s="618"/>
      <c r="W357" s="618"/>
      <c r="X357" s="618"/>
      <c r="Y357" s="618"/>
      <c r="Z357" s="618"/>
      <c r="AA357" s="18"/>
      <c r="AB357" s="18"/>
    </row>
    <row r="358" spans="1:28" s="19" customFormat="1" ht="13.5" customHeight="1" x14ac:dyDescent="0.15">
      <c r="A358" s="15"/>
      <c r="B358" s="15"/>
      <c r="C358" s="15"/>
      <c r="D358" s="15"/>
      <c r="E358" s="15"/>
      <c r="F358" s="15"/>
      <c r="G358" s="15"/>
      <c r="H358" s="15"/>
      <c r="I358" s="15"/>
      <c r="J358" s="15"/>
      <c r="K358" s="15"/>
      <c r="L358" s="15"/>
      <c r="M358" s="11"/>
      <c r="O358" s="618"/>
      <c r="P358" s="618"/>
      <c r="Q358" s="618"/>
      <c r="R358" s="618"/>
      <c r="S358" s="618"/>
      <c r="T358" s="618"/>
      <c r="U358" s="618"/>
      <c r="V358" s="618"/>
      <c r="W358" s="618"/>
      <c r="X358" s="618"/>
      <c r="Y358" s="618"/>
      <c r="Z358" s="618"/>
      <c r="AA358" s="18"/>
      <c r="AB358" s="18"/>
    </row>
    <row r="359" spans="1:28" s="19" customFormat="1" ht="13.5" customHeight="1" x14ac:dyDescent="0.15">
      <c r="A359" s="15"/>
      <c r="B359" s="15"/>
      <c r="C359" s="15"/>
      <c r="D359" s="15"/>
      <c r="E359" s="15"/>
      <c r="F359" s="15"/>
      <c r="G359" s="15"/>
      <c r="H359" s="15"/>
      <c r="I359" s="15"/>
      <c r="J359" s="15"/>
      <c r="K359" s="15"/>
      <c r="L359" s="15"/>
      <c r="M359" s="11"/>
      <c r="O359" s="618"/>
      <c r="P359" s="618"/>
      <c r="Q359" s="618"/>
      <c r="R359" s="618"/>
      <c r="S359" s="618"/>
      <c r="T359" s="618"/>
      <c r="U359" s="618"/>
      <c r="V359" s="618"/>
      <c r="W359" s="618"/>
      <c r="X359" s="618"/>
      <c r="Y359" s="618"/>
      <c r="Z359" s="618"/>
      <c r="AA359" s="18"/>
      <c r="AB359" s="18"/>
    </row>
    <row r="360" spans="1:28" s="19" customFormat="1" ht="13.5" customHeight="1" x14ac:dyDescent="0.15">
      <c r="A360" s="15"/>
      <c r="B360" s="15"/>
      <c r="C360" s="15"/>
      <c r="D360" s="15"/>
      <c r="E360" s="15"/>
      <c r="F360" s="15"/>
      <c r="G360" s="15"/>
      <c r="H360" s="15"/>
      <c r="I360" s="15"/>
      <c r="J360" s="15"/>
      <c r="K360" s="15"/>
      <c r="L360" s="15"/>
      <c r="M360" s="11"/>
      <c r="O360" s="618"/>
      <c r="P360" s="618"/>
      <c r="Q360" s="618"/>
      <c r="R360" s="618"/>
      <c r="S360" s="618"/>
      <c r="T360" s="618"/>
      <c r="U360" s="618"/>
      <c r="V360" s="618"/>
      <c r="W360" s="618"/>
      <c r="X360" s="618"/>
      <c r="Y360" s="618"/>
      <c r="Z360" s="618"/>
      <c r="AA360" s="18"/>
      <c r="AB360" s="18"/>
    </row>
    <row r="361" spans="1:28" s="19" customFormat="1" ht="13.5" customHeight="1" x14ac:dyDescent="0.15">
      <c r="A361" s="15"/>
      <c r="B361" s="15"/>
      <c r="C361" s="15"/>
      <c r="D361" s="15"/>
      <c r="E361" s="15"/>
      <c r="F361" s="15"/>
      <c r="G361" s="15"/>
      <c r="H361" s="15"/>
      <c r="I361" s="15"/>
      <c r="J361" s="15"/>
      <c r="K361" s="15"/>
      <c r="L361" s="15"/>
      <c r="M361" s="11"/>
      <c r="O361" s="618"/>
      <c r="P361" s="618"/>
      <c r="Q361" s="618"/>
      <c r="R361" s="618"/>
      <c r="S361" s="618"/>
      <c r="T361" s="618"/>
      <c r="U361" s="618"/>
      <c r="V361" s="618"/>
      <c r="W361" s="618"/>
      <c r="X361" s="618"/>
      <c r="Y361" s="618"/>
      <c r="Z361" s="618"/>
      <c r="AA361" s="18"/>
      <c r="AB361" s="18"/>
    </row>
    <row r="362" spans="1:28" s="19" customFormat="1" ht="13.5" customHeight="1" x14ac:dyDescent="0.15">
      <c r="A362" s="15"/>
      <c r="B362" s="15"/>
      <c r="C362" s="15"/>
      <c r="D362" s="15"/>
      <c r="E362" s="15"/>
      <c r="F362" s="15"/>
      <c r="G362" s="15"/>
      <c r="H362" s="15"/>
      <c r="I362" s="15"/>
      <c r="J362" s="15"/>
      <c r="K362" s="15"/>
      <c r="L362" s="15"/>
      <c r="M362" s="11"/>
      <c r="O362" s="618"/>
      <c r="P362" s="618"/>
      <c r="Q362" s="618"/>
      <c r="R362" s="618"/>
      <c r="S362" s="618"/>
      <c r="T362" s="618"/>
      <c r="U362" s="618"/>
      <c r="V362" s="618"/>
      <c r="W362" s="618"/>
      <c r="X362" s="618"/>
      <c r="Y362" s="618"/>
      <c r="Z362" s="618"/>
      <c r="AA362" s="18"/>
      <c r="AB362" s="18"/>
    </row>
    <row r="363" spans="1:28" s="19" customFormat="1" ht="13.5" customHeight="1" x14ac:dyDescent="0.15">
      <c r="A363" s="15"/>
      <c r="B363" s="15"/>
      <c r="C363" s="15"/>
      <c r="D363" s="15"/>
      <c r="E363" s="15"/>
      <c r="F363" s="15"/>
      <c r="G363" s="15"/>
      <c r="H363" s="15"/>
      <c r="I363" s="15"/>
      <c r="J363" s="15"/>
      <c r="K363" s="15"/>
      <c r="L363" s="15"/>
      <c r="M363" s="11"/>
      <c r="O363" s="618"/>
      <c r="P363" s="618"/>
      <c r="Q363" s="618"/>
      <c r="R363" s="618"/>
      <c r="S363" s="618"/>
      <c r="T363" s="618"/>
      <c r="U363" s="618"/>
      <c r="V363" s="618"/>
      <c r="W363" s="618"/>
      <c r="X363" s="618"/>
      <c r="Y363" s="618"/>
      <c r="Z363" s="618"/>
      <c r="AA363" s="18"/>
      <c r="AB363" s="18"/>
    </row>
    <row r="364" spans="1:28" s="19" customFormat="1" ht="13.5" customHeight="1" x14ac:dyDescent="0.15">
      <c r="A364" s="15"/>
      <c r="B364" s="15"/>
      <c r="C364" s="15"/>
      <c r="D364" s="15"/>
      <c r="E364" s="15"/>
      <c r="F364" s="15"/>
      <c r="G364" s="15"/>
      <c r="H364" s="15"/>
      <c r="I364" s="15"/>
      <c r="J364" s="15"/>
      <c r="K364" s="15"/>
      <c r="L364" s="15"/>
      <c r="M364" s="11"/>
      <c r="O364" s="618"/>
      <c r="P364" s="618"/>
      <c r="Q364" s="618"/>
      <c r="R364" s="618"/>
      <c r="S364" s="618"/>
      <c r="T364" s="618"/>
      <c r="U364" s="618"/>
      <c r="V364" s="618"/>
      <c r="W364" s="618"/>
      <c r="X364" s="618"/>
      <c r="Y364" s="618"/>
      <c r="Z364" s="618"/>
      <c r="AA364" s="18"/>
      <c r="AB364" s="18"/>
    </row>
    <row r="365" spans="1:28" s="19" customFormat="1" ht="13.5" customHeight="1" x14ac:dyDescent="0.15">
      <c r="A365" s="15"/>
      <c r="B365" s="15"/>
      <c r="C365" s="15"/>
      <c r="D365" s="15"/>
      <c r="E365" s="15"/>
      <c r="F365" s="15"/>
      <c r="G365" s="15"/>
      <c r="H365" s="15"/>
      <c r="I365" s="15"/>
      <c r="J365" s="15"/>
      <c r="K365" s="15"/>
      <c r="L365" s="15"/>
      <c r="M365" s="11"/>
      <c r="O365" s="618"/>
      <c r="P365" s="618"/>
      <c r="Q365" s="618"/>
      <c r="R365" s="618"/>
      <c r="S365" s="618"/>
      <c r="T365" s="618"/>
      <c r="U365" s="618"/>
      <c r="V365" s="618"/>
      <c r="W365" s="618"/>
      <c r="X365" s="618"/>
      <c r="Y365" s="618"/>
      <c r="Z365" s="618"/>
      <c r="AA365" s="18"/>
      <c r="AB365" s="18"/>
    </row>
    <row r="366" spans="1:28" s="19" customFormat="1" ht="13.5" customHeight="1" x14ac:dyDescent="0.15">
      <c r="A366" s="15"/>
      <c r="B366" s="15"/>
      <c r="C366" s="15"/>
      <c r="D366" s="15"/>
      <c r="E366" s="15"/>
      <c r="F366" s="15"/>
      <c r="G366" s="15"/>
      <c r="H366" s="15"/>
      <c r="I366" s="15"/>
      <c r="J366" s="15"/>
      <c r="K366" s="15"/>
      <c r="L366" s="15"/>
      <c r="M366" s="11"/>
      <c r="O366" s="618"/>
      <c r="P366" s="618"/>
      <c r="Q366" s="618"/>
      <c r="R366" s="618"/>
      <c r="S366" s="618"/>
      <c r="T366" s="618"/>
      <c r="U366" s="618"/>
      <c r="V366" s="618"/>
      <c r="W366" s="618"/>
      <c r="X366" s="618"/>
      <c r="Y366" s="618"/>
      <c r="Z366" s="618"/>
      <c r="AA366" s="18"/>
      <c r="AB366" s="18"/>
    </row>
    <row r="367" spans="1:28" s="19" customFormat="1" ht="13.5" customHeight="1" x14ac:dyDescent="0.15">
      <c r="A367" s="15"/>
      <c r="B367" s="15"/>
      <c r="C367" s="15"/>
      <c r="D367" s="15"/>
      <c r="E367" s="15"/>
      <c r="F367" s="15"/>
      <c r="G367" s="15"/>
      <c r="H367" s="15"/>
      <c r="I367" s="15"/>
      <c r="J367" s="15"/>
      <c r="K367" s="15"/>
      <c r="L367" s="15"/>
      <c r="M367" s="11"/>
      <c r="O367" s="618"/>
      <c r="P367" s="618"/>
      <c r="Q367" s="618"/>
      <c r="R367" s="618"/>
      <c r="S367" s="618"/>
      <c r="T367" s="618"/>
      <c r="U367" s="618"/>
      <c r="V367" s="618"/>
      <c r="W367" s="618"/>
      <c r="X367" s="618"/>
      <c r="Y367" s="618"/>
      <c r="Z367" s="618"/>
      <c r="AA367" s="18"/>
      <c r="AB367" s="18"/>
    </row>
    <row r="368" spans="1:28" s="19" customFormat="1" ht="13.5" customHeight="1" x14ac:dyDescent="0.15">
      <c r="A368" s="15"/>
      <c r="B368" s="15"/>
      <c r="C368" s="15"/>
      <c r="D368" s="15"/>
      <c r="E368" s="15"/>
      <c r="F368" s="15"/>
      <c r="G368" s="15"/>
      <c r="H368" s="15"/>
      <c r="I368" s="15"/>
      <c r="J368" s="15"/>
      <c r="K368" s="15"/>
      <c r="L368" s="15"/>
      <c r="M368" s="11"/>
      <c r="O368" s="618"/>
      <c r="P368" s="618"/>
      <c r="Q368" s="618"/>
      <c r="R368" s="618"/>
      <c r="S368" s="618"/>
      <c r="T368" s="618"/>
      <c r="U368" s="618"/>
      <c r="V368" s="618"/>
      <c r="W368" s="618"/>
      <c r="X368" s="618"/>
      <c r="Y368" s="618"/>
      <c r="Z368" s="618"/>
      <c r="AA368" s="18"/>
      <c r="AB368" s="18"/>
    </row>
    <row r="369" spans="1:28" s="19" customFormat="1" ht="13.5" customHeight="1" x14ac:dyDescent="0.15">
      <c r="A369" s="15"/>
      <c r="B369" s="15"/>
      <c r="C369" s="15"/>
      <c r="D369" s="15"/>
      <c r="E369" s="15"/>
      <c r="F369" s="15"/>
      <c r="G369" s="15"/>
      <c r="H369" s="15"/>
      <c r="I369" s="15"/>
      <c r="J369" s="15"/>
      <c r="K369" s="15"/>
      <c r="L369" s="15"/>
      <c r="M369" s="11"/>
      <c r="O369" s="618"/>
      <c r="P369" s="618"/>
      <c r="Q369" s="618"/>
      <c r="R369" s="618"/>
      <c r="S369" s="618"/>
      <c r="T369" s="618"/>
      <c r="U369" s="618"/>
      <c r="V369" s="618"/>
      <c r="W369" s="618"/>
      <c r="X369" s="618"/>
      <c r="Y369" s="618"/>
      <c r="Z369" s="618"/>
      <c r="AA369" s="18"/>
      <c r="AB369" s="18"/>
    </row>
    <row r="370" spans="1:28" s="19" customFormat="1" ht="13.5" customHeight="1" x14ac:dyDescent="0.15">
      <c r="A370" s="15"/>
      <c r="B370" s="15"/>
      <c r="C370" s="15"/>
      <c r="D370" s="15"/>
      <c r="E370" s="15"/>
      <c r="F370" s="15"/>
      <c r="G370" s="15"/>
      <c r="H370" s="15"/>
      <c r="I370" s="15"/>
      <c r="J370" s="15"/>
      <c r="K370" s="15"/>
      <c r="L370" s="15"/>
      <c r="M370" s="11"/>
      <c r="O370" s="618"/>
      <c r="P370" s="618"/>
      <c r="Q370" s="618"/>
      <c r="R370" s="618"/>
      <c r="S370" s="618"/>
      <c r="T370" s="618"/>
      <c r="U370" s="618"/>
      <c r="V370" s="618"/>
      <c r="W370" s="618"/>
      <c r="X370" s="618"/>
      <c r="Y370" s="618"/>
      <c r="Z370" s="618"/>
      <c r="AA370" s="18"/>
      <c r="AB370" s="18"/>
    </row>
    <row r="371" spans="1:28" s="19" customFormat="1" ht="13.5" customHeight="1" x14ac:dyDescent="0.15">
      <c r="A371" s="15"/>
      <c r="B371" s="15"/>
      <c r="C371" s="15"/>
      <c r="D371" s="15"/>
      <c r="E371" s="15"/>
      <c r="F371" s="15"/>
      <c r="G371" s="15"/>
      <c r="H371" s="15"/>
      <c r="I371" s="15"/>
      <c r="J371" s="15"/>
      <c r="K371" s="15"/>
      <c r="L371" s="15"/>
      <c r="M371" s="11"/>
      <c r="O371" s="618"/>
      <c r="P371" s="618"/>
      <c r="Q371" s="618"/>
      <c r="R371" s="618"/>
      <c r="S371" s="618"/>
      <c r="T371" s="618"/>
      <c r="U371" s="618"/>
      <c r="V371" s="618"/>
      <c r="W371" s="618"/>
      <c r="X371" s="618"/>
      <c r="Y371" s="618"/>
      <c r="Z371" s="618"/>
      <c r="AA371" s="18"/>
      <c r="AB371" s="18"/>
    </row>
    <row r="372" spans="1:28" s="19" customFormat="1" ht="13.5" customHeight="1" x14ac:dyDescent="0.15">
      <c r="A372" s="15"/>
      <c r="B372" s="15"/>
      <c r="C372" s="15"/>
      <c r="D372" s="15"/>
      <c r="E372" s="15"/>
      <c r="F372" s="15"/>
      <c r="G372" s="15"/>
      <c r="H372" s="15"/>
      <c r="I372" s="15"/>
      <c r="J372" s="15"/>
      <c r="K372" s="15"/>
      <c r="L372" s="15"/>
      <c r="M372" s="11"/>
      <c r="O372" s="618"/>
      <c r="P372" s="618"/>
      <c r="Q372" s="618"/>
      <c r="R372" s="618"/>
      <c r="S372" s="618"/>
      <c r="T372" s="618"/>
      <c r="U372" s="618"/>
      <c r="V372" s="618"/>
      <c r="W372" s="618"/>
      <c r="X372" s="618"/>
      <c r="Y372" s="618"/>
      <c r="Z372" s="618"/>
      <c r="AA372" s="18"/>
      <c r="AB372" s="18"/>
    </row>
    <row r="373" spans="1:28" s="19" customFormat="1" ht="13.5" customHeight="1" x14ac:dyDescent="0.15">
      <c r="A373" s="15"/>
      <c r="B373" s="15"/>
      <c r="C373" s="15"/>
      <c r="D373" s="15"/>
      <c r="E373" s="15"/>
      <c r="F373" s="15"/>
      <c r="G373" s="15"/>
      <c r="H373" s="15"/>
      <c r="I373" s="15"/>
      <c r="J373" s="15"/>
      <c r="K373" s="15"/>
      <c r="L373" s="15"/>
      <c r="M373" s="11"/>
      <c r="O373" s="618"/>
      <c r="P373" s="618"/>
      <c r="Q373" s="618"/>
      <c r="R373" s="618"/>
      <c r="S373" s="618"/>
      <c r="T373" s="618"/>
      <c r="U373" s="618"/>
      <c r="V373" s="618"/>
      <c r="W373" s="618"/>
      <c r="X373" s="618"/>
      <c r="Y373" s="618"/>
      <c r="Z373" s="618"/>
      <c r="AA373" s="18"/>
      <c r="AB373" s="18"/>
    </row>
    <row r="374" spans="1:28" s="19" customFormat="1" ht="13.5" customHeight="1" x14ac:dyDescent="0.15">
      <c r="A374" s="15"/>
      <c r="B374" s="15"/>
      <c r="C374" s="15"/>
      <c r="D374" s="15"/>
      <c r="E374" s="15"/>
      <c r="F374" s="15"/>
      <c r="G374" s="15"/>
      <c r="H374" s="15"/>
      <c r="I374" s="15"/>
      <c r="J374" s="15"/>
      <c r="K374" s="15"/>
      <c r="L374" s="15"/>
      <c r="M374" s="11"/>
      <c r="O374" s="618"/>
      <c r="P374" s="618"/>
      <c r="Q374" s="618"/>
      <c r="R374" s="618"/>
      <c r="S374" s="618"/>
      <c r="T374" s="618"/>
      <c r="U374" s="618"/>
      <c r="V374" s="618"/>
      <c r="W374" s="618"/>
      <c r="X374" s="618"/>
      <c r="Y374" s="618"/>
      <c r="Z374" s="618"/>
      <c r="AA374" s="18"/>
      <c r="AB374" s="18"/>
    </row>
    <row r="375" spans="1:28" s="19" customFormat="1" ht="13.5" customHeight="1" x14ac:dyDescent="0.15">
      <c r="A375" s="15"/>
      <c r="B375" s="15"/>
      <c r="C375" s="15"/>
      <c r="D375" s="15"/>
      <c r="E375" s="15"/>
      <c r="F375" s="15"/>
      <c r="G375" s="15"/>
      <c r="H375" s="15"/>
      <c r="I375" s="15"/>
      <c r="J375" s="15"/>
      <c r="K375" s="15"/>
      <c r="L375" s="15"/>
      <c r="M375" s="11"/>
      <c r="O375" s="618"/>
      <c r="P375" s="618"/>
      <c r="Q375" s="618"/>
      <c r="R375" s="618"/>
      <c r="S375" s="618"/>
      <c r="T375" s="618"/>
      <c r="U375" s="618"/>
      <c r="V375" s="618"/>
      <c r="W375" s="618"/>
      <c r="X375" s="618"/>
      <c r="Y375" s="618"/>
      <c r="Z375" s="618"/>
      <c r="AA375" s="18"/>
      <c r="AB375" s="18"/>
    </row>
    <row r="376" spans="1:28" s="19" customFormat="1" ht="13.5" customHeight="1" x14ac:dyDescent="0.15">
      <c r="A376" s="15"/>
      <c r="B376" s="15"/>
      <c r="C376" s="15"/>
      <c r="D376" s="15"/>
      <c r="E376" s="15"/>
      <c r="F376" s="15"/>
      <c r="G376" s="15"/>
      <c r="H376" s="15"/>
      <c r="I376" s="15"/>
      <c r="J376" s="15"/>
      <c r="K376" s="15"/>
      <c r="L376" s="15"/>
      <c r="M376" s="11"/>
      <c r="O376" s="618"/>
      <c r="P376" s="618"/>
      <c r="Q376" s="618"/>
      <c r="R376" s="618"/>
      <c r="S376" s="618"/>
      <c r="T376" s="618"/>
      <c r="U376" s="618"/>
      <c r="V376" s="618"/>
      <c r="W376" s="618"/>
      <c r="X376" s="618"/>
      <c r="Y376" s="618"/>
      <c r="Z376" s="618"/>
      <c r="AA376" s="18"/>
      <c r="AB376" s="18"/>
    </row>
    <row r="377" spans="1:28" s="19" customFormat="1" ht="13.5" customHeight="1" x14ac:dyDescent="0.15">
      <c r="A377" s="15"/>
      <c r="B377" s="15"/>
      <c r="C377" s="15"/>
      <c r="D377" s="15"/>
      <c r="E377" s="15"/>
      <c r="F377" s="15"/>
      <c r="G377" s="15"/>
      <c r="H377" s="15"/>
      <c r="I377" s="15"/>
      <c r="J377" s="15"/>
      <c r="K377" s="15"/>
      <c r="L377" s="15"/>
      <c r="M377" s="11"/>
      <c r="O377" s="618"/>
      <c r="P377" s="618"/>
      <c r="Q377" s="618"/>
      <c r="R377" s="618"/>
      <c r="S377" s="618"/>
      <c r="T377" s="618"/>
      <c r="U377" s="618"/>
      <c r="V377" s="618"/>
      <c r="W377" s="618"/>
      <c r="X377" s="618"/>
      <c r="Y377" s="618"/>
      <c r="Z377" s="618"/>
      <c r="AA377" s="18"/>
      <c r="AB377" s="18"/>
    </row>
    <row r="378" spans="1:28" s="19" customFormat="1" ht="13.5" customHeight="1" x14ac:dyDescent="0.15">
      <c r="A378" s="15"/>
      <c r="B378" s="15"/>
      <c r="C378" s="15"/>
      <c r="D378" s="15"/>
      <c r="E378" s="15"/>
      <c r="F378" s="15"/>
      <c r="G378" s="15"/>
      <c r="H378" s="15"/>
      <c r="I378" s="15"/>
      <c r="J378" s="15"/>
      <c r="K378" s="15"/>
      <c r="L378" s="15"/>
      <c r="M378" s="11"/>
      <c r="O378" s="618"/>
      <c r="P378" s="618"/>
      <c r="Q378" s="618"/>
      <c r="R378" s="618"/>
      <c r="S378" s="618"/>
      <c r="T378" s="618"/>
      <c r="U378" s="618"/>
      <c r="V378" s="618"/>
      <c r="W378" s="618"/>
      <c r="X378" s="618"/>
      <c r="Y378" s="618"/>
      <c r="Z378" s="618"/>
      <c r="AA378" s="18"/>
      <c r="AB378" s="18"/>
    </row>
    <row r="379" spans="1:28" s="19" customFormat="1" ht="13.5" customHeight="1" x14ac:dyDescent="0.15">
      <c r="A379" s="15"/>
      <c r="B379" s="15"/>
      <c r="C379" s="15"/>
      <c r="D379" s="15"/>
      <c r="E379" s="15"/>
      <c r="F379" s="15"/>
      <c r="G379" s="15"/>
      <c r="H379" s="15"/>
      <c r="I379" s="15"/>
      <c r="J379" s="15"/>
      <c r="K379" s="15"/>
      <c r="L379" s="15"/>
      <c r="M379" s="11"/>
      <c r="O379" s="618"/>
      <c r="P379" s="618"/>
      <c r="Q379" s="618"/>
      <c r="R379" s="618"/>
      <c r="S379" s="618"/>
      <c r="T379" s="618"/>
      <c r="U379" s="618"/>
      <c r="V379" s="618"/>
      <c r="W379" s="618"/>
      <c r="X379" s="618"/>
      <c r="Y379" s="618"/>
      <c r="Z379" s="618"/>
      <c r="AA379" s="18"/>
      <c r="AB379" s="18"/>
    </row>
    <row r="380" spans="1:28" s="19" customFormat="1" ht="13.5" customHeight="1" x14ac:dyDescent="0.15">
      <c r="A380" s="15"/>
      <c r="B380" s="15"/>
      <c r="C380" s="15"/>
      <c r="D380" s="15"/>
      <c r="E380" s="15"/>
      <c r="F380" s="15"/>
      <c r="G380" s="15"/>
      <c r="H380" s="15"/>
      <c r="I380" s="15"/>
      <c r="J380" s="15"/>
      <c r="K380" s="15"/>
      <c r="L380" s="15"/>
      <c r="M380" s="11"/>
      <c r="O380" s="618"/>
      <c r="P380" s="618"/>
      <c r="Q380" s="618"/>
      <c r="R380" s="618"/>
      <c r="S380" s="618"/>
      <c r="T380" s="618"/>
      <c r="U380" s="618"/>
      <c r="V380" s="618"/>
      <c r="W380" s="618"/>
      <c r="X380" s="618"/>
      <c r="Y380" s="618"/>
      <c r="Z380" s="618"/>
      <c r="AA380" s="18"/>
      <c r="AB380" s="18"/>
    </row>
    <row r="381" spans="1:28" s="19" customFormat="1" ht="13.5" customHeight="1" x14ac:dyDescent="0.15">
      <c r="A381" s="15"/>
      <c r="B381" s="15"/>
      <c r="C381" s="15"/>
      <c r="D381" s="15"/>
      <c r="E381" s="15"/>
      <c r="F381" s="15"/>
      <c r="G381" s="15"/>
      <c r="H381" s="15"/>
      <c r="I381" s="15"/>
      <c r="J381" s="15"/>
      <c r="K381" s="15"/>
      <c r="L381" s="15"/>
      <c r="M381" s="11"/>
      <c r="O381" s="618"/>
      <c r="P381" s="618"/>
      <c r="Q381" s="618"/>
      <c r="R381" s="618"/>
      <c r="S381" s="618"/>
      <c r="T381" s="618"/>
      <c r="U381" s="618"/>
      <c r="V381" s="618"/>
      <c r="W381" s="618"/>
      <c r="X381" s="618"/>
      <c r="Y381" s="618"/>
      <c r="Z381" s="618"/>
      <c r="AA381" s="18"/>
      <c r="AB381" s="18"/>
    </row>
    <row r="382" spans="1:28" s="19" customFormat="1" ht="13.5" customHeight="1" x14ac:dyDescent="0.15">
      <c r="A382" s="15"/>
      <c r="B382" s="15"/>
      <c r="C382" s="15"/>
      <c r="D382" s="15"/>
      <c r="E382" s="15"/>
      <c r="F382" s="15"/>
      <c r="G382" s="15"/>
      <c r="H382" s="15"/>
      <c r="I382" s="15"/>
      <c r="J382" s="15"/>
      <c r="K382" s="15"/>
      <c r="L382" s="15"/>
      <c r="M382" s="11"/>
      <c r="O382" s="618"/>
      <c r="P382" s="618"/>
      <c r="Q382" s="618"/>
      <c r="R382" s="618"/>
      <c r="S382" s="618"/>
      <c r="T382" s="618"/>
      <c r="U382" s="618"/>
      <c r="V382" s="618"/>
      <c r="W382" s="618"/>
      <c r="X382" s="618"/>
      <c r="Y382" s="618"/>
      <c r="Z382" s="618"/>
      <c r="AA382" s="18"/>
      <c r="AB382" s="18"/>
    </row>
    <row r="383" spans="1:28" s="19" customFormat="1" ht="13.5" customHeight="1" x14ac:dyDescent="0.15">
      <c r="A383" s="15"/>
      <c r="B383" s="15"/>
      <c r="C383" s="15"/>
      <c r="D383" s="15"/>
      <c r="E383" s="15"/>
      <c r="F383" s="15"/>
      <c r="G383" s="15"/>
      <c r="H383" s="15"/>
      <c r="I383" s="15"/>
      <c r="J383" s="15"/>
      <c r="K383" s="15"/>
      <c r="L383" s="15"/>
      <c r="M383" s="11"/>
      <c r="O383" s="618"/>
      <c r="P383" s="618"/>
      <c r="Q383" s="618"/>
      <c r="R383" s="618"/>
      <c r="S383" s="618"/>
      <c r="T383" s="618"/>
      <c r="U383" s="618"/>
      <c r="V383" s="618"/>
      <c r="W383" s="618"/>
      <c r="X383" s="618"/>
      <c r="Y383" s="618"/>
      <c r="Z383" s="618"/>
      <c r="AA383" s="18"/>
      <c r="AB383" s="18"/>
    </row>
    <row r="384" spans="1:28" s="19" customFormat="1" ht="13.5" customHeight="1" x14ac:dyDescent="0.15">
      <c r="A384" s="15"/>
      <c r="B384" s="15"/>
      <c r="C384" s="15"/>
      <c r="D384" s="15"/>
      <c r="E384" s="15"/>
      <c r="F384" s="15"/>
      <c r="G384" s="15"/>
      <c r="H384" s="15"/>
      <c r="I384" s="15"/>
      <c r="J384" s="15"/>
      <c r="K384" s="15"/>
      <c r="L384" s="15"/>
      <c r="M384" s="11"/>
      <c r="O384" s="618"/>
      <c r="P384" s="618"/>
      <c r="Q384" s="618"/>
      <c r="R384" s="618"/>
      <c r="S384" s="618"/>
      <c r="T384" s="618"/>
      <c r="U384" s="618"/>
      <c r="V384" s="618"/>
      <c r="W384" s="618"/>
      <c r="X384" s="618"/>
      <c r="Y384" s="618"/>
      <c r="Z384" s="618"/>
      <c r="AA384" s="18"/>
      <c r="AB384" s="18"/>
    </row>
    <row r="385" spans="1:28" s="19" customFormat="1" ht="13.5" customHeight="1" x14ac:dyDescent="0.15">
      <c r="A385" s="15"/>
      <c r="B385" s="15"/>
      <c r="C385" s="15"/>
      <c r="D385" s="15"/>
      <c r="E385" s="15"/>
      <c r="F385" s="15"/>
      <c r="G385" s="15"/>
      <c r="H385" s="15"/>
      <c r="I385" s="15"/>
      <c r="J385" s="15"/>
      <c r="K385" s="15"/>
      <c r="L385" s="15"/>
      <c r="M385" s="11"/>
      <c r="O385" s="618"/>
      <c r="P385" s="618"/>
      <c r="Q385" s="618"/>
      <c r="R385" s="618"/>
      <c r="S385" s="618"/>
      <c r="T385" s="618"/>
      <c r="U385" s="618"/>
      <c r="V385" s="618"/>
      <c r="W385" s="618"/>
      <c r="X385" s="618"/>
      <c r="Y385" s="618"/>
      <c r="Z385" s="618"/>
      <c r="AA385" s="18"/>
      <c r="AB385" s="18"/>
    </row>
    <row r="386" spans="1:28" s="19" customFormat="1" ht="13.5" customHeight="1" x14ac:dyDescent="0.15">
      <c r="A386" s="15"/>
      <c r="B386" s="15"/>
      <c r="C386" s="15"/>
      <c r="D386" s="15"/>
      <c r="E386" s="15"/>
      <c r="F386" s="15"/>
      <c r="G386" s="15"/>
      <c r="H386" s="15"/>
      <c r="I386" s="15"/>
      <c r="J386" s="15"/>
      <c r="K386" s="15"/>
      <c r="L386" s="15"/>
      <c r="M386" s="11"/>
      <c r="O386" s="618"/>
      <c r="P386" s="618"/>
      <c r="Q386" s="618"/>
      <c r="R386" s="618"/>
      <c r="S386" s="618"/>
      <c r="T386" s="618"/>
      <c r="U386" s="618"/>
      <c r="V386" s="618"/>
      <c r="W386" s="618"/>
      <c r="X386" s="618"/>
      <c r="Y386" s="618"/>
      <c r="Z386" s="618"/>
      <c r="AA386" s="18"/>
      <c r="AB386" s="18"/>
    </row>
    <row r="387" spans="1:28" s="19" customFormat="1" ht="13.5" customHeight="1" x14ac:dyDescent="0.15">
      <c r="A387" s="15"/>
      <c r="B387" s="15"/>
      <c r="C387" s="15"/>
      <c r="D387" s="15"/>
      <c r="E387" s="15"/>
      <c r="F387" s="15"/>
      <c r="G387" s="15"/>
      <c r="H387" s="15"/>
      <c r="I387" s="15"/>
      <c r="J387" s="15"/>
      <c r="K387" s="15"/>
      <c r="L387" s="15"/>
      <c r="M387" s="11"/>
      <c r="O387" s="618"/>
      <c r="P387" s="618"/>
      <c r="Q387" s="618"/>
      <c r="R387" s="618"/>
      <c r="S387" s="618"/>
      <c r="T387" s="618"/>
      <c r="U387" s="618"/>
      <c r="V387" s="618"/>
      <c r="W387" s="618"/>
      <c r="X387" s="618"/>
      <c r="Y387" s="618"/>
      <c r="Z387" s="618"/>
      <c r="AA387" s="18"/>
      <c r="AB387" s="18"/>
    </row>
    <row r="388" spans="1:28" s="19" customFormat="1" ht="13.5" customHeight="1" x14ac:dyDescent="0.15">
      <c r="A388" s="15"/>
      <c r="B388" s="15"/>
      <c r="C388" s="15"/>
      <c r="D388" s="15"/>
      <c r="E388" s="15"/>
      <c r="F388" s="15"/>
      <c r="G388" s="15"/>
      <c r="H388" s="15"/>
      <c r="I388" s="15"/>
      <c r="J388" s="15"/>
      <c r="K388" s="15"/>
      <c r="L388" s="15"/>
      <c r="M388" s="11"/>
      <c r="O388" s="618"/>
      <c r="P388" s="618"/>
      <c r="Q388" s="618"/>
      <c r="R388" s="618"/>
      <c r="S388" s="618"/>
      <c r="T388" s="618"/>
      <c r="U388" s="618"/>
      <c r="V388" s="618"/>
      <c r="W388" s="618"/>
      <c r="X388" s="618"/>
      <c r="Y388" s="618"/>
      <c r="Z388" s="618"/>
      <c r="AA388" s="18"/>
      <c r="AB388" s="18"/>
    </row>
    <row r="389" spans="1:28" s="19" customFormat="1" ht="13.5" customHeight="1" x14ac:dyDescent="0.15">
      <c r="A389" s="15"/>
      <c r="B389" s="15"/>
      <c r="C389" s="15"/>
      <c r="D389" s="15"/>
      <c r="E389" s="15"/>
      <c r="F389" s="15"/>
      <c r="G389" s="15"/>
      <c r="H389" s="15"/>
      <c r="I389" s="15"/>
      <c r="J389" s="15"/>
      <c r="K389" s="15"/>
      <c r="L389" s="15"/>
      <c r="M389" s="11"/>
      <c r="O389" s="618"/>
      <c r="P389" s="618"/>
      <c r="Q389" s="618"/>
      <c r="R389" s="618"/>
      <c r="S389" s="618"/>
      <c r="T389" s="618"/>
      <c r="U389" s="618"/>
      <c r="V389" s="618"/>
      <c r="W389" s="618"/>
      <c r="X389" s="618"/>
      <c r="Y389" s="618"/>
      <c r="Z389" s="618"/>
      <c r="AA389" s="18"/>
      <c r="AB389" s="18"/>
    </row>
    <row r="390" spans="1:28" s="19" customFormat="1" ht="13.5" customHeight="1" x14ac:dyDescent="0.15">
      <c r="A390" s="15"/>
      <c r="B390" s="15"/>
      <c r="C390" s="15"/>
      <c r="D390" s="15"/>
      <c r="E390" s="15"/>
      <c r="F390" s="15"/>
      <c r="G390" s="15"/>
      <c r="H390" s="15"/>
      <c r="I390" s="15"/>
      <c r="J390" s="15"/>
      <c r="K390" s="15"/>
      <c r="L390" s="15"/>
      <c r="M390" s="11"/>
      <c r="O390" s="618"/>
      <c r="P390" s="618"/>
      <c r="Q390" s="618"/>
      <c r="R390" s="618"/>
      <c r="S390" s="618"/>
      <c r="T390" s="618"/>
      <c r="U390" s="618"/>
      <c r="V390" s="618"/>
      <c r="W390" s="618"/>
      <c r="X390" s="618"/>
      <c r="Y390" s="618"/>
      <c r="Z390" s="618"/>
      <c r="AA390" s="18"/>
      <c r="AB390" s="18"/>
    </row>
    <row r="391" spans="1:28" s="19" customFormat="1" ht="13.5" customHeight="1" x14ac:dyDescent="0.15">
      <c r="A391" s="15"/>
      <c r="B391" s="15"/>
      <c r="C391" s="15"/>
      <c r="D391" s="15"/>
      <c r="E391" s="15"/>
      <c r="F391" s="15"/>
      <c r="G391" s="15"/>
      <c r="H391" s="15"/>
      <c r="I391" s="15"/>
      <c r="J391" s="15"/>
      <c r="K391" s="15"/>
      <c r="L391" s="15"/>
      <c r="M391" s="11"/>
      <c r="O391" s="618"/>
      <c r="P391" s="618"/>
      <c r="Q391" s="618"/>
      <c r="R391" s="618"/>
      <c r="S391" s="618"/>
      <c r="T391" s="618"/>
      <c r="U391" s="618"/>
      <c r="V391" s="618"/>
      <c r="W391" s="618"/>
      <c r="X391" s="618"/>
      <c r="Y391" s="618"/>
      <c r="Z391" s="618"/>
      <c r="AA391" s="18"/>
      <c r="AB391" s="18"/>
    </row>
    <row r="392" spans="1:28" s="19" customFormat="1" ht="13.5" customHeight="1" x14ac:dyDescent="0.15">
      <c r="A392" s="15"/>
      <c r="B392" s="15"/>
      <c r="C392" s="15"/>
      <c r="D392" s="15"/>
      <c r="E392" s="15"/>
      <c r="F392" s="15"/>
      <c r="G392" s="15"/>
      <c r="H392" s="15"/>
      <c r="I392" s="15"/>
      <c r="J392" s="15"/>
      <c r="K392" s="15"/>
      <c r="L392" s="15"/>
      <c r="M392" s="11"/>
      <c r="O392" s="618"/>
      <c r="P392" s="618"/>
      <c r="Q392" s="618"/>
      <c r="R392" s="618"/>
      <c r="S392" s="618"/>
      <c r="T392" s="618"/>
      <c r="U392" s="618"/>
      <c r="V392" s="618"/>
      <c r="W392" s="618"/>
      <c r="X392" s="618"/>
      <c r="Y392" s="618"/>
      <c r="Z392" s="618"/>
      <c r="AA392" s="18"/>
      <c r="AB392" s="18"/>
    </row>
    <row r="393" spans="1:28" s="19" customFormat="1" ht="13.5" customHeight="1" x14ac:dyDescent="0.15">
      <c r="A393" s="15"/>
      <c r="B393" s="15"/>
      <c r="C393" s="15"/>
      <c r="D393" s="15"/>
      <c r="E393" s="15"/>
      <c r="F393" s="15"/>
      <c r="G393" s="15"/>
      <c r="H393" s="15"/>
      <c r="I393" s="15"/>
      <c r="J393" s="15"/>
      <c r="K393" s="15"/>
      <c r="L393" s="15"/>
      <c r="M393" s="11"/>
      <c r="O393" s="618"/>
      <c r="P393" s="618"/>
      <c r="Q393" s="618"/>
      <c r="R393" s="618"/>
      <c r="S393" s="618"/>
      <c r="T393" s="618"/>
      <c r="U393" s="618"/>
      <c r="V393" s="618"/>
      <c r="W393" s="618"/>
      <c r="X393" s="618"/>
      <c r="Y393" s="618"/>
      <c r="Z393" s="618"/>
      <c r="AA393" s="18"/>
      <c r="AB393" s="18"/>
    </row>
    <row r="394" spans="1:28" s="19" customFormat="1" ht="13.5" customHeight="1" x14ac:dyDescent="0.15">
      <c r="A394" s="15"/>
      <c r="B394" s="15"/>
      <c r="C394" s="15"/>
      <c r="D394" s="15"/>
      <c r="E394" s="15"/>
      <c r="F394" s="15"/>
      <c r="G394" s="15"/>
      <c r="H394" s="15"/>
      <c r="I394" s="15"/>
      <c r="J394" s="15"/>
      <c r="K394" s="15"/>
      <c r="L394" s="15"/>
      <c r="M394" s="11"/>
      <c r="O394" s="618"/>
      <c r="P394" s="618"/>
      <c r="Q394" s="618"/>
      <c r="R394" s="618"/>
      <c r="S394" s="618"/>
      <c r="T394" s="618"/>
      <c r="U394" s="618"/>
      <c r="V394" s="618"/>
      <c r="W394" s="618"/>
      <c r="X394" s="618"/>
      <c r="Y394" s="618"/>
      <c r="Z394" s="618"/>
      <c r="AA394" s="18"/>
      <c r="AB394" s="18"/>
    </row>
    <row r="395" spans="1:28" s="19" customFormat="1" ht="13.5" customHeight="1" x14ac:dyDescent="0.15">
      <c r="A395" s="15"/>
      <c r="B395" s="15"/>
      <c r="C395" s="15"/>
      <c r="D395" s="15"/>
      <c r="E395" s="15"/>
      <c r="F395" s="15"/>
      <c r="G395" s="15"/>
      <c r="H395" s="15"/>
      <c r="I395" s="15"/>
      <c r="J395" s="15"/>
      <c r="K395" s="15"/>
      <c r="L395" s="15"/>
      <c r="M395" s="11"/>
      <c r="O395" s="618"/>
      <c r="P395" s="618"/>
      <c r="Q395" s="618"/>
      <c r="R395" s="618"/>
      <c r="S395" s="618"/>
      <c r="T395" s="618"/>
      <c r="U395" s="618"/>
      <c r="V395" s="618"/>
      <c r="W395" s="618"/>
      <c r="X395" s="618"/>
      <c r="Y395" s="618"/>
      <c r="Z395" s="618"/>
      <c r="AA395" s="18"/>
      <c r="AB395" s="18"/>
    </row>
    <row r="396" spans="1:28" s="19" customFormat="1" ht="13.5" customHeight="1" x14ac:dyDescent="0.15">
      <c r="A396" s="15"/>
      <c r="B396" s="15"/>
      <c r="C396" s="15"/>
      <c r="D396" s="15"/>
      <c r="E396" s="15"/>
      <c r="F396" s="15"/>
      <c r="G396" s="15"/>
      <c r="H396" s="15"/>
      <c r="I396" s="15"/>
      <c r="J396" s="15"/>
      <c r="K396" s="15"/>
      <c r="L396" s="15"/>
      <c r="M396" s="11"/>
      <c r="O396" s="618"/>
      <c r="P396" s="618"/>
      <c r="Q396" s="618"/>
      <c r="R396" s="618"/>
      <c r="S396" s="618"/>
      <c r="T396" s="618"/>
      <c r="U396" s="618"/>
      <c r="V396" s="618"/>
      <c r="W396" s="618"/>
      <c r="X396" s="618"/>
      <c r="Y396" s="618"/>
      <c r="Z396" s="618"/>
      <c r="AA396" s="18"/>
      <c r="AB396" s="18"/>
    </row>
    <row r="397" spans="1:28" s="19" customFormat="1" ht="13.5" customHeight="1" x14ac:dyDescent="0.15">
      <c r="A397" s="15"/>
      <c r="B397" s="15"/>
      <c r="C397" s="15"/>
      <c r="D397" s="15"/>
      <c r="E397" s="15"/>
      <c r="F397" s="15"/>
      <c r="G397" s="15"/>
      <c r="H397" s="15"/>
      <c r="I397" s="15"/>
      <c r="J397" s="15"/>
      <c r="K397" s="15"/>
      <c r="L397" s="15"/>
      <c r="M397" s="11"/>
      <c r="O397" s="618"/>
      <c r="P397" s="618"/>
      <c r="Q397" s="618"/>
      <c r="R397" s="618"/>
      <c r="S397" s="618"/>
      <c r="T397" s="618"/>
      <c r="U397" s="618"/>
      <c r="V397" s="618"/>
      <c r="W397" s="618"/>
      <c r="X397" s="618"/>
      <c r="Y397" s="618"/>
      <c r="Z397" s="618"/>
      <c r="AA397" s="18"/>
      <c r="AB397" s="18"/>
    </row>
    <row r="398" spans="1:28" s="19" customFormat="1" ht="13.5" customHeight="1" x14ac:dyDescent="0.15">
      <c r="A398" s="15"/>
      <c r="B398" s="15"/>
      <c r="C398" s="15"/>
      <c r="D398" s="15"/>
      <c r="E398" s="15"/>
      <c r="F398" s="15"/>
      <c r="G398" s="15"/>
      <c r="H398" s="15"/>
      <c r="I398" s="15"/>
      <c r="J398" s="15"/>
      <c r="K398" s="15"/>
      <c r="L398" s="15"/>
      <c r="M398" s="11"/>
      <c r="O398" s="618"/>
      <c r="P398" s="618"/>
      <c r="Q398" s="618"/>
      <c r="R398" s="618"/>
      <c r="S398" s="618"/>
      <c r="T398" s="618"/>
      <c r="U398" s="618"/>
      <c r="V398" s="618"/>
      <c r="W398" s="618"/>
      <c r="X398" s="618"/>
      <c r="Y398" s="618"/>
      <c r="Z398" s="618"/>
      <c r="AA398" s="18"/>
      <c r="AB398" s="18"/>
    </row>
    <row r="399" spans="1:28" s="19" customFormat="1" ht="13.5" customHeight="1" x14ac:dyDescent="0.15">
      <c r="A399" s="15"/>
      <c r="B399" s="15"/>
      <c r="C399" s="15"/>
      <c r="D399" s="15"/>
      <c r="E399" s="15"/>
      <c r="F399" s="15"/>
      <c r="G399" s="15"/>
      <c r="H399" s="15"/>
      <c r="I399" s="15"/>
      <c r="J399" s="15"/>
      <c r="K399" s="15"/>
      <c r="L399" s="15"/>
      <c r="M399" s="11"/>
      <c r="O399" s="618"/>
      <c r="P399" s="618"/>
      <c r="Q399" s="618"/>
      <c r="R399" s="618"/>
      <c r="S399" s="618"/>
      <c r="T399" s="618"/>
      <c r="U399" s="618"/>
      <c r="V399" s="618"/>
      <c r="W399" s="618"/>
      <c r="X399" s="618"/>
      <c r="Y399" s="618"/>
      <c r="Z399" s="618"/>
      <c r="AA399" s="18"/>
      <c r="AB399" s="18"/>
    </row>
    <row r="400" spans="1:28" s="19" customFormat="1" ht="13.5" customHeight="1" x14ac:dyDescent="0.15">
      <c r="A400" s="15"/>
      <c r="B400" s="15"/>
      <c r="C400" s="15"/>
      <c r="D400" s="15"/>
      <c r="E400" s="15"/>
      <c r="F400" s="15"/>
      <c r="G400" s="15"/>
      <c r="H400" s="15"/>
      <c r="I400" s="15"/>
      <c r="J400" s="15"/>
      <c r="K400" s="15"/>
      <c r="L400" s="15"/>
      <c r="M400" s="11"/>
      <c r="O400" s="618"/>
      <c r="P400" s="618"/>
      <c r="Q400" s="618"/>
      <c r="R400" s="618"/>
      <c r="S400" s="618"/>
      <c r="T400" s="618"/>
      <c r="U400" s="618"/>
      <c r="V400" s="618"/>
      <c r="W400" s="618"/>
      <c r="X400" s="618"/>
      <c r="Y400" s="618"/>
      <c r="Z400" s="618"/>
      <c r="AA400" s="18"/>
      <c r="AB400" s="18"/>
    </row>
    <row r="401" spans="1:28" s="19" customFormat="1" ht="13.5" customHeight="1" x14ac:dyDescent="0.15">
      <c r="A401" s="15"/>
      <c r="B401" s="15"/>
      <c r="C401" s="15"/>
      <c r="D401" s="15"/>
      <c r="E401" s="15"/>
      <c r="F401" s="15"/>
      <c r="G401" s="15"/>
      <c r="H401" s="15"/>
      <c r="I401" s="15"/>
      <c r="J401" s="15"/>
      <c r="K401" s="15"/>
      <c r="L401" s="15"/>
      <c r="M401" s="11"/>
      <c r="O401" s="618"/>
      <c r="P401" s="618"/>
      <c r="Q401" s="618"/>
      <c r="R401" s="618"/>
      <c r="S401" s="618"/>
      <c r="T401" s="618"/>
      <c r="U401" s="618"/>
      <c r="V401" s="618"/>
      <c r="W401" s="618"/>
      <c r="X401" s="618"/>
      <c r="Y401" s="618"/>
      <c r="Z401" s="618"/>
      <c r="AA401" s="18"/>
      <c r="AB401" s="18"/>
    </row>
    <row r="402" spans="1:28" s="19" customFormat="1" ht="13.5" customHeight="1" x14ac:dyDescent="0.15">
      <c r="A402" s="15"/>
      <c r="B402" s="15"/>
      <c r="C402" s="15"/>
      <c r="D402" s="15"/>
      <c r="E402" s="15"/>
      <c r="F402" s="15"/>
      <c r="G402" s="15"/>
      <c r="H402" s="15"/>
      <c r="I402" s="15"/>
      <c r="J402" s="15"/>
      <c r="K402" s="15"/>
      <c r="L402" s="15"/>
      <c r="M402" s="11"/>
      <c r="O402" s="618"/>
      <c r="P402" s="618"/>
      <c r="Q402" s="618"/>
      <c r="R402" s="618"/>
      <c r="S402" s="618"/>
      <c r="T402" s="618"/>
      <c r="U402" s="618"/>
      <c r="V402" s="618"/>
      <c r="W402" s="618"/>
      <c r="X402" s="618"/>
      <c r="Y402" s="618"/>
      <c r="Z402" s="618"/>
      <c r="AA402" s="18"/>
      <c r="AB402" s="18"/>
    </row>
    <row r="403" spans="1:28" s="19" customFormat="1" ht="13.5" customHeight="1" x14ac:dyDescent="0.15">
      <c r="A403" s="15"/>
      <c r="B403" s="15"/>
      <c r="C403" s="15"/>
      <c r="D403" s="15"/>
      <c r="E403" s="15"/>
      <c r="F403" s="15"/>
      <c r="G403" s="15"/>
      <c r="H403" s="15"/>
      <c r="I403" s="15"/>
      <c r="J403" s="15"/>
      <c r="K403" s="15"/>
      <c r="L403" s="15"/>
      <c r="M403" s="11"/>
      <c r="O403" s="618"/>
      <c r="P403" s="618"/>
      <c r="Q403" s="618"/>
      <c r="R403" s="618"/>
      <c r="S403" s="618"/>
      <c r="T403" s="618"/>
      <c r="U403" s="618"/>
      <c r="V403" s="618"/>
      <c r="W403" s="618"/>
      <c r="X403" s="618"/>
      <c r="Y403" s="618"/>
      <c r="Z403" s="618"/>
      <c r="AA403" s="18"/>
      <c r="AB403" s="18"/>
    </row>
    <row r="404" spans="1:28" s="19" customFormat="1" ht="13.5" customHeight="1" x14ac:dyDescent="0.15">
      <c r="A404" s="15"/>
      <c r="B404" s="15"/>
      <c r="C404" s="15"/>
      <c r="D404" s="15"/>
      <c r="E404" s="15"/>
      <c r="F404" s="15"/>
      <c r="G404" s="15"/>
      <c r="H404" s="15"/>
      <c r="I404" s="15"/>
      <c r="J404" s="15"/>
      <c r="K404" s="15"/>
      <c r="L404" s="15"/>
      <c r="M404" s="11"/>
      <c r="O404" s="618"/>
      <c r="P404" s="618"/>
      <c r="Q404" s="618"/>
      <c r="R404" s="618"/>
      <c r="S404" s="618"/>
      <c r="T404" s="618"/>
      <c r="U404" s="618"/>
      <c r="V404" s="618"/>
      <c r="W404" s="618"/>
      <c r="X404" s="618"/>
      <c r="Y404" s="618"/>
      <c r="Z404" s="618"/>
      <c r="AA404" s="18"/>
      <c r="AB404" s="18"/>
    </row>
    <row r="405" spans="1:28" s="19" customFormat="1" ht="13.5" customHeight="1" x14ac:dyDescent="0.15">
      <c r="A405" s="15"/>
      <c r="B405" s="15"/>
      <c r="C405" s="15"/>
      <c r="D405" s="15"/>
      <c r="E405" s="15"/>
      <c r="F405" s="15"/>
      <c r="G405" s="15"/>
      <c r="H405" s="15"/>
      <c r="I405" s="15"/>
      <c r="J405" s="15"/>
      <c r="K405" s="15"/>
      <c r="L405" s="15"/>
      <c r="M405" s="11"/>
      <c r="O405" s="618"/>
      <c r="P405" s="618"/>
      <c r="Q405" s="618"/>
      <c r="R405" s="618"/>
      <c r="S405" s="618"/>
      <c r="T405" s="618"/>
      <c r="U405" s="618"/>
      <c r="V405" s="618"/>
      <c r="W405" s="618"/>
      <c r="X405" s="618"/>
      <c r="Y405" s="618"/>
      <c r="Z405" s="618"/>
      <c r="AA405" s="18"/>
      <c r="AB405" s="18"/>
    </row>
    <row r="406" spans="1:28" s="19" customFormat="1" ht="13.5" customHeight="1" x14ac:dyDescent="0.15">
      <c r="A406" s="15"/>
      <c r="B406" s="15"/>
      <c r="C406" s="15"/>
      <c r="D406" s="15"/>
      <c r="E406" s="15"/>
      <c r="F406" s="15"/>
      <c r="G406" s="15"/>
      <c r="H406" s="15"/>
      <c r="I406" s="15"/>
      <c r="J406" s="15"/>
      <c r="K406" s="15"/>
      <c r="L406" s="15"/>
      <c r="M406" s="11"/>
      <c r="O406" s="618"/>
      <c r="P406" s="618"/>
      <c r="Q406" s="618"/>
      <c r="R406" s="618"/>
      <c r="S406" s="618"/>
      <c r="T406" s="618"/>
      <c r="U406" s="618"/>
      <c r="V406" s="618"/>
      <c r="W406" s="618"/>
      <c r="X406" s="618"/>
      <c r="Y406" s="618"/>
      <c r="Z406" s="618"/>
      <c r="AA406" s="18"/>
      <c r="AB406" s="18"/>
    </row>
    <row r="407" spans="1:28" s="19" customFormat="1" ht="13.5" customHeight="1" x14ac:dyDescent="0.15">
      <c r="A407" s="15"/>
      <c r="B407" s="15"/>
      <c r="C407" s="15"/>
      <c r="D407" s="15"/>
      <c r="E407" s="15"/>
      <c r="F407" s="15"/>
      <c r="G407" s="15"/>
      <c r="H407" s="15"/>
      <c r="I407" s="15"/>
      <c r="J407" s="15"/>
      <c r="K407" s="15"/>
      <c r="L407" s="15"/>
      <c r="M407" s="11"/>
      <c r="O407" s="618"/>
      <c r="P407" s="618"/>
      <c r="Q407" s="618"/>
      <c r="R407" s="618"/>
      <c r="S407" s="618"/>
      <c r="T407" s="618"/>
      <c r="U407" s="618"/>
      <c r="V407" s="618"/>
      <c r="W407" s="618"/>
      <c r="X407" s="618"/>
      <c r="Y407" s="618"/>
      <c r="Z407" s="618"/>
      <c r="AA407" s="18"/>
      <c r="AB407" s="18"/>
    </row>
    <row r="408" spans="1:28" s="19" customFormat="1" ht="13.5" customHeight="1" x14ac:dyDescent="0.15">
      <c r="A408" s="15"/>
      <c r="B408" s="15"/>
      <c r="C408" s="15"/>
      <c r="D408" s="15"/>
      <c r="E408" s="15"/>
      <c r="F408" s="15"/>
      <c r="G408" s="15"/>
      <c r="H408" s="15"/>
      <c r="I408" s="15"/>
      <c r="J408" s="15"/>
      <c r="K408" s="15"/>
      <c r="L408" s="15"/>
      <c r="M408" s="11"/>
      <c r="O408" s="618"/>
      <c r="P408" s="618"/>
      <c r="Q408" s="618"/>
      <c r="R408" s="618"/>
      <c r="S408" s="618"/>
      <c r="T408" s="618"/>
      <c r="U408" s="618"/>
      <c r="V408" s="618"/>
      <c r="W408" s="618"/>
      <c r="X408" s="618"/>
      <c r="Y408" s="618"/>
      <c r="Z408" s="618"/>
      <c r="AA408" s="18"/>
      <c r="AB408" s="18"/>
    </row>
    <row r="409" spans="1:28" s="19" customFormat="1" ht="13.5" customHeight="1" x14ac:dyDescent="0.15">
      <c r="A409" s="15"/>
      <c r="B409" s="15"/>
      <c r="C409" s="15"/>
      <c r="D409" s="15"/>
      <c r="E409" s="15"/>
      <c r="F409" s="15"/>
      <c r="G409" s="15"/>
      <c r="H409" s="15"/>
      <c r="I409" s="15"/>
      <c r="J409" s="15"/>
      <c r="K409" s="15"/>
      <c r="L409" s="15"/>
      <c r="M409" s="11"/>
      <c r="O409" s="618"/>
      <c r="P409" s="618"/>
      <c r="Q409" s="618"/>
      <c r="R409" s="618"/>
      <c r="S409" s="618"/>
      <c r="T409" s="618"/>
      <c r="U409" s="618"/>
      <c r="V409" s="618"/>
      <c r="W409" s="618"/>
      <c r="X409" s="618"/>
      <c r="Y409" s="618"/>
      <c r="Z409" s="618"/>
      <c r="AA409" s="18"/>
      <c r="AB409" s="18"/>
    </row>
    <row r="410" spans="1:28" s="19" customFormat="1" ht="13.5" customHeight="1" x14ac:dyDescent="0.15">
      <c r="A410" s="15"/>
      <c r="B410" s="15"/>
      <c r="C410" s="15"/>
      <c r="D410" s="15"/>
      <c r="E410" s="15"/>
      <c r="F410" s="15"/>
      <c r="G410" s="15"/>
      <c r="H410" s="15"/>
      <c r="I410" s="15"/>
      <c r="J410" s="15"/>
      <c r="K410" s="15"/>
      <c r="L410" s="15"/>
      <c r="M410" s="11"/>
      <c r="O410" s="618"/>
      <c r="P410" s="618"/>
      <c r="Q410" s="618"/>
      <c r="R410" s="618"/>
      <c r="S410" s="618"/>
      <c r="T410" s="618"/>
      <c r="U410" s="618"/>
      <c r="V410" s="618"/>
      <c r="W410" s="618"/>
      <c r="X410" s="618"/>
      <c r="Y410" s="618"/>
      <c r="Z410" s="618"/>
      <c r="AA410" s="18"/>
      <c r="AB410" s="18"/>
    </row>
    <row r="411" spans="1:28" s="19" customFormat="1" ht="13.5" customHeight="1" x14ac:dyDescent="0.15">
      <c r="A411" s="15"/>
      <c r="B411" s="15"/>
      <c r="C411" s="15"/>
      <c r="D411" s="15"/>
      <c r="E411" s="15"/>
      <c r="F411" s="15"/>
      <c r="G411" s="15"/>
      <c r="H411" s="15"/>
      <c r="I411" s="15"/>
      <c r="J411" s="15"/>
      <c r="K411" s="15"/>
      <c r="L411" s="15"/>
      <c r="M411" s="11"/>
      <c r="O411" s="618"/>
      <c r="P411" s="618"/>
      <c r="Q411" s="618"/>
      <c r="R411" s="618"/>
      <c r="S411" s="618"/>
      <c r="T411" s="618"/>
      <c r="U411" s="618"/>
      <c r="V411" s="618"/>
      <c r="W411" s="618"/>
      <c r="X411" s="618"/>
      <c r="Y411" s="618"/>
      <c r="Z411" s="618"/>
      <c r="AA411" s="18"/>
      <c r="AB411" s="18"/>
    </row>
    <row r="412" spans="1:28" s="19" customFormat="1" ht="13.5" customHeight="1" x14ac:dyDescent="0.15">
      <c r="A412" s="15"/>
      <c r="B412" s="15"/>
      <c r="C412" s="15"/>
      <c r="D412" s="15"/>
      <c r="E412" s="15"/>
      <c r="F412" s="15"/>
      <c r="G412" s="15"/>
      <c r="H412" s="15"/>
      <c r="I412" s="15"/>
      <c r="J412" s="15"/>
      <c r="K412" s="15"/>
      <c r="L412" s="15"/>
      <c r="M412" s="11"/>
      <c r="O412" s="618"/>
      <c r="P412" s="618"/>
      <c r="Q412" s="618"/>
      <c r="R412" s="618"/>
      <c r="S412" s="618"/>
      <c r="T412" s="618"/>
      <c r="U412" s="618"/>
      <c r="V412" s="618"/>
      <c r="W412" s="618"/>
      <c r="X412" s="618"/>
      <c r="Y412" s="618"/>
      <c r="Z412" s="618"/>
      <c r="AA412" s="18"/>
      <c r="AB412" s="18"/>
    </row>
    <row r="413" spans="1:28" s="19" customFormat="1" ht="13.5" customHeight="1" x14ac:dyDescent="0.15">
      <c r="A413" s="15"/>
      <c r="B413" s="15"/>
      <c r="C413" s="15"/>
      <c r="D413" s="15"/>
      <c r="E413" s="15"/>
      <c r="F413" s="15"/>
      <c r="G413" s="15"/>
      <c r="H413" s="15"/>
      <c r="I413" s="15"/>
      <c r="J413" s="15"/>
      <c r="K413" s="15"/>
      <c r="L413" s="15"/>
      <c r="M413" s="11"/>
      <c r="O413" s="618"/>
      <c r="P413" s="618"/>
      <c r="Q413" s="618"/>
      <c r="R413" s="618"/>
      <c r="S413" s="618"/>
      <c r="T413" s="618"/>
      <c r="U413" s="618"/>
      <c r="V413" s="618"/>
      <c r="W413" s="618"/>
      <c r="X413" s="618"/>
      <c r="Y413" s="618"/>
      <c r="Z413" s="618"/>
      <c r="AA413" s="18"/>
      <c r="AB413" s="18"/>
    </row>
    <row r="414" spans="1:28" s="19" customFormat="1" ht="13.5" customHeight="1" x14ac:dyDescent="0.15">
      <c r="A414" s="15"/>
      <c r="B414" s="15"/>
      <c r="C414" s="15"/>
      <c r="D414" s="15"/>
      <c r="E414" s="15"/>
      <c r="F414" s="15"/>
      <c r="G414" s="15"/>
      <c r="H414" s="15"/>
      <c r="I414" s="15"/>
      <c r="J414" s="15"/>
      <c r="K414" s="15"/>
      <c r="L414" s="15"/>
      <c r="M414" s="11"/>
      <c r="O414" s="618"/>
      <c r="P414" s="618"/>
      <c r="Q414" s="618"/>
      <c r="R414" s="618"/>
      <c r="S414" s="618"/>
      <c r="T414" s="618"/>
      <c r="U414" s="618"/>
      <c r="V414" s="618"/>
      <c r="W414" s="618"/>
      <c r="X414" s="618"/>
      <c r="Y414" s="618"/>
      <c r="Z414" s="618"/>
      <c r="AA414" s="18"/>
      <c r="AB414" s="18"/>
    </row>
    <row r="415" spans="1:28" s="19" customFormat="1" ht="13.5" customHeight="1" x14ac:dyDescent="0.15">
      <c r="A415" s="15"/>
      <c r="B415" s="15"/>
      <c r="C415" s="15"/>
      <c r="D415" s="15"/>
      <c r="E415" s="15"/>
      <c r="F415" s="15"/>
      <c r="G415" s="15"/>
      <c r="H415" s="15"/>
      <c r="I415" s="15"/>
      <c r="J415" s="15"/>
      <c r="K415" s="15"/>
      <c r="L415" s="15"/>
      <c r="M415" s="11"/>
      <c r="O415" s="618"/>
      <c r="P415" s="618"/>
      <c r="Q415" s="618"/>
      <c r="R415" s="618"/>
      <c r="S415" s="618"/>
      <c r="T415" s="618"/>
      <c r="U415" s="618"/>
      <c r="V415" s="618"/>
      <c r="W415" s="618"/>
      <c r="X415" s="618"/>
      <c r="Y415" s="618"/>
      <c r="Z415" s="618"/>
      <c r="AA415" s="18"/>
      <c r="AB415" s="18"/>
    </row>
    <row r="416" spans="1:28" s="19" customFormat="1" ht="13.5" customHeight="1" x14ac:dyDescent="0.15">
      <c r="A416" s="15"/>
      <c r="B416" s="15"/>
      <c r="C416" s="15"/>
      <c r="D416" s="15"/>
      <c r="E416" s="15"/>
      <c r="F416" s="15"/>
      <c r="G416" s="15"/>
      <c r="H416" s="15"/>
      <c r="I416" s="15"/>
      <c r="J416" s="15"/>
      <c r="K416" s="15"/>
      <c r="L416" s="15"/>
      <c r="M416" s="11"/>
      <c r="O416" s="618"/>
      <c r="P416" s="618"/>
      <c r="Q416" s="618"/>
      <c r="R416" s="618"/>
      <c r="S416" s="618"/>
      <c r="T416" s="618"/>
      <c r="U416" s="618"/>
      <c r="V416" s="618"/>
      <c r="W416" s="618"/>
      <c r="X416" s="618"/>
      <c r="Y416" s="618"/>
      <c r="Z416" s="618"/>
      <c r="AA416" s="18"/>
      <c r="AB416" s="18"/>
    </row>
    <row r="417" spans="1:28" s="19" customFormat="1" ht="13.5" customHeight="1" x14ac:dyDescent="0.15">
      <c r="A417" s="15"/>
      <c r="B417" s="15"/>
      <c r="C417" s="15"/>
      <c r="D417" s="15"/>
      <c r="E417" s="15"/>
      <c r="F417" s="15"/>
      <c r="G417" s="15"/>
      <c r="H417" s="15"/>
      <c r="I417" s="15"/>
      <c r="J417" s="15"/>
      <c r="K417" s="15"/>
      <c r="L417" s="15"/>
      <c r="M417" s="11"/>
      <c r="O417" s="618"/>
      <c r="P417" s="618"/>
      <c r="Q417" s="618"/>
      <c r="R417" s="618"/>
      <c r="S417" s="618"/>
      <c r="T417" s="618"/>
      <c r="U417" s="618"/>
      <c r="V417" s="618"/>
      <c r="W417" s="618"/>
      <c r="X417" s="618"/>
      <c r="Y417" s="618"/>
      <c r="Z417" s="618"/>
      <c r="AA417" s="18"/>
      <c r="AB417" s="18"/>
    </row>
    <row r="418" spans="1:28" s="19" customFormat="1" ht="13.5" customHeight="1" x14ac:dyDescent="0.15">
      <c r="A418" s="15"/>
      <c r="B418" s="15"/>
      <c r="C418" s="15"/>
      <c r="D418" s="15"/>
      <c r="E418" s="15"/>
      <c r="F418" s="15"/>
      <c r="G418" s="15"/>
      <c r="H418" s="15"/>
      <c r="I418" s="15"/>
      <c r="J418" s="15"/>
      <c r="K418" s="15"/>
      <c r="L418" s="15"/>
      <c r="M418" s="11"/>
      <c r="O418" s="618"/>
      <c r="P418" s="618"/>
      <c r="Q418" s="618"/>
      <c r="R418" s="618"/>
      <c r="S418" s="618"/>
      <c r="T418" s="618"/>
      <c r="U418" s="618"/>
      <c r="V418" s="618"/>
      <c r="W418" s="618"/>
      <c r="X418" s="618"/>
      <c r="Y418" s="618"/>
      <c r="Z418" s="618"/>
      <c r="AA418" s="18"/>
      <c r="AB418" s="18"/>
    </row>
    <row r="419" spans="1:28" s="19" customFormat="1" ht="13.5" customHeight="1" x14ac:dyDescent="0.15">
      <c r="A419" s="15"/>
      <c r="B419" s="15"/>
      <c r="C419" s="15"/>
      <c r="D419" s="15"/>
      <c r="E419" s="15"/>
      <c r="F419" s="15"/>
      <c r="G419" s="15"/>
      <c r="H419" s="15"/>
      <c r="I419" s="15"/>
      <c r="J419" s="15"/>
      <c r="K419" s="15"/>
      <c r="L419" s="15"/>
      <c r="M419" s="11"/>
      <c r="O419" s="618"/>
      <c r="P419" s="618"/>
      <c r="Q419" s="618"/>
      <c r="R419" s="618"/>
      <c r="S419" s="618"/>
      <c r="T419" s="618"/>
      <c r="U419" s="618"/>
      <c r="V419" s="618"/>
      <c r="W419" s="618"/>
      <c r="X419" s="618"/>
      <c r="Y419" s="618"/>
      <c r="Z419" s="618"/>
      <c r="AA419" s="18"/>
      <c r="AB419" s="18"/>
    </row>
    <row r="420" spans="1:28" s="19" customFormat="1" ht="13.5" customHeight="1" x14ac:dyDescent="0.15">
      <c r="A420" s="15"/>
      <c r="B420" s="15"/>
      <c r="C420" s="15"/>
      <c r="D420" s="15"/>
      <c r="E420" s="15"/>
      <c r="F420" s="15"/>
      <c r="G420" s="15"/>
      <c r="H420" s="15"/>
      <c r="I420" s="15"/>
      <c r="J420" s="15"/>
      <c r="K420" s="15"/>
      <c r="L420" s="15"/>
      <c r="M420" s="11"/>
      <c r="O420" s="618"/>
      <c r="P420" s="618"/>
      <c r="Q420" s="618"/>
      <c r="R420" s="618"/>
      <c r="S420" s="618"/>
      <c r="T420" s="618"/>
      <c r="U420" s="618"/>
      <c r="V420" s="618"/>
      <c r="W420" s="618"/>
      <c r="X420" s="618"/>
      <c r="Y420" s="618"/>
      <c r="Z420" s="618"/>
      <c r="AA420" s="18"/>
      <c r="AB420" s="18"/>
    </row>
    <row r="421" spans="1:28" s="19" customFormat="1" ht="13.5" customHeight="1" x14ac:dyDescent="0.15">
      <c r="A421" s="15"/>
      <c r="B421" s="15"/>
      <c r="C421" s="15"/>
      <c r="D421" s="15"/>
      <c r="E421" s="15"/>
      <c r="F421" s="15"/>
      <c r="G421" s="15"/>
      <c r="H421" s="15"/>
      <c r="I421" s="15"/>
      <c r="J421" s="15"/>
      <c r="K421" s="15"/>
      <c r="L421" s="15"/>
      <c r="M421" s="11"/>
      <c r="O421" s="618"/>
      <c r="P421" s="618"/>
      <c r="Q421" s="618"/>
      <c r="R421" s="618"/>
      <c r="S421" s="618"/>
      <c r="T421" s="618"/>
      <c r="U421" s="618"/>
      <c r="V421" s="618"/>
      <c r="W421" s="618"/>
      <c r="X421" s="618"/>
      <c r="Y421" s="618"/>
      <c r="Z421" s="618"/>
      <c r="AA421" s="18"/>
      <c r="AB421" s="18"/>
    </row>
    <row r="422" spans="1:28" s="19" customFormat="1" ht="13.5" customHeight="1" x14ac:dyDescent="0.15">
      <c r="A422" s="15"/>
      <c r="B422" s="15"/>
      <c r="C422" s="15"/>
      <c r="D422" s="15"/>
      <c r="E422" s="15"/>
      <c r="F422" s="15"/>
      <c r="G422" s="15"/>
      <c r="H422" s="15"/>
      <c r="I422" s="15"/>
      <c r="J422" s="15"/>
      <c r="K422" s="15"/>
      <c r="L422" s="15"/>
      <c r="M422" s="11"/>
      <c r="O422" s="618"/>
      <c r="P422" s="618"/>
      <c r="Q422" s="618"/>
      <c r="R422" s="618"/>
      <c r="S422" s="618"/>
      <c r="T422" s="618"/>
      <c r="U422" s="618"/>
      <c r="V422" s="618"/>
      <c r="W422" s="618"/>
      <c r="X422" s="618"/>
      <c r="Y422" s="618"/>
      <c r="Z422" s="618"/>
      <c r="AA422" s="18"/>
      <c r="AB422" s="18"/>
    </row>
    <row r="423" spans="1:28" s="19" customFormat="1" ht="13.5" customHeight="1" x14ac:dyDescent="0.15">
      <c r="A423" s="15"/>
      <c r="B423" s="15"/>
      <c r="C423" s="15"/>
      <c r="D423" s="15"/>
      <c r="E423" s="15"/>
      <c r="F423" s="15"/>
      <c r="G423" s="15"/>
      <c r="H423" s="15"/>
      <c r="I423" s="15"/>
      <c r="J423" s="15"/>
      <c r="K423" s="15"/>
      <c r="L423" s="15"/>
      <c r="M423" s="11"/>
      <c r="O423" s="618"/>
      <c r="P423" s="618"/>
      <c r="Q423" s="618"/>
      <c r="R423" s="618"/>
      <c r="S423" s="618"/>
      <c r="T423" s="618"/>
      <c r="U423" s="618"/>
      <c r="V423" s="618"/>
      <c r="W423" s="618"/>
      <c r="X423" s="618"/>
      <c r="Y423" s="618"/>
      <c r="Z423" s="618"/>
      <c r="AA423" s="18"/>
      <c r="AB423" s="18"/>
    </row>
    <row r="424" spans="1:28" s="19" customFormat="1" ht="13.5" customHeight="1" x14ac:dyDescent="0.15">
      <c r="A424" s="15"/>
      <c r="B424" s="15"/>
      <c r="C424" s="15"/>
      <c r="D424" s="15"/>
      <c r="E424" s="15"/>
      <c r="F424" s="15"/>
      <c r="G424" s="15"/>
      <c r="H424" s="15"/>
      <c r="I424" s="15"/>
      <c r="J424" s="15"/>
      <c r="K424" s="15"/>
      <c r="L424" s="15"/>
      <c r="M424" s="11"/>
      <c r="O424" s="618"/>
      <c r="P424" s="618"/>
      <c r="Q424" s="618"/>
      <c r="R424" s="618"/>
      <c r="S424" s="618"/>
      <c r="T424" s="618"/>
      <c r="U424" s="618"/>
      <c r="V424" s="618"/>
      <c r="W424" s="618"/>
      <c r="X424" s="618"/>
      <c r="Y424" s="618"/>
      <c r="Z424" s="618"/>
      <c r="AA424" s="18"/>
      <c r="AB424" s="18"/>
    </row>
    <row r="425" spans="1:28" s="19" customFormat="1" ht="13.5" customHeight="1" x14ac:dyDescent="0.15">
      <c r="A425" s="15"/>
      <c r="B425" s="15"/>
      <c r="C425" s="15"/>
      <c r="D425" s="15"/>
      <c r="E425" s="15"/>
      <c r="F425" s="15"/>
      <c r="G425" s="15"/>
      <c r="H425" s="15"/>
      <c r="I425" s="15"/>
      <c r="J425" s="15"/>
      <c r="K425" s="15"/>
      <c r="L425" s="15"/>
      <c r="M425" s="11"/>
      <c r="O425" s="618"/>
      <c r="P425" s="618"/>
      <c r="Q425" s="618"/>
      <c r="R425" s="618"/>
      <c r="S425" s="618"/>
      <c r="T425" s="618"/>
      <c r="U425" s="618"/>
      <c r="V425" s="618"/>
      <c r="W425" s="618"/>
      <c r="X425" s="618"/>
      <c r="Y425" s="618"/>
      <c r="Z425" s="618"/>
      <c r="AA425" s="18"/>
      <c r="AB425" s="18"/>
    </row>
    <row r="426" spans="1:28" s="19" customFormat="1" ht="13.5" customHeight="1" x14ac:dyDescent="0.15">
      <c r="A426" s="15"/>
      <c r="B426" s="15"/>
      <c r="C426" s="15"/>
      <c r="D426" s="15"/>
      <c r="E426" s="15"/>
      <c r="F426" s="15"/>
      <c r="G426" s="15"/>
      <c r="H426" s="15"/>
      <c r="I426" s="15"/>
      <c r="J426" s="15"/>
      <c r="K426" s="15"/>
      <c r="L426" s="15"/>
      <c r="M426" s="11"/>
      <c r="O426" s="618"/>
      <c r="P426" s="618"/>
      <c r="Q426" s="618"/>
      <c r="R426" s="618"/>
      <c r="S426" s="618"/>
      <c r="T426" s="618"/>
      <c r="U426" s="618"/>
      <c r="V426" s="618"/>
      <c r="W426" s="618"/>
      <c r="X426" s="618"/>
      <c r="Y426" s="618"/>
      <c r="Z426" s="618"/>
      <c r="AA426" s="18"/>
      <c r="AB426" s="18"/>
    </row>
    <row r="427" spans="1:28" s="19" customFormat="1" ht="13.5" customHeight="1" x14ac:dyDescent="0.15">
      <c r="A427" s="15"/>
      <c r="B427" s="15"/>
      <c r="C427" s="15"/>
      <c r="D427" s="15"/>
      <c r="E427" s="15"/>
      <c r="F427" s="15"/>
      <c r="G427" s="15"/>
      <c r="H427" s="15"/>
      <c r="I427" s="15"/>
      <c r="J427" s="15"/>
      <c r="K427" s="15"/>
      <c r="L427" s="15"/>
      <c r="M427" s="11"/>
      <c r="O427" s="618"/>
      <c r="P427" s="618"/>
      <c r="Q427" s="618"/>
      <c r="R427" s="618"/>
      <c r="S427" s="618"/>
      <c r="T427" s="618"/>
      <c r="U427" s="618"/>
      <c r="V427" s="618"/>
      <c r="W427" s="618"/>
      <c r="X427" s="618"/>
      <c r="Y427" s="618"/>
      <c r="Z427" s="618"/>
      <c r="AA427" s="18"/>
      <c r="AB427" s="18"/>
    </row>
    <row r="428" spans="1:28" s="19" customFormat="1" ht="13.5" customHeight="1" x14ac:dyDescent="0.15">
      <c r="A428" s="15"/>
      <c r="B428" s="15"/>
      <c r="C428" s="15"/>
      <c r="D428" s="15"/>
      <c r="E428" s="15"/>
      <c r="F428" s="15"/>
      <c r="G428" s="15"/>
      <c r="H428" s="15"/>
      <c r="I428" s="15"/>
      <c r="J428" s="15"/>
      <c r="K428" s="15"/>
      <c r="L428" s="15"/>
      <c r="M428" s="11"/>
      <c r="O428" s="618"/>
      <c r="P428" s="618"/>
      <c r="Q428" s="618"/>
      <c r="R428" s="618"/>
      <c r="S428" s="618"/>
      <c r="T428" s="618"/>
      <c r="U428" s="618"/>
      <c r="V428" s="618"/>
      <c r="W428" s="618"/>
      <c r="X428" s="618"/>
      <c r="Y428" s="618"/>
      <c r="Z428" s="618"/>
      <c r="AA428" s="18"/>
      <c r="AB428" s="18"/>
    </row>
    <row r="429" spans="1:28" s="19" customFormat="1" ht="13.5" customHeight="1" x14ac:dyDescent="0.15">
      <c r="A429" s="15"/>
      <c r="B429" s="15"/>
      <c r="C429" s="15"/>
      <c r="D429" s="15"/>
      <c r="E429" s="15"/>
      <c r="F429" s="15"/>
      <c r="G429" s="15"/>
      <c r="H429" s="15"/>
      <c r="I429" s="15"/>
      <c r="J429" s="15"/>
      <c r="K429" s="15"/>
      <c r="L429" s="15"/>
      <c r="M429" s="11"/>
      <c r="O429" s="618"/>
      <c r="P429" s="618"/>
      <c r="Q429" s="618"/>
      <c r="R429" s="618"/>
      <c r="S429" s="618"/>
      <c r="T429" s="618"/>
      <c r="U429" s="618"/>
      <c r="V429" s="618"/>
      <c r="W429" s="618"/>
      <c r="X429" s="618"/>
      <c r="Y429" s="618"/>
      <c r="Z429" s="618"/>
      <c r="AA429" s="18"/>
      <c r="AB429" s="18"/>
    </row>
    <row r="430" spans="1:28" s="19" customFormat="1" ht="13.5" customHeight="1" x14ac:dyDescent="0.15">
      <c r="A430" s="15"/>
      <c r="B430" s="15"/>
      <c r="C430" s="15"/>
      <c r="D430" s="15"/>
      <c r="E430" s="15"/>
      <c r="F430" s="15"/>
      <c r="G430" s="15"/>
      <c r="H430" s="15"/>
      <c r="I430" s="15"/>
      <c r="J430" s="15"/>
      <c r="K430" s="15"/>
      <c r="L430" s="15"/>
      <c r="M430" s="11"/>
      <c r="O430" s="618"/>
      <c r="P430" s="618"/>
      <c r="Q430" s="618"/>
      <c r="R430" s="618"/>
      <c r="S430" s="618"/>
      <c r="T430" s="618"/>
      <c r="U430" s="618"/>
      <c r="V430" s="618"/>
      <c r="W430" s="618"/>
      <c r="X430" s="618"/>
      <c r="Y430" s="618"/>
      <c r="Z430" s="618"/>
      <c r="AA430" s="18"/>
      <c r="AB430" s="18"/>
    </row>
    <row r="431" spans="1:28" s="19" customFormat="1" ht="13.5" customHeight="1" x14ac:dyDescent="0.15">
      <c r="A431" s="15"/>
      <c r="B431" s="15"/>
      <c r="C431" s="15"/>
      <c r="D431" s="15"/>
      <c r="E431" s="15"/>
      <c r="F431" s="15"/>
      <c r="G431" s="15"/>
      <c r="H431" s="15"/>
      <c r="I431" s="15"/>
      <c r="J431" s="15"/>
      <c r="K431" s="15"/>
      <c r="L431" s="15"/>
      <c r="M431" s="11"/>
      <c r="O431" s="618"/>
      <c r="P431" s="618"/>
      <c r="Q431" s="618"/>
      <c r="R431" s="618"/>
      <c r="S431" s="618"/>
      <c r="T431" s="618"/>
      <c r="U431" s="618"/>
      <c r="V431" s="618"/>
      <c r="W431" s="618"/>
      <c r="X431" s="618"/>
      <c r="Y431" s="618"/>
      <c r="Z431" s="618"/>
      <c r="AA431" s="18"/>
      <c r="AB431" s="18"/>
    </row>
    <row r="432" spans="1:28" s="19" customFormat="1" ht="13.5" customHeight="1" x14ac:dyDescent="0.15">
      <c r="A432" s="15"/>
      <c r="B432" s="15"/>
      <c r="C432" s="15"/>
      <c r="D432" s="15"/>
      <c r="E432" s="15"/>
      <c r="F432" s="15"/>
      <c r="G432" s="15"/>
      <c r="H432" s="15"/>
      <c r="I432" s="15"/>
      <c r="J432" s="15"/>
      <c r="K432" s="15"/>
      <c r="L432" s="15"/>
      <c r="M432" s="11"/>
      <c r="O432" s="618"/>
      <c r="P432" s="618"/>
      <c r="Q432" s="618"/>
      <c r="R432" s="618"/>
      <c r="S432" s="618"/>
      <c r="T432" s="618"/>
      <c r="U432" s="618"/>
      <c r="V432" s="618"/>
      <c r="W432" s="618"/>
      <c r="X432" s="618"/>
      <c r="Y432" s="618"/>
      <c r="Z432" s="618"/>
      <c r="AA432" s="18"/>
      <c r="AB432" s="18"/>
    </row>
    <row r="433" spans="1:28" s="19" customFormat="1" ht="13.5" customHeight="1" x14ac:dyDescent="0.15">
      <c r="A433" s="15"/>
      <c r="B433" s="15"/>
      <c r="C433" s="15"/>
      <c r="D433" s="15"/>
      <c r="E433" s="15"/>
      <c r="F433" s="15"/>
      <c r="G433" s="15"/>
      <c r="H433" s="15"/>
      <c r="I433" s="15"/>
      <c r="J433" s="15"/>
      <c r="K433" s="15"/>
      <c r="L433" s="15"/>
      <c r="M433" s="11"/>
      <c r="O433" s="618"/>
      <c r="P433" s="618"/>
      <c r="Q433" s="618"/>
      <c r="R433" s="618"/>
      <c r="S433" s="618"/>
      <c r="T433" s="618"/>
      <c r="U433" s="618"/>
      <c r="V433" s="618"/>
      <c r="W433" s="618"/>
      <c r="X433" s="618"/>
      <c r="Y433" s="618"/>
      <c r="Z433" s="618"/>
      <c r="AA433" s="18"/>
      <c r="AB433" s="18"/>
    </row>
    <row r="434" spans="1:28" s="19" customFormat="1" ht="13.5" customHeight="1" x14ac:dyDescent="0.15">
      <c r="A434" s="15"/>
      <c r="B434" s="15"/>
      <c r="C434" s="15"/>
      <c r="D434" s="15"/>
      <c r="E434" s="15"/>
      <c r="F434" s="15"/>
      <c r="G434" s="15"/>
      <c r="H434" s="15"/>
      <c r="I434" s="15"/>
      <c r="J434" s="15"/>
      <c r="K434" s="15"/>
      <c r="L434" s="15"/>
      <c r="M434" s="11"/>
      <c r="O434" s="618"/>
      <c r="P434" s="618"/>
      <c r="Q434" s="618"/>
      <c r="R434" s="618"/>
      <c r="S434" s="618"/>
      <c r="T434" s="618"/>
      <c r="U434" s="618"/>
      <c r="V434" s="618"/>
      <c r="W434" s="618"/>
      <c r="X434" s="618"/>
      <c r="Y434" s="618"/>
      <c r="Z434" s="618"/>
      <c r="AA434" s="18"/>
      <c r="AB434" s="18"/>
    </row>
    <row r="435" spans="1:28" s="19" customFormat="1" ht="13.5" customHeight="1" x14ac:dyDescent="0.15">
      <c r="A435" s="15"/>
      <c r="B435" s="15"/>
      <c r="C435" s="15"/>
      <c r="D435" s="15"/>
      <c r="E435" s="15"/>
      <c r="F435" s="15"/>
      <c r="G435" s="15"/>
      <c r="H435" s="15"/>
      <c r="I435" s="15"/>
      <c r="J435" s="15"/>
      <c r="K435" s="15"/>
      <c r="L435" s="15"/>
      <c r="M435" s="11"/>
      <c r="O435" s="618"/>
      <c r="P435" s="618"/>
      <c r="Q435" s="618"/>
      <c r="R435" s="618"/>
      <c r="S435" s="618"/>
      <c r="T435" s="618"/>
      <c r="U435" s="618"/>
      <c r="V435" s="618"/>
      <c r="W435" s="618"/>
      <c r="X435" s="618"/>
      <c r="Y435" s="618"/>
      <c r="Z435" s="618"/>
      <c r="AA435" s="18"/>
      <c r="AB435" s="18"/>
    </row>
    <row r="436" spans="1:28" s="19" customFormat="1" ht="13.5" customHeight="1" x14ac:dyDescent="0.15">
      <c r="A436" s="15"/>
      <c r="B436" s="15"/>
      <c r="C436" s="15"/>
      <c r="D436" s="15"/>
      <c r="E436" s="15"/>
      <c r="F436" s="15"/>
      <c r="G436" s="15"/>
      <c r="H436" s="15"/>
      <c r="I436" s="15"/>
      <c r="J436" s="15"/>
      <c r="K436" s="15"/>
      <c r="L436" s="15"/>
      <c r="M436" s="11"/>
      <c r="O436" s="618"/>
      <c r="P436" s="618"/>
      <c r="Q436" s="618"/>
      <c r="R436" s="618"/>
      <c r="S436" s="618"/>
      <c r="T436" s="618"/>
      <c r="U436" s="618"/>
      <c r="V436" s="618"/>
      <c r="W436" s="618"/>
      <c r="X436" s="618"/>
      <c r="Y436" s="618"/>
      <c r="Z436" s="618"/>
      <c r="AA436" s="18"/>
      <c r="AB436" s="18"/>
    </row>
    <row r="437" spans="1:28" s="19" customFormat="1" ht="13.5" customHeight="1" x14ac:dyDescent="0.15">
      <c r="A437" s="15"/>
      <c r="B437" s="15"/>
      <c r="C437" s="15"/>
      <c r="D437" s="15"/>
      <c r="E437" s="15"/>
      <c r="F437" s="15"/>
      <c r="G437" s="15"/>
      <c r="H437" s="15"/>
      <c r="I437" s="15"/>
      <c r="J437" s="15"/>
      <c r="K437" s="15"/>
      <c r="L437" s="15"/>
      <c r="M437" s="11"/>
      <c r="O437" s="618"/>
      <c r="P437" s="618"/>
      <c r="Q437" s="618"/>
      <c r="R437" s="618"/>
      <c r="S437" s="618"/>
      <c r="T437" s="618"/>
      <c r="U437" s="618"/>
      <c r="V437" s="618"/>
      <c r="W437" s="618"/>
      <c r="X437" s="618"/>
      <c r="Y437" s="618"/>
      <c r="Z437" s="618"/>
      <c r="AA437" s="18"/>
      <c r="AB437" s="18"/>
    </row>
    <row r="438" spans="1:28" s="19" customFormat="1" ht="13.5" customHeight="1" x14ac:dyDescent="0.15">
      <c r="A438" s="15"/>
      <c r="B438" s="15"/>
      <c r="C438" s="15"/>
      <c r="D438" s="15"/>
      <c r="E438" s="15"/>
      <c r="F438" s="15"/>
      <c r="G438" s="15"/>
      <c r="H438" s="15"/>
      <c r="I438" s="15"/>
      <c r="J438" s="15"/>
      <c r="K438" s="15"/>
      <c r="L438" s="15"/>
      <c r="M438" s="11"/>
      <c r="O438" s="618"/>
      <c r="P438" s="618"/>
      <c r="Q438" s="618"/>
      <c r="R438" s="618"/>
      <c r="S438" s="618"/>
      <c r="T438" s="618"/>
      <c r="U438" s="618"/>
      <c r="V438" s="618"/>
      <c r="W438" s="618"/>
      <c r="X438" s="618"/>
      <c r="Y438" s="618"/>
      <c r="Z438" s="618"/>
      <c r="AA438" s="18"/>
      <c r="AB438" s="18"/>
    </row>
    <row r="439" spans="1:28" s="19" customFormat="1" ht="13.5" customHeight="1" x14ac:dyDescent="0.15">
      <c r="A439" s="15"/>
      <c r="B439" s="15"/>
      <c r="C439" s="15"/>
      <c r="D439" s="15"/>
      <c r="E439" s="15"/>
      <c r="F439" s="15"/>
      <c r="G439" s="15"/>
      <c r="H439" s="15"/>
      <c r="I439" s="15"/>
      <c r="J439" s="15"/>
      <c r="K439" s="15"/>
      <c r="L439" s="15"/>
      <c r="M439" s="11"/>
      <c r="O439" s="618"/>
      <c r="P439" s="618"/>
      <c r="Q439" s="618"/>
      <c r="R439" s="618"/>
      <c r="S439" s="618"/>
      <c r="T439" s="618"/>
      <c r="U439" s="618"/>
      <c r="V439" s="618"/>
      <c r="W439" s="618"/>
      <c r="X439" s="618"/>
      <c r="Y439" s="618"/>
      <c r="Z439" s="618"/>
      <c r="AA439" s="18"/>
      <c r="AB439" s="18"/>
    </row>
    <row r="440" spans="1:28" s="19" customFormat="1" ht="13.5" customHeight="1" x14ac:dyDescent="0.15">
      <c r="A440" s="15"/>
      <c r="B440" s="15"/>
      <c r="C440" s="15"/>
      <c r="D440" s="15"/>
      <c r="E440" s="15"/>
      <c r="F440" s="15"/>
      <c r="G440" s="15"/>
      <c r="H440" s="15"/>
      <c r="I440" s="15"/>
      <c r="J440" s="15"/>
      <c r="K440" s="15"/>
      <c r="L440" s="15"/>
      <c r="M440" s="11"/>
      <c r="O440" s="618"/>
      <c r="P440" s="618"/>
      <c r="Q440" s="618"/>
      <c r="R440" s="618"/>
      <c r="S440" s="618"/>
      <c r="T440" s="618"/>
      <c r="U440" s="618"/>
      <c r="V440" s="618"/>
      <c r="W440" s="618"/>
      <c r="X440" s="618"/>
      <c r="Y440" s="618"/>
      <c r="Z440" s="618"/>
      <c r="AA440" s="18"/>
      <c r="AB440" s="18"/>
    </row>
    <row r="441" spans="1:28" s="19" customFormat="1" ht="13.5" customHeight="1" x14ac:dyDescent="0.15">
      <c r="A441" s="15"/>
      <c r="B441" s="15"/>
      <c r="C441" s="15"/>
      <c r="D441" s="15"/>
      <c r="E441" s="15"/>
      <c r="F441" s="15"/>
      <c r="G441" s="15"/>
      <c r="H441" s="15"/>
      <c r="I441" s="15"/>
      <c r="J441" s="15"/>
      <c r="K441" s="15"/>
      <c r="L441" s="15"/>
      <c r="M441" s="11"/>
      <c r="O441" s="618"/>
      <c r="P441" s="618"/>
      <c r="Q441" s="618"/>
      <c r="R441" s="618"/>
      <c r="S441" s="618"/>
      <c r="T441" s="618"/>
      <c r="U441" s="618"/>
      <c r="V441" s="618"/>
      <c r="W441" s="618"/>
      <c r="X441" s="618"/>
      <c r="Y441" s="618"/>
      <c r="Z441" s="618"/>
      <c r="AA441" s="18"/>
      <c r="AB441" s="18"/>
    </row>
    <row r="442" spans="1:28" s="19" customFormat="1" ht="13.5" customHeight="1" x14ac:dyDescent="0.15">
      <c r="A442" s="15"/>
      <c r="B442" s="15"/>
      <c r="C442" s="15"/>
      <c r="D442" s="15"/>
      <c r="E442" s="15"/>
      <c r="F442" s="15"/>
      <c r="G442" s="15"/>
      <c r="H442" s="15"/>
      <c r="I442" s="15"/>
      <c r="J442" s="15"/>
      <c r="K442" s="15"/>
      <c r="L442" s="15"/>
      <c r="M442" s="11"/>
      <c r="O442" s="618"/>
      <c r="P442" s="618"/>
      <c r="Q442" s="618"/>
      <c r="R442" s="618"/>
      <c r="S442" s="618"/>
      <c r="T442" s="618"/>
      <c r="U442" s="618"/>
      <c r="V442" s="618"/>
      <c r="W442" s="618"/>
      <c r="X442" s="618"/>
      <c r="Y442" s="618"/>
      <c r="Z442" s="618"/>
      <c r="AA442" s="18"/>
      <c r="AB442" s="18"/>
    </row>
    <row r="443" spans="1:28" s="19" customFormat="1" ht="13.5" customHeight="1" x14ac:dyDescent="0.15">
      <c r="A443" s="15"/>
      <c r="B443" s="15"/>
      <c r="C443" s="15"/>
      <c r="D443" s="15"/>
      <c r="E443" s="15"/>
      <c r="F443" s="15"/>
      <c r="G443" s="15"/>
      <c r="H443" s="15"/>
      <c r="I443" s="15"/>
      <c r="J443" s="15"/>
      <c r="K443" s="15"/>
      <c r="L443" s="15"/>
      <c r="M443" s="11"/>
      <c r="O443" s="618"/>
      <c r="P443" s="618"/>
      <c r="Q443" s="618"/>
      <c r="R443" s="618"/>
      <c r="S443" s="618"/>
      <c r="T443" s="618"/>
      <c r="U443" s="618"/>
      <c r="V443" s="618"/>
      <c r="W443" s="618"/>
      <c r="X443" s="618"/>
      <c r="Y443" s="618"/>
      <c r="Z443" s="618"/>
      <c r="AA443" s="18"/>
      <c r="AB443" s="18"/>
    </row>
    <row r="444" spans="1:28" s="19" customFormat="1" ht="13.5" customHeight="1" x14ac:dyDescent="0.15">
      <c r="A444" s="15"/>
      <c r="B444" s="15"/>
      <c r="C444" s="15"/>
      <c r="D444" s="15"/>
      <c r="E444" s="15"/>
      <c r="F444" s="15"/>
      <c r="G444" s="15"/>
      <c r="H444" s="15"/>
      <c r="I444" s="15"/>
      <c r="J444" s="15"/>
      <c r="K444" s="15"/>
      <c r="L444" s="15"/>
      <c r="M444" s="11"/>
      <c r="O444" s="618"/>
      <c r="P444" s="618"/>
      <c r="Q444" s="618"/>
      <c r="R444" s="618"/>
      <c r="S444" s="618"/>
      <c r="T444" s="618"/>
      <c r="U444" s="618"/>
      <c r="V444" s="618"/>
      <c r="W444" s="618"/>
      <c r="X444" s="618"/>
      <c r="Y444" s="618"/>
      <c r="Z444" s="618"/>
      <c r="AA444" s="18"/>
      <c r="AB444" s="18"/>
    </row>
    <row r="445" spans="1:28" s="19" customFormat="1" ht="13.5" customHeight="1" x14ac:dyDescent="0.15">
      <c r="A445" s="15"/>
      <c r="B445" s="15"/>
      <c r="C445" s="15"/>
      <c r="D445" s="15"/>
      <c r="E445" s="15"/>
      <c r="F445" s="15"/>
      <c r="G445" s="15"/>
      <c r="H445" s="15"/>
      <c r="I445" s="15"/>
      <c r="J445" s="15"/>
      <c r="K445" s="15"/>
      <c r="L445" s="15"/>
      <c r="M445" s="11"/>
      <c r="O445" s="618"/>
      <c r="P445" s="618"/>
      <c r="Q445" s="618"/>
      <c r="R445" s="618"/>
      <c r="S445" s="618"/>
      <c r="T445" s="618"/>
      <c r="U445" s="618"/>
      <c r="V445" s="618"/>
      <c r="W445" s="618"/>
      <c r="X445" s="618"/>
      <c r="Y445" s="618"/>
      <c r="Z445" s="618"/>
      <c r="AA445" s="18"/>
      <c r="AB445" s="18"/>
    </row>
    <row r="446" spans="1:28" s="19" customFormat="1" ht="13.5" customHeight="1" x14ac:dyDescent="0.15">
      <c r="A446" s="15"/>
      <c r="B446" s="15"/>
      <c r="C446" s="15"/>
      <c r="D446" s="15"/>
      <c r="E446" s="15"/>
      <c r="F446" s="15"/>
      <c r="G446" s="15"/>
      <c r="H446" s="15"/>
      <c r="I446" s="15"/>
      <c r="J446" s="15"/>
      <c r="K446" s="15"/>
      <c r="L446" s="15"/>
      <c r="M446" s="11"/>
      <c r="O446" s="618"/>
      <c r="P446" s="618"/>
      <c r="Q446" s="618"/>
      <c r="R446" s="618"/>
      <c r="S446" s="618"/>
      <c r="T446" s="618"/>
      <c r="U446" s="618"/>
      <c r="V446" s="618"/>
      <c r="W446" s="618"/>
      <c r="X446" s="618"/>
      <c r="Y446" s="618"/>
      <c r="Z446" s="618"/>
      <c r="AA446" s="18"/>
      <c r="AB446" s="18"/>
    </row>
    <row r="447" spans="1:28" s="19" customFormat="1" ht="13.5" customHeight="1" x14ac:dyDescent="0.15">
      <c r="A447" s="15"/>
      <c r="B447" s="15"/>
      <c r="C447" s="15"/>
      <c r="D447" s="15"/>
      <c r="E447" s="15"/>
      <c r="F447" s="15"/>
      <c r="G447" s="15"/>
      <c r="H447" s="15"/>
      <c r="I447" s="15"/>
      <c r="J447" s="15"/>
      <c r="K447" s="15"/>
      <c r="L447" s="15"/>
      <c r="M447" s="11"/>
      <c r="O447" s="618"/>
      <c r="P447" s="618"/>
      <c r="Q447" s="618"/>
      <c r="R447" s="618"/>
      <c r="S447" s="618"/>
      <c r="T447" s="618"/>
      <c r="U447" s="618"/>
      <c r="V447" s="618"/>
      <c r="W447" s="618"/>
      <c r="X447" s="618"/>
      <c r="Y447" s="618"/>
      <c r="Z447" s="618"/>
      <c r="AA447" s="18"/>
      <c r="AB447" s="18"/>
    </row>
    <row r="448" spans="1:28" s="19" customFormat="1" ht="13.5" customHeight="1" x14ac:dyDescent="0.15">
      <c r="A448" s="15"/>
      <c r="B448" s="15"/>
      <c r="C448" s="15"/>
      <c r="D448" s="15"/>
      <c r="E448" s="15"/>
      <c r="F448" s="15"/>
      <c r="G448" s="15"/>
      <c r="H448" s="15"/>
      <c r="I448" s="15"/>
      <c r="J448" s="15"/>
      <c r="K448" s="15"/>
      <c r="L448" s="15"/>
      <c r="M448" s="11"/>
      <c r="O448" s="618"/>
      <c r="P448" s="618"/>
      <c r="Q448" s="618"/>
      <c r="R448" s="618"/>
      <c r="S448" s="618"/>
      <c r="T448" s="618"/>
      <c r="U448" s="618"/>
      <c r="V448" s="618"/>
      <c r="W448" s="618"/>
      <c r="X448" s="618"/>
      <c r="Y448" s="618"/>
      <c r="Z448" s="618"/>
      <c r="AA448" s="18"/>
      <c r="AB448" s="18"/>
    </row>
    <row r="449" spans="1:28" s="19" customFormat="1" ht="13.5" customHeight="1" x14ac:dyDescent="0.15">
      <c r="A449" s="15"/>
      <c r="B449" s="15"/>
      <c r="C449" s="15"/>
      <c r="D449" s="15"/>
      <c r="E449" s="15"/>
      <c r="F449" s="15"/>
      <c r="G449" s="15"/>
      <c r="H449" s="15"/>
      <c r="I449" s="15"/>
      <c r="J449" s="15"/>
      <c r="K449" s="15"/>
      <c r="L449" s="15"/>
      <c r="M449" s="11"/>
      <c r="O449" s="618"/>
      <c r="P449" s="618"/>
      <c r="Q449" s="618"/>
      <c r="R449" s="618"/>
      <c r="S449" s="618"/>
      <c r="T449" s="618"/>
      <c r="U449" s="618"/>
      <c r="V449" s="618"/>
      <c r="W449" s="618"/>
      <c r="X449" s="618"/>
      <c r="Y449" s="618"/>
      <c r="Z449" s="618"/>
      <c r="AA449" s="18"/>
      <c r="AB449" s="18"/>
    </row>
    <row r="450" spans="1:28" s="19" customFormat="1" ht="13.5" customHeight="1" x14ac:dyDescent="0.15">
      <c r="A450" s="15"/>
      <c r="B450" s="15"/>
      <c r="C450" s="15"/>
      <c r="D450" s="15"/>
      <c r="E450" s="15"/>
      <c r="F450" s="15"/>
      <c r="G450" s="15"/>
      <c r="H450" s="15"/>
      <c r="I450" s="15"/>
      <c r="J450" s="15"/>
      <c r="K450" s="15"/>
      <c r="L450" s="15"/>
      <c r="M450" s="11"/>
      <c r="O450" s="618"/>
      <c r="P450" s="618"/>
      <c r="Q450" s="618"/>
      <c r="R450" s="618"/>
      <c r="S450" s="618"/>
      <c r="T450" s="618"/>
      <c r="U450" s="618"/>
      <c r="V450" s="618"/>
      <c r="W450" s="618"/>
      <c r="X450" s="618"/>
      <c r="Y450" s="618"/>
      <c r="Z450" s="618"/>
      <c r="AA450" s="18"/>
      <c r="AB450" s="18"/>
    </row>
    <row r="451" spans="1:28" s="19" customFormat="1" ht="13.5" customHeight="1" x14ac:dyDescent="0.15">
      <c r="A451" s="15"/>
      <c r="B451" s="15"/>
      <c r="C451" s="15"/>
      <c r="D451" s="15"/>
      <c r="E451" s="15"/>
      <c r="F451" s="15"/>
      <c r="G451" s="15"/>
      <c r="H451" s="15"/>
      <c r="I451" s="15"/>
      <c r="J451" s="15"/>
      <c r="K451" s="15"/>
      <c r="L451" s="15"/>
      <c r="M451" s="11"/>
      <c r="O451" s="618"/>
      <c r="P451" s="618"/>
      <c r="Q451" s="618"/>
      <c r="R451" s="618"/>
      <c r="S451" s="618"/>
      <c r="T451" s="618"/>
      <c r="U451" s="618"/>
      <c r="V451" s="618"/>
      <c r="W451" s="618"/>
      <c r="X451" s="618"/>
      <c r="Y451" s="618"/>
      <c r="Z451" s="618"/>
      <c r="AA451" s="18"/>
      <c r="AB451" s="18"/>
    </row>
    <row r="452" spans="1:28" s="19" customFormat="1" ht="13.5" customHeight="1" x14ac:dyDescent="0.15">
      <c r="A452" s="15"/>
      <c r="B452" s="15"/>
      <c r="C452" s="15"/>
      <c r="D452" s="15"/>
      <c r="E452" s="15"/>
      <c r="F452" s="15"/>
      <c r="G452" s="15"/>
      <c r="H452" s="15"/>
      <c r="I452" s="15"/>
      <c r="J452" s="15"/>
      <c r="K452" s="15"/>
      <c r="L452" s="15"/>
      <c r="M452" s="11"/>
      <c r="O452" s="618"/>
      <c r="P452" s="618"/>
      <c r="Q452" s="618"/>
      <c r="R452" s="618"/>
      <c r="S452" s="618"/>
      <c r="T452" s="618"/>
      <c r="U452" s="618"/>
      <c r="V452" s="618"/>
      <c r="W452" s="618"/>
      <c r="X452" s="618"/>
      <c r="Y452" s="618"/>
      <c r="Z452" s="618"/>
      <c r="AA452" s="18"/>
      <c r="AB452" s="18"/>
    </row>
    <row r="453" spans="1:28" s="19" customFormat="1" ht="13.5" customHeight="1" x14ac:dyDescent="0.15">
      <c r="A453" s="15"/>
      <c r="B453" s="15"/>
      <c r="C453" s="15"/>
      <c r="D453" s="15"/>
      <c r="E453" s="15"/>
      <c r="F453" s="15"/>
      <c r="G453" s="15"/>
      <c r="H453" s="15"/>
      <c r="I453" s="15"/>
      <c r="J453" s="15"/>
      <c r="K453" s="15"/>
      <c r="L453" s="15"/>
      <c r="M453" s="11"/>
      <c r="O453" s="618"/>
      <c r="P453" s="618"/>
      <c r="Q453" s="618"/>
      <c r="R453" s="618"/>
      <c r="S453" s="618"/>
      <c r="T453" s="618"/>
      <c r="U453" s="618"/>
      <c r="V453" s="618"/>
      <c r="W453" s="618"/>
      <c r="X453" s="618"/>
      <c r="Y453" s="618"/>
      <c r="Z453" s="618"/>
      <c r="AA453" s="18"/>
      <c r="AB453" s="18"/>
    </row>
    <row r="454" spans="1:28" s="19" customFormat="1" ht="13.5" customHeight="1" x14ac:dyDescent="0.15">
      <c r="A454" s="15"/>
      <c r="B454" s="15"/>
      <c r="C454" s="15"/>
      <c r="D454" s="15"/>
      <c r="E454" s="15"/>
      <c r="F454" s="15"/>
      <c r="G454" s="15"/>
      <c r="H454" s="15"/>
      <c r="I454" s="15"/>
      <c r="J454" s="15"/>
      <c r="K454" s="15"/>
      <c r="L454" s="15"/>
      <c r="M454" s="11"/>
      <c r="O454" s="618"/>
      <c r="P454" s="618"/>
      <c r="Q454" s="618"/>
      <c r="R454" s="618"/>
      <c r="S454" s="618"/>
      <c r="T454" s="618"/>
      <c r="U454" s="618"/>
      <c r="V454" s="618"/>
      <c r="W454" s="618"/>
      <c r="X454" s="618"/>
      <c r="Y454" s="618"/>
      <c r="Z454" s="618"/>
      <c r="AA454" s="18"/>
      <c r="AB454" s="18"/>
    </row>
    <row r="455" spans="1:28" s="19" customFormat="1" ht="13.5" customHeight="1" x14ac:dyDescent="0.15">
      <c r="A455" s="15"/>
      <c r="B455" s="15"/>
      <c r="C455" s="15"/>
      <c r="D455" s="15"/>
      <c r="E455" s="15"/>
      <c r="F455" s="15"/>
      <c r="G455" s="15"/>
      <c r="H455" s="15"/>
      <c r="I455" s="15"/>
      <c r="J455" s="15"/>
      <c r="K455" s="15"/>
      <c r="L455" s="15"/>
      <c r="M455" s="11"/>
      <c r="O455" s="618"/>
      <c r="P455" s="618"/>
      <c r="Q455" s="618"/>
      <c r="R455" s="618"/>
      <c r="S455" s="618"/>
      <c r="T455" s="618"/>
      <c r="U455" s="618"/>
      <c r="V455" s="618"/>
      <c r="W455" s="618"/>
      <c r="X455" s="618"/>
      <c r="Y455" s="618"/>
      <c r="Z455" s="618"/>
      <c r="AA455" s="18"/>
      <c r="AB455" s="18"/>
    </row>
    <row r="456" spans="1:28" s="19" customFormat="1" ht="13.5" customHeight="1" x14ac:dyDescent="0.15">
      <c r="A456" s="15"/>
      <c r="B456" s="15"/>
      <c r="C456" s="15"/>
      <c r="D456" s="15"/>
      <c r="E456" s="15"/>
      <c r="F456" s="15"/>
      <c r="G456" s="15"/>
      <c r="H456" s="15"/>
      <c r="I456" s="15"/>
      <c r="J456" s="15"/>
      <c r="K456" s="15"/>
      <c r="L456" s="15"/>
      <c r="M456" s="11"/>
      <c r="O456" s="618"/>
      <c r="P456" s="618"/>
      <c r="Q456" s="618"/>
      <c r="R456" s="618"/>
      <c r="S456" s="618"/>
      <c r="T456" s="618"/>
      <c r="U456" s="618"/>
      <c r="V456" s="618"/>
      <c r="W456" s="618"/>
      <c r="X456" s="618"/>
      <c r="Y456" s="618"/>
      <c r="Z456" s="618"/>
      <c r="AA456" s="18"/>
      <c r="AB456" s="18"/>
    </row>
    <row r="457" spans="1:28" s="19" customFormat="1" ht="13.5" customHeight="1" x14ac:dyDescent="0.15">
      <c r="A457" s="15"/>
      <c r="B457" s="15"/>
      <c r="C457" s="15"/>
      <c r="D457" s="15"/>
      <c r="E457" s="15"/>
      <c r="F457" s="15"/>
      <c r="G457" s="15"/>
      <c r="H457" s="15"/>
      <c r="I457" s="15"/>
      <c r="J457" s="15"/>
      <c r="K457" s="15"/>
      <c r="L457" s="15"/>
      <c r="M457" s="11"/>
      <c r="O457" s="618"/>
      <c r="P457" s="618"/>
      <c r="Q457" s="618"/>
      <c r="R457" s="618"/>
      <c r="S457" s="618"/>
      <c r="T457" s="618"/>
      <c r="U457" s="618"/>
      <c r="V457" s="618"/>
      <c r="W457" s="618"/>
      <c r="X457" s="618"/>
      <c r="Y457" s="618"/>
      <c r="Z457" s="618"/>
      <c r="AA457" s="18"/>
      <c r="AB457" s="18"/>
    </row>
    <row r="458" spans="1:28" s="19" customFormat="1" ht="13.5" customHeight="1" x14ac:dyDescent="0.15">
      <c r="A458" s="15"/>
      <c r="B458" s="15"/>
      <c r="C458" s="15"/>
      <c r="D458" s="15"/>
      <c r="E458" s="15"/>
      <c r="F458" s="15"/>
      <c r="G458" s="15"/>
      <c r="H458" s="15"/>
      <c r="I458" s="15"/>
      <c r="J458" s="15"/>
      <c r="K458" s="15"/>
      <c r="L458" s="15"/>
      <c r="M458" s="11"/>
      <c r="O458" s="618"/>
      <c r="P458" s="618"/>
      <c r="Q458" s="618"/>
      <c r="R458" s="618"/>
      <c r="S458" s="618"/>
      <c r="T458" s="618"/>
      <c r="U458" s="618"/>
      <c r="V458" s="618"/>
      <c r="W458" s="618"/>
      <c r="X458" s="618"/>
      <c r="Y458" s="618"/>
      <c r="Z458" s="618"/>
      <c r="AA458" s="18"/>
      <c r="AB458" s="18"/>
    </row>
    <row r="459" spans="1:28" s="19" customFormat="1" ht="13.5" customHeight="1" x14ac:dyDescent="0.15">
      <c r="A459" s="15"/>
      <c r="B459" s="15"/>
      <c r="C459" s="15"/>
      <c r="D459" s="15"/>
      <c r="E459" s="15"/>
      <c r="F459" s="15"/>
      <c r="G459" s="15"/>
      <c r="H459" s="15"/>
      <c r="I459" s="15"/>
      <c r="J459" s="15"/>
      <c r="K459" s="15"/>
      <c r="L459" s="15"/>
      <c r="M459" s="11"/>
      <c r="O459" s="618"/>
      <c r="P459" s="618"/>
      <c r="Q459" s="618"/>
      <c r="R459" s="618"/>
      <c r="S459" s="618"/>
      <c r="T459" s="618"/>
      <c r="U459" s="618"/>
      <c r="V459" s="618"/>
      <c r="W459" s="618"/>
      <c r="X459" s="618"/>
      <c r="Y459" s="618"/>
      <c r="Z459" s="618"/>
      <c r="AA459" s="18"/>
      <c r="AB459" s="18"/>
    </row>
    <row r="460" spans="1:28" s="19" customFormat="1" ht="13.5" customHeight="1" x14ac:dyDescent="0.15">
      <c r="A460" s="15"/>
      <c r="B460" s="15"/>
      <c r="C460" s="15"/>
      <c r="D460" s="15"/>
      <c r="E460" s="15"/>
      <c r="F460" s="15"/>
      <c r="G460" s="15"/>
      <c r="H460" s="15"/>
      <c r="I460" s="15"/>
      <c r="J460" s="15"/>
      <c r="K460" s="15"/>
      <c r="L460" s="15"/>
      <c r="M460" s="11"/>
      <c r="O460" s="618"/>
      <c r="P460" s="618"/>
      <c r="Q460" s="618"/>
      <c r="R460" s="618"/>
      <c r="S460" s="618"/>
      <c r="T460" s="618"/>
      <c r="U460" s="618"/>
      <c r="V460" s="618"/>
      <c r="W460" s="618"/>
      <c r="X460" s="618"/>
      <c r="Y460" s="618"/>
      <c r="Z460" s="618"/>
      <c r="AA460" s="18"/>
      <c r="AB460" s="18"/>
    </row>
    <row r="461" spans="1:28" s="19" customFormat="1" ht="13.5" customHeight="1" x14ac:dyDescent="0.15">
      <c r="A461" s="15"/>
      <c r="B461" s="15"/>
      <c r="C461" s="15"/>
      <c r="D461" s="15"/>
      <c r="E461" s="15"/>
      <c r="F461" s="15"/>
      <c r="G461" s="15"/>
      <c r="H461" s="15"/>
      <c r="I461" s="15"/>
      <c r="J461" s="15"/>
      <c r="K461" s="15"/>
      <c r="L461" s="15"/>
      <c r="M461" s="11"/>
      <c r="O461" s="618"/>
      <c r="P461" s="618"/>
      <c r="Q461" s="618"/>
      <c r="R461" s="618"/>
      <c r="S461" s="618"/>
      <c r="T461" s="618"/>
      <c r="U461" s="618"/>
      <c r="V461" s="618"/>
      <c r="W461" s="618"/>
      <c r="X461" s="618"/>
      <c r="Y461" s="618"/>
      <c r="Z461" s="618"/>
      <c r="AA461" s="18"/>
      <c r="AB461" s="18"/>
    </row>
    <row r="462" spans="1:28" s="19" customFormat="1" ht="13.5" customHeight="1" x14ac:dyDescent="0.15">
      <c r="A462" s="15"/>
      <c r="B462" s="15"/>
      <c r="C462" s="15"/>
      <c r="D462" s="15"/>
      <c r="E462" s="15"/>
      <c r="F462" s="15"/>
      <c r="G462" s="15"/>
      <c r="H462" s="15"/>
      <c r="I462" s="15"/>
      <c r="J462" s="15"/>
      <c r="K462" s="15"/>
      <c r="L462" s="15"/>
      <c r="M462" s="11"/>
      <c r="O462" s="618"/>
      <c r="P462" s="618"/>
      <c r="Q462" s="618"/>
      <c r="R462" s="618"/>
      <c r="S462" s="618"/>
      <c r="T462" s="618"/>
      <c r="U462" s="618"/>
      <c r="V462" s="618"/>
      <c r="W462" s="618"/>
      <c r="X462" s="618"/>
      <c r="Y462" s="618"/>
      <c r="Z462" s="618"/>
      <c r="AA462" s="18"/>
      <c r="AB462" s="18"/>
    </row>
    <row r="463" spans="1:28" s="19" customFormat="1" ht="13.5" customHeight="1" x14ac:dyDescent="0.15">
      <c r="A463" s="15"/>
      <c r="B463" s="15"/>
      <c r="C463" s="15"/>
      <c r="D463" s="15"/>
      <c r="E463" s="15"/>
      <c r="F463" s="15"/>
      <c r="G463" s="15"/>
      <c r="H463" s="15"/>
      <c r="I463" s="15"/>
      <c r="J463" s="15"/>
      <c r="K463" s="15"/>
      <c r="L463" s="15"/>
      <c r="M463" s="11"/>
      <c r="O463" s="618"/>
      <c r="P463" s="618"/>
      <c r="Q463" s="618"/>
      <c r="R463" s="618"/>
      <c r="S463" s="618"/>
      <c r="T463" s="618"/>
      <c r="U463" s="618"/>
      <c r="V463" s="618"/>
      <c r="W463" s="618"/>
      <c r="X463" s="618"/>
      <c r="Y463" s="618"/>
      <c r="Z463" s="618"/>
      <c r="AA463" s="18"/>
      <c r="AB463" s="18"/>
    </row>
    <row r="464" spans="1:28" s="19" customFormat="1" ht="13.5" customHeight="1" x14ac:dyDescent="0.15">
      <c r="A464" s="15"/>
      <c r="B464" s="15"/>
      <c r="C464" s="15"/>
      <c r="D464" s="15"/>
      <c r="E464" s="15"/>
      <c r="F464" s="15"/>
      <c r="G464" s="15"/>
      <c r="H464" s="15"/>
      <c r="I464" s="15"/>
      <c r="J464" s="15"/>
      <c r="K464" s="15"/>
      <c r="L464" s="15"/>
      <c r="M464" s="11"/>
      <c r="O464" s="618"/>
      <c r="P464" s="618"/>
      <c r="Q464" s="618"/>
      <c r="R464" s="618"/>
      <c r="S464" s="618"/>
      <c r="T464" s="618"/>
      <c r="U464" s="618"/>
      <c r="V464" s="618"/>
      <c r="W464" s="618"/>
      <c r="X464" s="618"/>
      <c r="Y464" s="618"/>
      <c r="Z464" s="618"/>
      <c r="AA464" s="18"/>
      <c r="AB464" s="18"/>
    </row>
    <row r="465" spans="1:28" s="19" customFormat="1" ht="13.5" customHeight="1" x14ac:dyDescent="0.15">
      <c r="A465" s="15"/>
      <c r="B465" s="15"/>
      <c r="C465" s="15"/>
      <c r="D465" s="15"/>
      <c r="E465" s="15"/>
      <c r="F465" s="15"/>
      <c r="G465" s="15"/>
      <c r="H465" s="15"/>
      <c r="I465" s="15"/>
      <c r="J465" s="15"/>
      <c r="K465" s="15"/>
      <c r="L465" s="15"/>
      <c r="M465" s="11"/>
      <c r="O465" s="618"/>
      <c r="P465" s="618"/>
      <c r="Q465" s="618"/>
      <c r="R465" s="618"/>
      <c r="S465" s="618"/>
      <c r="T465" s="618"/>
      <c r="U465" s="618"/>
      <c r="V465" s="618"/>
      <c r="W465" s="618"/>
      <c r="X465" s="618"/>
      <c r="Y465" s="618"/>
      <c r="Z465" s="618"/>
      <c r="AA465" s="18"/>
      <c r="AB465" s="18"/>
    </row>
    <row r="466" spans="1:28" s="19" customFormat="1" ht="13.5" customHeight="1" x14ac:dyDescent="0.15">
      <c r="A466" s="15"/>
      <c r="B466" s="15"/>
      <c r="C466" s="15"/>
      <c r="D466" s="15"/>
      <c r="E466" s="15"/>
      <c r="F466" s="15"/>
      <c r="G466" s="15"/>
      <c r="H466" s="15"/>
      <c r="I466" s="15"/>
      <c r="J466" s="15"/>
      <c r="K466" s="15"/>
      <c r="L466" s="15"/>
      <c r="M466" s="11"/>
      <c r="O466" s="618"/>
      <c r="P466" s="618"/>
      <c r="Q466" s="618"/>
      <c r="R466" s="618"/>
      <c r="S466" s="618"/>
      <c r="T466" s="618"/>
      <c r="U466" s="618"/>
      <c r="V466" s="618"/>
      <c r="W466" s="618"/>
      <c r="X466" s="618"/>
      <c r="Y466" s="618"/>
      <c r="Z466" s="618"/>
      <c r="AA466" s="18"/>
      <c r="AB466" s="18"/>
    </row>
    <row r="467" spans="1:28" s="19" customFormat="1" ht="13.5" customHeight="1" x14ac:dyDescent="0.15">
      <c r="A467" s="15"/>
      <c r="B467" s="15"/>
      <c r="C467" s="15"/>
      <c r="D467" s="15"/>
      <c r="E467" s="15"/>
      <c r="F467" s="15"/>
      <c r="G467" s="15"/>
      <c r="H467" s="15"/>
      <c r="I467" s="15"/>
      <c r="J467" s="15"/>
      <c r="K467" s="15"/>
      <c r="L467" s="15"/>
      <c r="M467" s="11"/>
      <c r="O467" s="618"/>
      <c r="P467" s="618"/>
      <c r="Q467" s="618"/>
      <c r="R467" s="618"/>
      <c r="S467" s="618"/>
      <c r="T467" s="618"/>
      <c r="U467" s="618"/>
      <c r="V467" s="618"/>
      <c r="W467" s="618"/>
      <c r="X467" s="618"/>
      <c r="Y467" s="618"/>
      <c r="Z467" s="618"/>
      <c r="AA467" s="18"/>
      <c r="AB467" s="18"/>
    </row>
    <row r="468" spans="1:28" s="19" customFormat="1" ht="13.5" customHeight="1" x14ac:dyDescent="0.15">
      <c r="A468" s="15"/>
      <c r="B468" s="15"/>
      <c r="C468" s="15"/>
      <c r="D468" s="15"/>
      <c r="E468" s="15"/>
      <c r="F468" s="15"/>
      <c r="G468" s="15"/>
      <c r="H468" s="15"/>
      <c r="I468" s="15"/>
      <c r="J468" s="15"/>
      <c r="K468" s="15"/>
      <c r="L468" s="15"/>
      <c r="M468" s="11"/>
      <c r="O468" s="618"/>
      <c r="P468" s="618"/>
      <c r="Q468" s="618"/>
      <c r="R468" s="618"/>
      <c r="S468" s="618"/>
      <c r="T468" s="618"/>
      <c r="U468" s="618"/>
      <c r="V468" s="618"/>
      <c r="W468" s="618"/>
      <c r="X468" s="618"/>
      <c r="Y468" s="618"/>
      <c r="Z468" s="618"/>
      <c r="AA468" s="18"/>
      <c r="AB468" s="18"/>
    </row>
    <row r="469" spans="1:28" s="19" customFormat="1" ht="13.5" customHeight="1" x14ac:dyDescent="0.15">
      <c r="A469" s="15"/>
      <c r="B469" s="15"/>
      <c r="C469" s="15"/>
      <c r="D469" s="15"/>
      <c r="E469" s="15"/>
      <c r="F469" s="15"/>
      <c r="G469" s="15"/>
      <c r="H469" s="15"/>
      <c r="I469" s="15"/>
      <c r="J469" s="15"/>
      <c r="K469" s="15"/>
      <c r="L469" s="15"/>
      <c r="M469" s="11"/>
      <c r="O469" s="618"/>
      <c r="P469" s="618"/>
      <c r="Q469" s="618"/>
      <c r="R469" s="618"/>
      <c r="S469" s="618"/>
      <c r="T469" s="618"/>
      <c r="U469" s="618"/>
      <c r="V469" s="618"/>
      <c r="W469" s="618"/>
      <c r="X469" s="618"/>
      <c r="Y469" s="618"/>
      <c r="Z469" s="618"/>
      <c r="AA469" s="18"/>
      <c r="AB469" s="18"/>
    </row>
    <row r="470" spans="1:28" s="19" customFormat="1" ht="13.5" customHeight="1" x14ac:dyDescent="0.15">
      <c r="A470" s="15"/>
      <c r="B470" s="15"/>
      <c r="C470" s="15"/>
      <c r="D470" s="15"/>
      <c r="E470" s="15"/>
      <c r="F470" s="15"/>
      <c r="G470" s="15"/>
      <c r="H470" s="15"/>
      <c r="I470" s="15"/>
      <c r="J470" s="15"/>
      <c r="K470" s="15"/>
      <c r="L470" s="15"/>
      <c r="M470" s="11"/>
      <c r="O470" s="618"/>
      <c r="P470" s="618"/>
      <c r="Q470" s="618"/>
      <c r="R470" s="618"/>
      <c r="S470" s="618"/>
      <c r="T470" s="618"/>
      <c r="U470" s="618"/>
      <c r="V470" s="618"/>
      <c r="W470" s="618"/>
      <c r="X470" s="618"/>
      <c r="Y470" s="618"/>
      <c r="Z470" s="618"/>
      <c r="AA470" s="18"/>
      <c r="AB470" s="18"/>
    </row>
    <row r="471" spans="1:28" s="19" customFormat="1" ht="13.5" customHeight="1" x14ac:dyDescent="0.15">
      <c r="A471" s="15"/>
      <c r="B471" s="15"/>
      <c r="C471" s="15"/>
      <c r="D471" s="15"/>
      <c r="E471" s="15"/>
      <c r="F471" s="15"/>
      <c r="G471" s="15"/>
      <c r="H471" s="15"/>
      <c r="I471" s="15"/>
      <c r="J471" s="15"/>
      <c r="K471" s="15"/>
      <c r="L471" s="15"/>
      <c r="M471" s="11"/>
      <c r="O471" s="618"/>
      <c r="P471" s="618"/>
      <c r="Q471" s="618"/>
      <c r="R471" s="618"/>
      <c r="S471" s="618"/>
      <c r="T471" s="618"/>
      <c r="U471" s="618"/>
      <c r="V471" s="618"/>
      <c r="W471" s="618"/>
      <c r="X471" s="618"/>
      <c r="Y471" s="618"/>
      <c r="Z471" s="618"/>
      <c r="AA471" s="18"/>
      <c r="AB471" s="18"/>
    </row>
    <row r="472" spans="1:28" s="19" customFormat="1" ht="13.5" customHeight="1" x14ac:dyDescent="0.15">
      <c r="A472" s="15"/>
      <c r="B472" s="15"/>
      <c r="C472" s="15"/>
      <c r="D472" s="15"/>
      <c r="E472" s="15"/>
      <c r="F472" s="15"/>
      <c r="G472" s="15"/>
      <c r="H472" s="15"/>
      <c r="I472" s="15"/>
      <c r="J472" s="15"/>
      <c r="K472" s="15"/>
      <c r="L472" s="15"/>
      <c r="M472" s="11"/>
      <c r="O472" s="618"/>
      <c r="P472" s="618"/>
      <c r="Q472" s="618"/>
      <c r="R472" s="618"/>
      <c r="S472" s="618"/>
      <c r="T472" s="618"/>
      <c r="U472" s="618"/>
      <c r="V472" s="618"/>
      <c r="W472" s="618"/>
      <c r="X472" s="618"/>
      <c r="Y472" s="618"/>
      <c r="Z472" s="618"/>
      <c r="AA472" s="18"/>
      <c r="AB472" s="18"/>
    </row>
    <row r="473" spans="1:28" s="19" customFormat="1" ht="13.5" customHeight="1" x14ac:dyDescent="0.15">
      <c r="A473" s="15"/>
      <c r="B473" s="15"/>
      <c r="C473" s="15"/>
      <c r="D473" s="15"/>
      <c r="E473" s="15"/>
      <c r="F473" s="15"/>
      <c r="G473" s="15"/>
      <c r="H473" s="15"/>
      <c r="I473" s="15"/>
      <c r="J473" s="15"/>
      <c r="K473" s="15"/>
      <c r="L473" s="15"/>
      <c r="M473" s="11"/>
      <c r="O473" s="618"/>
      <c r="P473" s="618"/>
      <c r="Q473" s="618"/>
      <c r="R473" s="618"/>
      <c r="S473" s="618"/>
      <c r="T473" s="618"/>
      <c r="U473" s="618"/>
      <c r="V473" s="618"/>
      <c r="W473" s="618"/>
      <c r="X473" s="618"/>
      <c r="Y473" s="618"/>
      <c r="Z473" s="618"/>
      <c r="AA473" s="18"/>
      <c r="AB473" s="18"/>
    </row>
    <row r="474" spans="1:28" s="19" customFormat="1" ht="13.5" customHeight="1" x14ac:dyDescent="0.15">
      <c r="A474" s="15"/>
      <c r="B474" s="15"/>
      <c r="C474" s="15"/>
      <c r="D474" s="15"/>
      <c r="E474" s="15"/>
      <c r="F474" s="15"/>
      <c r="G474" s="15"/>
      <c r="H474" s="15"/>
      <c r="I474" s="15"/>
      <c r="J474" s="15"/>
      <c r="K474" s="15"/>
      <c r="L474" s="15"/>
      <c r="M474" s="11"/>
      <c r="O474" s="618"/>
      <c r="P474" s="618"/>
      <c r="Q474" s="618"/>
      <c r="R474" s="618"/>
      <c r="S474" s="618"/>
      <c r="T474" s="618"/>
      <c r="U474" s="618"/>
      <c r="V474" s="618"/>
      <c r="W474" s="618"/>
      <c r="X474" s="618"/>
      <c r="Y474" s="618"/>
      <c r="Z474" s="618"/>
      <c r="AA474" s="18"/>
      <c r="AB474" s="18"/>
    </row>
    <row r="475" spans="1:28" s="19" customFormat="1" ht="13.5" customHeight="1" x14ac:dyDescent="0.15">
      <c r="A475" s="15"/>
      <c r="B475" s="15"/>
      <c r="C475" s="15"/>
      <c r="D475" s="15"/>
      <c r="E475" s="15"/>
      <c r="F475" s="15"/>
      <c r="G475" s="15"/>
      <c r="H475" s="15"/>
      <c r="I475" s="15"/>
      <c r="J475" s="15"/>
      <c r="K475" s="15"/>
      <c r="L475" s="15"/>
      <c r="M475" s="11"/>
      <c r="O475" s="618"/>
      <c r="P475" s="618"/>
      <c r="Q475" s="618"/>
      <c r="R475" s="618"/>
      <c r="S475" s="618"/>
      <c r="T475" s="618"/>
      <c r="U475" s="618"/>
      <c r="V475" s="618"/>
      <c r="W475" s="618"/>
      <c r="X475" s="618"/>
      <c r="Y475" s="618"/>
      <c r="Z475" s="618"/>
      <c r="AA475" s="18"/>
      <c r="AB475" s="18"/>
    </row>
    <row r="476" spans="1:28" s="19" customFormat="1" ht="13.5" customHeight="1" x14ac:dyDescent="0.15">
      <c r="A476" s="15"/>
      <c r="B476" s="15"/>
      <c r="C476" s="15"/>
      <c r="D476" s="15"/>
      <c r="E476" s="15"/>
      <c r="F476" s="15"/>
      <c r="G476" s="15"/>
      <c r="H476" s="15"/>
      <c r="I476" s="15"/>
      <c r="J476" s="15"/>
      <c r="K476" s="15"/>
      <c r="L476" s="15"/>
      <c r="M476" s="11"/>
      <c r="O476" s="618"/>
      <c r="P476" s="618"/>
      <c r="Q476" s="618"/>
      <c r="R476" s="618"/>
      <c r="S476" s="618"/>
      <c r="T476" s="618"/>
      <c r="U476" s="618"/>
      <c r="V476" s="618"/>
      <c r="W476" s="618"/>
      <c r="X476" s="618"/>
      <c r="Y476" s="618"/>
      <c r="Z476" s="618"/>
      <c r="AA476" s="18"/>
      <c r="AB476" s="18"/>
    </row>
    <row r="477" spans="1:28" s="19" customFormat="1" ht="13.5" customHeight="1" x14ac:dyDescent="0.15">
      <c r="A477" s="15"/>
      <c r="B477" s="15"/>
      <c r="C477" s="15"/>
      <c r="D477" s="15"/>
      <c r="E477" s="15"/>
      <c r="F477" s="15"/>
      <c r="G477" s="15"/>
      <c r="H477" s="15"/>
      <c r="I477" s="15"/>
      <c r="J477" s="15"/>
      <c r="K477" s="15"/>
      <c r="L477" s="15"/>
      <c r="M477" s="11"/>
      <c r="O477" s="618"/>
      <c r="P477" s="618"/>
      <c r="Q477" s="618"/>
      <c r="R477" s="618"/>
      <c r="S477" s="618"/>
      <c r="T477" s="618"/>
      <c r="U477" s="618"/>
      <c r="V477" s="618"/>
      <c r="W477" s="618"/>
      <c r="X477" s="618"/>
      <c r="Y477" s="618"/>
      <c r="Z477" s="618"/>
      <c r="AA477" s="18"/>
      <c r="AB477" s="18"/>
    </row>
    <row r="478" spans="1:28" s="19" customFormat="1" ht="13.5" customHeight="1" x14ac:dyDescent="0.15">
      <c r="A478" s="15"/>
      <c r="B478" s="15"/>
      <c r="C478" s="15"/>
      <c r="D478" s="15"/>
      <c r="E478" s="15"/>
      <c r="F478" s="15"/>
      <c r="G478" s="15"/>
      <c r="H478" s="15"/>
      <c r="I478" s="15"/>
      <c r="J478" s="15"/>
      <c r="K478" s="15"/>
      <c r="L478" s="15"/>
      <c r="M478" s="11"/>
      <c r="O478" s="618"/>
      <c r="P478" s="618"/>
      <c r="Q478" s="618"/>
      <c r="R478" s="618"/>
      <c r="S478" s="618"/>
      <c r="T478" s="618"/>
      <c r="U478" s="618"/>
      <c r="V478" s="618"/>
      <c r="W478" s="618"/>
      <c r="X478" s="618"/>
      <c r="Y478" s="618"/>
      <c r="Z478" s="618"/>
      <c r="AA478" s="18"/>
      <c r="AB478" s="18"/>
    </row>
    <row r="479" spans="1:28" s="19" customFormat="1" ht="13.5" customHeight="1" x14ac:dyDescent="0.15">
      <c r="A479" s="15"/>
      <c r="B479" s="15"/>
      <c r="C479" s="15"/>
      <c r="D479" s="15"/>
      <c r="E479" s="15"/>
      <c r="F479" s="15"/>
      <c r="G479" s="15"/>
      <c r="H479" s="15"/>
      <c r="I479" s="15"/>
      <c r="J479" s="15"/>
      <c r="K479" s="15"/>
      <c r="L479" s="15"/>
      <c r="M479" s="11"/>
      <c r="O479" s="618"/>
      <c r="P479" s="618"/>
      <c r="Q479" s="618"/>
      <c r="R479" s="618"/>
      <c r="S479" s="618"/>
      <c r="T479" s="618"/>
      <c r="U479" s="618"/>
      <c r="V479" s="618"/>
      <c r="W479" s="618"/>
      <c r="X479" s="618"/>
      <c r="Y479" s="618"/>
      <c r="Z479" s="618"/>
      <c r="AA479" s="18"/>
      <c r="AB479" s="18"/>
    </row>
    <row r="480" spans="1:28" s="19" customFormat="1" ht="13.5" customHeight="1" x14ac:dyDescent="0.15">
      <c r="A480" s="15"/>
      <c r="B480" s="15"/>
      <c r="C480" s="15"/>
      <c r="D480" s="15"/>
      <c r="E480" s="15"/>
      <c r="F480" s="15"/>
      <c r="G480" s="15"/>
      <c r="H480" s="15"/>
      <c r="I480" s="15"/>
      <c r="J480" s="15"/>
      <c r="K480" s="15"/>
      <c r="L480" s="15"/>
      <c r="M480" s="11"/>
      <c r="O480" s="618"/>
      <c r="P480" s="618"/>
      <c r="Q480" s="618"/>
      <c r="R480" s="618"/>
      <c r="S480" s="618"/>
      <c r="T480" s="618"/>
      <c r="U480" s="618"/>
      <c r="V480" s="618"/>
      <c r="W480" s="618"/>
      <c r="X480" s="618"/>
      <c r="Y480" s="618"/>
      <c r="Z480" s="618"/>
      <c r="AA480" s="18"/>
      <c r="AB480" s="18"/>
    </row>
    <row r="481" spans="1:28" s="19" customFormat="1" ht="13.5" customHeight="1" x14ac:dyDescent="0.15">
      <c r="A481" s="15"/>
      <c r="B481" s="15"/>
      <c r="C481" s="15"/>
      <c r="D481" s="15"/>
      <c r="E481" s="15"/>
      <c r="F481" s="15"/>
      <c r="G481" s="15"/>
      <c r="H481" s="15"/>
      <c r="I481" s="15"/>
      <c r="J481" s="15"/>
      <c r="K481" s="15"/>
      <c r="L481" s="15"/>
      <c r="M481" s="11"/>
      <c r="O481" s="618"/>
      <c r="P481" s="618"/>
      <c r="Q481" s="618"/>
      <c r="R481" s="618"/>
      <c r="S481" s="618"/>
      <c r="T481" s="618"/>
      <c r="U481" s="618"/>
      <c r="V481" s="618"/>
      <c r="W481" s="618"/>
      <c r="X481" s="618"/>
      <c r="Y481" s="618"/>
      <c r="Z481" s="618"/>
      <c r="AA481" s="18"/>
      <c r="AB481" s="18"/>
    </row>
    <row r="482" spans="1:28" s="19" customFormat="1" ht="13.5" customHeight="1" x14ac:dyDescent="0.15">
      <c r="A482" s="15"/>
      <c r="B482" s="15"/>
      <c r="C482" s="15"/>
      <c r="D482" s="15"/>
      <c r="E482" s="15"/>
      <c r="F482" s="15"/>
      <c r="G482" s="15"/>
      <c r="H482" s="15"/>
      <c r="I482" s="15"/>
      <c r="J482" s="15"/>
      <c r="K482" s="15"/>
      <c r="L482" s="15"/>
      <c r="M482" s="11"/>
      <c r="O482" s="618"/>
      <c r="P482" s="618"/>
      <c r="Q482" s="618"/>
      <c r="R482" s="618"/>
      <c r="S482" s="618"/>
      <c r="T482" s="618"/>
      <c r="U482" s="618"/>
      <c r="V482" s="618"/>
      <c r="W482" s="618"/>
      <c r="X482" s="618"/>
      <c r="Y482" s="618"/>
      <c r="Z482" s="618"/>
      <c r="AA482" s="18"/>
      <c r="AB482" s="18"/>
    </row>
    <row r="483" spans="1:28" s="19" customFormat="1" ht="13.5" customHeight="1" x14ac:dyDescent="0.15">
      <c r="A483" s="15"/>
      <c r="B483" s="15"/>
      <c r="C483" s="15"/>
      <c r="D483" s="15"/>
      <c r="E483" s="15"/>
      <c r="F483" s="15"/>
      <c r="G483" s="15"/>
      <c r="H483" s="15"/>
      <c r="I483" s="15"/>
      <c r="J483" s="15"/>
      <c r="K483" s="15"/>
      <c r="L483" s="15"/>
      <c r="M483" s="11"/>
      <c r="O483" s="618"/>
      <c r="P483" s="618"/>
      <c r="Q483" s="618"/>
      <c r="R483" s="618"/>
      <c r="S483" s="618"/>
      <c r="T483" s="618"/>
      <c r="U483" s="618"/>
      <c r="V483" s="618"/>
      <c r="W483" s="618"/>
      <c r="X483" s="618"/>
      <c r="Y483" s="618"/>
      <c r="Z483" s="618"/>
      <c r="AA483" s="18"/>
      <c r="AB483" s="18"/>
    </row>
    <row r="484" spans="1:28" s="19" customFormat="1" ht="13.5" customHeight="1" x14ac:dyDescent="0.15">
      <c r="A484" s="15"/>
      <c r="B484" s="15"/>
      <c r="C484" s="15"/>
      <c r="D484" s="15"/>
      <c r="E484" s="15"/>
      <c r="F484" s="15"/>
      <c r="G484" s="15"/>
      <c r="H484" s="15"/>
      <c r="I484" s="15"/>
      <c r="J484" s="15"/>
      <c r="K484" s="15"/>
      <c r="L484" s="15"/>
      <c r="M484" s="11"/>
      <c r="O484" s="618"/>
      <c r="P484" s="618"/>
      <c r="Q484" s="618"/>
      <c r="R484" s="618"/>
      <c r="S484" s="618"/>
      <c r="T484" s="618"/>
      <c r="U484" s="618"/>
      <c r="V484" s="618"/>
      <c r="W484" s="618"/>
      <c r="X484" s="618"/>
      <c r="Y484" s="618"/>
      <c r="Z484" s="618"/>
      <c r="AA484" s="18"/>
      <c r="AB484" s="18"/>
    </row>
    <row r="485" spans="1:28" s="19" customFormat="1" ht="13.5" customHeight="1" x14ac:dyDescent="0.15">
      <c r="A485" s="15"/>
      <c r="B485" s="15"/>
      <c r="C485" s="15"/>
      <c r="D485" s="15"/>
      <c r="E485" s="15"/>
      <c r="F485" s="15"/>
      <c r="G485" s="15"/>
      <c r="H485" s="15"/>
      <c r="I485" s="15"/>
      <c r="J485" s="15"/>
      <c r="K485" s="15"/>
      <c r="L485" s="15"/>
      <c r="M485" s="11"/>
      <c r="O485" s="618"/>
      <c r="P485" s="618"/>
      <c r="Q485" s="618"/>
      <c r="R485" s="618"/>
      <c r="S485" s="618"/>
      <c r="T485" s="618"/>
      <c r="U485" s="618"/>
      <c r="V485" s="618"/>
      <c r="W485" s="618"/>
      <c r="X485" s="618"/>
      <c r="Y485" s="618"/>
      <c r="Z485" s="618"/>
      <c r="AA485" s="18"/>
      <c r="AB485" s="18"/>
    </row>
    <row r="486" spans="1:28" s="19" customFormat="1" ht="13.5" customHeight="1" x14ac:dyDescent="0.15">
      <c r="A486" s="15"/>
      <c r="B486" s="15"/>
      <c r="C486" s="15"/>
      <c r="D486" s="15"/>
      <c r="E486" s="15"/>
      <c r="F486" s="15"/>
      <c r="G486" s="15"/>
      <c r="H486" s="15"/>
      <c r="I486" s="15"/>
      <c r="J486" s="15"/>
      <c r="K486" s="15"/>
      <c r="L486" s="15"/>
      <c r="M486" s="11"/>
      <c r="O486" s="618"/>
      <c r="P486" s="618"/>
      <c r="Q486" s="618"/>
      <c r="R486" s="618"/>
      <c r="S486" s="618"/>
      <c r="T486" s="618"/>
      <c r="U486" s="618"/>
      <c r="V486" s="618"/>
      <c r="W486" s="618"/>
      <c r="X486" s="618"/>
      <c r="Y486" s="618"/>
      <c r="Z486" s="618"/>
      <c r="AA486" s="18"/>
      <c r="AB486" s="18"/>
    </row>
    <row r="487" spans="1:28" s="19" customFormat="1" ht="13.5" customHeight="1" x14ac:dyDescent="0.15">
      <c r="A487" s="15"/>
      <c r="B487" s="15"/>
      <c r="C487" s="15"/>
      <c r="D487" s="15"/>
      <c r="E487" s="15"/>
      <c r="F487" s="15"/>
      <c r="G487" s="15"/>
      <c r="H487" s="15"/>
      <c r="I487" s="15"/>
      <c r="J487" s="15"/>
      <c r="K487" s="15"/>
      <c r="L487" s="15"/>
      <c r="M487" s="11"/>
      <c r="O487" s="618"/>
      <c r="P487" s="618"/>
      <c r="Q487" s="618"/>
      <c r="R487" s="618"/>
      <c r="S487" s="618"/>
      <c r="T487" s="618"/>
      <c r="U487" s="618"/>
      <c r="V487" s="618"/>
      <c r="W487" s="618"/>
      <c r="X487" s="618"/>
      <c r="Y487" s="618"/>
      <c r="Z487" s="618"/>
      <c r="AA487" s="18"/>
      <c r="AB487" s="18"/>
    </row>
    <row r="488" spans="1:28" s="19" customFormat="1" ht="13.5" customHeight="1" x14ac:dyDescent="0.15">
      <c r="A488" s="15"/>
      <c r="B488" s="15"/>
      <c r="C488" s="15"/>
      <c r="D488" s="15"/>
      <c r="E488" s="15"/>
      <c r="F488" s="15"/>
      <c r="G488" s="15"/>
      <c r="H488" s="15"/>
      <c r="I488" s="15"/>
      <c r="J488" s="15"/>
      <c r="K488" s="15"/>
      <c r="L488" s="15"/>
      <c r="M488" s="11"/>
      <c r="O488" s="618"/>
      <c r="P488" s="618"/>
      <c r="Q488" s="618"/>
      <c r="R488" s="618"/>
      <c r="S488" s="618"/>
      <c r="T488" s="618"/>
      <c r="U488" s="618"/>
      <c r="V488" s="618"/>
      <c r="W488" s="618"/>
      <c r="X488" s="618"/>
      <c r="Y488" s="618"/>
      <c r="Z488" s="618"/>
      <c r="AA488" s="18"/>
      <c r="AB488" s="18"/>
    </row>
    <row r="489" spans="1:28" s="19" customFormat="1" ht="13.5" customHeight="1" x14ac:dyDescent="0.15">
      <c r="A489" s="15"/>
      <c r="B489" s="15"/>
      <c r="C489" s="15"/>
      <c r="D489" s="15"/>
      <c r="E489" s="15"/>
      <c r="F489" s="15"/>
      <c r="G489" s="15"/>
      <c r="H489" s="15"/>
      <c r="I489" s="15"/>
      <c r="J489" s="15"/>
      <c r="K489" s="15"/>
      <c r="L489" s="15"/>
      <c r="M489" s="11"/>
      <c r="O489" s="618"/>
      <c r="P489" s="618"/>
      <c r="Q489" s="618"/>
      <c r="R489" s="618"/>
      <c r="S489" s="618"/>
      <c r="T489" s="618"/>
      <c r="U489" s="618"/>
      <c r="V489" s="618"/>
      <c r="W489" s="618"/>
      <c r="X489" s="618"/>
      <c r="Y489" s="618"/>
      <c r="Z489" s="618"/>
      <c r="AA489" s="18"/>
      <c r="AB489" s="18"/>
    </row>
    <row r="490" spans="1:28" s="19" customFormat="1" ht="13.5" customHeight="1" x14ac:dyDescent="0.15">
      <c r="A490" s="15"/>
      <c r="B490" s="15"/>
      <c r="C490" s="15"/>
      <c r="D490" s="15"/>
      <c r="E490" s="15"/>
      <c r="F490" s="15"/>
      <c r="G490" s="15"/>
      <c r="H490" s="15"/>
      <c r="I490" s="15"/>
      <c r="J490" s="15"/>
      <c r="K490" s="15"/>
      <c r="L490" s="15"/>
      <c r="M490" s="11"/>
      <c r="O490" s="618"/>
      <c r="P490" s="618"/>
      <c r="Q490" s="618"/>
      <c r="R490" s="618"/>
      <c r="S490" s="618"/>
      <c r="T490" s="618"/>
      <c r="U490" s="618"/>
      <c r="V490" s="618"/>
      <c r="W490" s="618"/>
      <c r="X490" s="618"/>
      <c r="Y490" s="618"/>
      <c r="Z490" s="618"/>
      <c r="AA490" s="18"/>
      <c r="AB490" s="18"/>
    </row>
    <row r="491" spans="1:28" s="19" customFormat="1" ht="13.5" customHeight="1" x14ac:dyDescent="0.15">
      <c r="A491" s="15"/>
      <c r="B491" s="15"/>
      <c r="C491" s="15"/>
      <c r="D491" s="15"/>
      <c r="E491" s="15"/>
      <c r="F491" s="15"/>
      <c r="G491" s="15"/>
      <c r="H491" s="15"/>
      <c r="I491" s="15"/>
      <c r="J491" s="15"/>
      <c r="K491" s="15"/>
      <c r="L491" s="15"/>
      <c r="M491" s="11"/>
      <c r="O491" s="618"/>
      <c r="P491" s="618"/>
      <c r="Q491" s="618"/>
      <c r="R491" s="618"/>
      <c r="S491" s="618"/>
      <c r="T491" s="618"/>
      <c r="U491" s="618"/>
      <c r="V491" s="618"/>
      <c r="W491" s="618"/>
      <c r="X491" s="618"/>
      <c r="Y491" s="618"/>
      <c r="Z491" s="618"/>
      <c r="AA491" s="18"/>
      <c r="AB491" s="18"/>
    </row>
    <row r="492" spans="1:28" s="19" customFormat="1" ht="13.5" customHeight="1" x14ac:dyDescent="0.15">
      <c r="A492" s="15"/>
      <c r="B492" s="15"/>
      <c r="C492" s="15"/>
      <c r="D492" s="15"/>
      <c r="E492" s="15"/>
      <c r="F492" s="15"/>
      <c r="G492" s="15"/>
      <c r="H492" s="15"/>
      <c r="I492" s="15"/>
      <c r="J492" s="15"/>
      <c r="K492" s="15"/>
      <c r="L492" s="15"/>
      <c r="M492" s="11"/>
      <c r="O492" s="618"/>
      <c r="P492" s="618"/>
      <c r="Q492" s="618"/>
      <c r="R492" s="618"/>
      <c r="S492" s="618"/>
      <c r="T492" s="618"/>
      <c r="U492" s="618"/>
      <c r="V492" s="618"/>
      <c r="W492" s="618"/>
      <c r="X492" s="618"/>
      <c r="Y492" s="618"/>
      <c r="Z492" s="618"/>
      <c r="AA492" s="18"/>
      <c r="AB492" s="18"/>
    </row>
    <row r="493" spans="1:28" s="19" customFormat="1" ht="13.5" customHeight="1" x14ac:dyDescent="0.15">
      <c r="A493" s="15"/>
      <c r="B493" s="15"/>
      <c r="C493" s="15"/>
      <c r="D493" s="15"/>
      <c r="E493" s="15"/>
      <c r="F493" s="15"/>
      <c r="G493" s="15"/>
      <c r="H493" s="15"/>
      <c r="I493" s="15"/>
      <c r="J493" s="15"/>
      <c r="K493" s="15"/>
      <c r="L493" s="15"/>
      <c r="M493" s="11"/>
      <c r="O493" s="618"/>
      <c r="P493" s="618"/>
      <c r="Q493" s="618"/>
      <c r="R493" s="618"/>
      <c r="S493" s="618"/>
      <c r="T493" s="618"/>
      <c r="U493" s="618"/>
      <c r="V493" s="618"/>
      <c r="W493" s="618"/>
      <c r="X493" s="618"/>
      <c r="Y493" s="618"/>
      <c r="Z493" s="618"/>
      <c r="AA493" s="18"/>
      <c r="AB493" s="18"/>
    </row>
    <row r="494" spans="1:28" s="19" customFormat="1" ht="13.5" customHeight="1" x14ac:dyDescent="0.15">
      <c r="A494" s="15"/>
      <c r="B494" s="15"/>
      <c r="C494" s="15"/>
      <c r="D494" s="15"/>
      <c r="E494" s="15"/>
      <c r="F494" s="15"/>
      <c r="G494" s="15"/>
      <c r="H494" s="15"/>
      <c r="I494" s="15"/>
      <c r="J494" s="15"/>
      <c r="K494" s="15"/>
      <c r="L494" s="15"/>
      <c r="M494" s="11"/>
      <c r="O494" s="618"/>
      <c r="P494" s="618"/>
      <c r="Q494" s="618"/>
      <c r="R494" s="618"/>
      <c r="S494" s="618"/>
      <c r="T494" s="618"/>
      <c r="U494" s="618"/>
      <c r="V494" s="618"/>
      <c r="W494" s="618"/>
      <c r="X494" s="618"/>
      <c r="Y494" s="618"/>
      <c r="Z494" s="618"/>
      <c r="AA494" s="18"/>
      <c r="AB494" s="18"/>
    </row>
    <row r="495" spans="1:28" s="19" customFormat="1" ht="13.5" customHeight="1" x14ac:dyDescent="0.15">
      <c r="A495" s="15"/>
      <c r="B495" s="15"/>
      <c r="C495" s="15"/>
      <c r="D495" s="15"/>
      <c r="E495" s="15"/>
      <c r="F495" s="15"/>
      <c r="G495" s="15"/>
      <c r="H495" s="15"/>
      <c r="I495" s="15"/>
      <c r="J495" s="15"/>
      <c r="K495" s="15"/>
      <c r="L495" s="15"/>
      <c r="M495" s="11"/>
      <c r="O495" s="618"/>
      <c r="P495" s="618"/>
      <c r="Q495" s="618"/>
      <c r="R495" s="618"/>
      <c r="S495" s="618"/>
      <c r="T495" s="618"/>
      <c r="U495" s="618"/>
      <c r="V495" s="618"/>
      <c r="W495" s="618"/>
      <c r="X495" s="618"/>
      <c r="Y495" s="618"/>
      <c r="Z495" s="618"/>
      <c r="AA495" s="18"/>
      <c r="AB495" s="18"/>
    </row>
    <row r="496" spans="1:28" s="19" customFormat="1" ht="13.5" customHeight="1" x14ac:dyDescent="0.15">
      <c r="A496" s="15"/>
      <c r="B496" s="15"/>
      <c r="C496" s="15"/>
      <c r="D496" s="15"/>
      <c r="E496" s="15"/>
      <c r="F496" s="15"/>
      <c r="G496" s="15"/>
      <c r="H496" s="15"/>
      <c r="I496" s="15"/>
      <c r="J496" s="15"/>
      <c r="K496" s="15"/>
      <c r="L496" s="15"/>
      <c r="M496" s="11"/>
      <c r="O496" s="618"/>
      <c r="P496" s="618"/>
      <c r="Q496" s="618"/>
      <c r="R496" s="618"/>
      <c r="S496" s="618"/>
      <c r="T496" s="618"/>
      <c r="U496" s="618"/>
      <c r="V496" s="618"/>
      <c r="W496" s="618"/>
      <c r="X496" s="618"/>
      <c r="Y496" s="618"/>
      <c r="Z496" s="618"/>
      <c r="AA496" s="18"/>
      <c r="AB496" s="18"/>
    </row>
    <row r="497" spans="1:28" s="19" customFormat="1" ht="13.5" customHeight="1" x14ac:dyDescent="0.15">
      <c r="A497" s="15"/>
      <c r="B497" s="15"/>
      <c r="C497" s="15"/>
      <c r="D497" s="15"/>
      <c r="E497" s="15"/>
      <c r="F497" s="15"/>
      <c r="G497" s="15"/>
      <c r="H497" s="15"/>
      <c r="I497" s="15"/>
      <c r="J497" s="15"/>
      <c r="K497" s="15"/>
      <c r="L497" s="15"/>
      <c r="M497" s="11"/>
      <c r="O497" s="618"/>
      <c r="P497" s="618"/>
      <c r="Q497" s="618"/>
      <c r="R497" s="618"/>
      <c r="S497" s="618"/>
      <c r="T497" s="618"/>
      <c r="U497" s="618"/>
      <c r="V497" s="618"/>
      <c r="W497" s="618"/>
      <c r="X497" s="618"/>
      <c r="Y497" s="618"/>
      <c r="Z497" s="618"/>
      <c r="AA497" s="18"/>
      <c r="AB497" s="18"/>
    </row>
    <row r="498" spans="1:28" s="19" customFormat="1" ht="13.5" customHeight="1" x14ac:dyDescent="0.15">
      <c r="A498" s="15"/>
      <c r="B498" s="15"/>
      <c r="C498" s="15"/>
      <c r="D498" s="15"/>
      <c r="E498" s="15"/>
      <c r="F498" s="15"/>
      <c r="G498" s="15"/>
      <c r="H498" s="15"/>
      <c r="I498" s="15"/>
      <c r="J498" s="15"/>
      <c r="K498" s="15"/>
      <c r="L498" s="15"/>
      <c r="M498" s="11"/>
      <c r="O498" s="618"/>
      <c r="P498" s="618"/>
      <c r="Q498" s="618"/>
      <c r="R498" s="618"/>
      <c r="S498" s="618"/>
      <c r="T498" s="618"/>
      <c r="U498" s="618"/>
      <c r="V498" s="618"/>
      <c r="W498" s="618"/>
      <c r="X498" s="618"/>
      <c r="Y498" s="618"/>
      <c r="Z498" s="618"/>
      <c r="AA498" s="18"/>
      <c r="AB498" s="18"/>
    </row>
    <row r="499" spans="1:28" s="19" customFormat="1" ht="13.5" customHeight="1" x14ac:dyDescent="0.15">
      <c r="A499" s="15"/>
      <c r="B499" s="15"/>
      <c r="C499" s="15"/>
      <c r="D499" s="15"/>
      <c r="E499" s="15"/>
      <c r="F499" s="15"/>
      <c r="G499" s="15"/>
      <c r="H499" s="15"/>
      <c r="I499" s="15"/>
      <c r="J499" s="15"/>
      <c r="K499" s="15"/>
      <c r="L499" s="15"/>
      <c r="M499" s="11"/>
      <c r="O499" s="618"/>
      <c r="P499" s="618"/>
      <c r="Q499" s="618"/>
      <c r="R499" s="618"/>
      <c r="S499" s="618"/>
      <c r="T499" s="618"/>
      <c r="U499" s="618"/>
      <c r="V499" s="618"/>
      <c r="W499" s="618"/>
      <c r="X499" s="618"/>
      <c r="Y499" s="618"/>
      <c r="Z499" s="618"/>
      <c r="AA499" s="18"/>
      <c r="AB499" s="18"/>
    </row>
    <row r="500" spans="1:28" s="19" customFormat="1" ht="13.5" customHeight="1" x14ac:dyDescent="0.15">
      <c r="A500" s="15"/>
      <c r="B500" s="15"/>
      <c r="C500" s="15"/>
      <c r="D500" s="15"/>
      <c r="E500" s="15"/>
      <c r="F500" s="15"/>
      <c r="G500" s="15"/>
      <c r="H500" s="15"/>
      <c r="I500" s="15"/>
      <c r="J500" s="15"/>
      <c r="K500" s="15"/>
      <c r="L500" s="15"/>
      <c r="M500" s="11"/>
      <c r="O500" s="618"/>
      <c r="P500" s="618"/>
      <c r="Q500" s="618"/>
      <c r="R500" s="618"/>
      <c r="S500" s="618"/>
      <c r="T500" s="618"/>
      <c r="U500" s="618"/>
      <c r="V500" s="618"/>
      <c r="W500" s="618"/>
      <c r="X500" s="618"/>
      <c r="Y500" s="618"/>
      <c r="Z500" s="618"/>
      <c r="AA500" s="18"/>
      <c r="AB500" s="18"/>
    </row>
    <row r="501" spans="1:28" s="19" customFormat="1" ht="13.5" customHeight="1" x14ac:dyDescent="0.15">
      <c r="A501" s="15"/>
      <c r="B501" s="15"/>
      <c r="C501" s="15"/>
      <c r="D501" s="15"/>
      <c r="E501" s="15"/>
      <c r="F501" s="15"/>
      <c r="G501" s="15"/>
      <c r="H501" s="15"/>
      <c r="I501" s="15"/>
      <c r="J501" s="15"/>
      <c r="K501" s="15"/>
      <c r="L501" s="15"/>
      <c r="M501" s="11"/>
      <c r="O501" s="618"/>
      <c r="P501" s="618"/>
      <c r="Q501" s="618"/>
      <c r="R501" s="618"/>
      <c r="S501" s="618"/>
      <c r="T501" s="618"/>
      <c r="U501" s="618"/>
      <c r="V501" s="618"/>
      <c r="W501" s="618"/>
      <c r="X501" s="618"/>
      <c r="Y501" s="618"/>
      <c r="Z501" s="618"/>
      <c r="AA501" s="18"/>
      <c r="AB501" s="18"/>
    </row>
    <row r="502" spans="1:28" s="19" customFormat="1" ht="13.5" customHeight="1" x14ac:dyDescent="0.15">
      <c r="A502" s="15"/>
      <c r="B502" s="15"/>
      <c r="C502" s="15"/>
      <c r="D502" s="15"/>
      <c r="E502" s="15"/>
      <c r="F502" s="15"/>
      <c r="G502" s="15"/>
      <c r="H502" s="15"/>
      <c r="I502" s="15"/>
      <c r="J502" s="15"/>
      <c r="K502" s="15"/>
      <c r="L502" s="15"/>
      <c r="M502" s="11"/>
      <c r="O502" s="618"/>
      <c r="P502" s="618"/>
      <c r="Q502" s="618"/>
      <c r="R502" s="618"/>
      <c r="S502" s="618"/>
      <c r="T502" s="618"/>
      <c r="U502" s="618"/>
      <c r="V502" s="618"/>
      <c r="W502" s="618"/>
      <c r="X502" s="618"/>
      <c r="Y502" s="618"/>
      <c r="Z502" s="618"/>
      <c r="AA502" s="18"/>
      <c r="AB502" s="18"/>
    </row>
    <row r="503" spans="1:28" s="19" customFormat="1" ht="13.5" customHeight="1" x14ac:dyDescent="0.15">
      <c r="A503" s="15"/>
      <c r="B503" s="15"/>
      <c r="C503" s="15"/>
      <c r="D503" s="15"/>
      <c r="E503" s="15"/>
      <c r="F503" s="15"/>
      <c r="G503" s="15"/>
      <c r="H503" s="15"/>
      <c r="I503" s="15"/>
      <c r="J503" s="15"/>
      <c r="K503" s="15"/>
      <c r="L503" s="15"/>
      <c r="M503" s="11"/>
      <c r="O503" s="618"/>
      <c r="P503" s="618"/>
      <c r="Q503" s="618"/>
      <c r="R503" s="618"/>
      <c r="S503" s="618"/>
      <c r="T503" s="618"/>
      <c r="U503" s="618"/>
      <c r="V503" s="618"/>
      <c r="W503" s="618"/>
      <c r="X503" s="618"/>
      <c r="Y503" s="618"/>
      <c r="Z503" s="618"/>
      <c r="AA503" s="18"/>
      <c r="AB503" s="18"/>
    </row>
    <row r="504" spans="1:28" s="19" customFormat="1" ht="13.5" customHeight="1" x14ac:dyDescent="0.15">
      <c r="A504" s="15"/>
      <c r="B504" s="15"/>
      <c r="C504" s="15"/>
      <c r="D504" s="15"/>
      <c r="E504" s="15"/>
      <c r="F504" s="15"/>
      <c r="G504" s="15"/>
      <c r="H504" s="15"/>
      <c r="I504" s="15"/>
      <c r="J504" s="15"/>
      <c r="K504" s="15"/>
      <c r="L504" s="15"/>
      <c r="M504" s="11"/>
      <c r="O504" s="618"/>
      <c r="P504" s="618"/>
      <c r="Q504" s="618"/>
      <c r="R504" s="618"/>
      <c r="S504" s="618"/>
      <c r="T504" s="618"/>
      <c r="U504" s="618"/>
      <c r="V504" s="618"/>
      <c r="W504" s="618"/>
      <c r="X504" s="618"/>
      <c r="Y504" s="618"/>
      <c r="Z504" s="618"/>
      <c r="AA504" s="18"/>
      <c r="AB504" s="18"/>
    </row>
    <row r="505" spans="1:28" s="19" customFormat="1" ht="13.5" customHeight="1" x14ac:dyDescent="0.15">
      <c r="A505" s="15"/>
      <c r="B505" s="15"/>
      <c r="C505" s="15"/>
      <c r="D505" s="15"/>
      <c r="E505" s="15"/>
      <c r="F505" s="15"/>
      <c r="G505" s="15"/>
      <c r="H505" s="15"/>
      <c r="I505" s="15"/>
      <c r="J505" s="15"/>
      <c r="K505" s="15"/>
      <c r="L505" s="15"/>
      <c r="M505" s="11"/>
      <c r="O505" s="618"/>
      <c r="P505" s="618"/>
      <c r="Q505" s="618"/>
      <c r="R505" s="618"/>
      <c r="S505" s="618"/>
      <c r="T505" s="618"/>
      <c r="U505" s="618"/>
      <c r="V505" s="618"/>
      <c r="W505" s="618"/>
      <c r="X505" s="618"/>
      <c r="Y505" s="618"/>
      <c r="Z505" s="618"/>
      <c r="AA505" s="18"/>
      <c r="AB505" s="18"/>
    </row>
    <row r="506" spans="1:28" s="19" customFormat="1" ht="13.5" customHeight="1" x14ac:dyDescent="0.15">
      <c r="A506" s="15"/>
      <c r="B506" s="15"/>
      <c r="C506" s="15"/>
      <c r="D506" s="15"/>
      <c r="E506" s="15"/>
      <c r="F506" s="15"/>
      <c r="G506" s="15"/>
      <c r="H506" s="15"/>
      <c r="I506" s="15"/>
      <c r="J506" s="15"/>
      <c r="K506" s="15"/>
      <c r="L506" s="15"/>
      <c r="M506" s="11"/>
      <c r="O506" s="618"/>
      <c r="P506" s="618"/>
      <c r="Q506" s="618"/>
      <c r="R506" s="618"/>
      <c r="S506" s="618"/>
      <c r="T506" s="618"/>
      <c r="U506" s="618"/>
      <c r="V506" s="618"/>
      <c r="W506" s="618"/>
      <c r="X506" s="618"/>
      <c r="Y506" s="618"/>
      <c r="Z506" s="618"/>
      <c r="AA506" s="18"/>
      <c r="AB506" s="18"/>
    </row>
    <row r="507" spans="1:28" s="19" customFormat="1" ht="13.5" customHeight="1" x14ac:dyDescent="0.15">
      <c r="A507" s="15"/>
      <c r="B507" s="15"/>
      <c r="C507" s="15"/>
      <c r="D507" s="15"/>
      <c r="E507" s="15"/>
      <c r="F507" s="15"/>
      <c r="G507" s="15"/>
      <c r="H507" s="15"/>
      <c r="I507" s="15"/>
      <c r="J507" s="15"/>
      <c r="K507" s="15"/>
      <c r="L507" s="15"/>
      <c r="M507" s="11"/>
      <c r="O507" s="618"/>
      <c r="P507" s="618"/>
      <c r="Q507" s="618"/>
      <c r="R507" s="618"/>
      <c r="S507" s="618"/>
      <c r="T507" s="618"/>
      <c r="U507" s="618"/>
      <c r="V507" s="618"/>
      <c r="W507" s="618"/>
      <c r="X507" s="618"/>
      <c r="Y507" s="618"/>
      <c r="Z507" s="618"/>
      <c r="AA507" s="18"/>
      <c r="AB507" s="18"/>
    </row>
    <row r="508" spans="1:28" s="19" customFormat="1" ht="13.5" customHeight="1" x14ac:dyDescent="0.15">
      <c r="A508" s="15"/>
      <c r="B508" s="15"/>
      <c r="C508" s="15"/>
      <c r="D508" s="15"/>
      <c r="E508" s="15"/>
      <c r="F508" s="15"/>
      <c r="G508" s="15"/>
      <c r="H508" s="15"/>
      <c r="I508" s="15"/>
      <c r="J508" s="15"/>
      <c r="K508" s="15"/>
      <c r="L508" s="15"/>
      <c r="M508" s="11"/>
      <c r="O508" s="618"/>
      <c r="P508" s="618"/>
      <c r="Q508" s="618"/>
      <c r="R508" s="618"/>
      <c r="S508" s="618"/>
      <c r="T508" s="618"/>
      <c r="U508" s="618"/>
      <c r="V508" s="618"/>
      <c r="W508" s="618"/>
      <c r="X508" s="618"/>
      <c r="Y508" s="618"/>
      <c r="Z508" s="618"/>
      <c r="AA508" s="18"/>
      <c r="AB508" s="18"/>
    </row>
    <row r="509" spans="1:28" s="19" customFormat="1" ht="13.5" customHeight="1" x14ac:dyDescent="0.15">
      <c r="A509" s="15"/>
      <c r="B509" s="15"/>
      <c r="C509" s="15"/>
      <c r="D509" s="15"/>
      <c r="E509" s="15"/>
      <c r="F509" s="15"/>
      <c r="G509" s="15"/>
      <c r="H509" s="15"/>
      <c r="I509" s="15"/>
      <c r="J509" s="15"/>
      <c r="K509" s="15"/>
      <c r="L509" s="15"/>
      <c r="M509" s="11"/>
      <c r="O509" s="618"/>
      <c r="P509" s="618"/>
      <c r="Q509" s="618"/>
      <c r="R509" s="618"/>
      <c r="S509" s="618"/>
      <c r="T509" s="618"/>
      <c r="U509" s="618"/>
      <c r="V509" s="618"/>
      <c r="W509" s="618"/>
      <c r="X509" s="618"/>
      <c r="Y509" s="618"/>
      <c r="Z509" s="618"/>
      <c r="AA509" s="18"/>
      <c r="AB509" s="18"/>
    </row>
    <row r="510" spans="1:28" s="19" customFormat="1" ht="13.5" customHeight="1" x14ac:dyDescent="0.15">
      <c r="A510" s="15"/>
      <c r="B510" s="15"/>
      <c r="C510" s="15"/>
      <c r="D510" s="15"/>
      <c r="E510" s="15"/>
      <c r="F510" s="15"/>
      <c r="G510" s="15"/>
      <c r="H510" s="15"/>
      <c r="I510" s="15"/>
      <c r="J510" s="15"/>
      <c r="K510" s="15"/>
      <c r="L510" s="15"/>
      <c r="M510" s="11"/>
      <c r="O510" s="618"/>
      <c r="P510" s="618"/>
      <c r="Q510" s="618"/>
      <c r="R510" s="618"/>
      <c r="S510" s="618"/>
      <c r="T510" s="618"/>
      <c r="U510" s="618"/>
      <c r="V510" s="618"/>
      <c r="W510" s="618"/>
      <c r="X510" s="618"/>
      <c r="Y510" s="618"/>
      <c r="Z510" s="618"/>
      <c r="AA510" s="18"/>
      <c r="AB510" s="18"/>
    </row>
    <row r="511" spans="1:28" s="19" customFormat="1" ht="13.5" customHeight="1" x14ac:dyDescent="0.15">
      <c r="A511" s="15"/>
      <c r="B511" s="15"/>
      <c r="C511" s="15"/>
      <c r="D511" s="15"/>
      <c r="E511" s="15"/>
      <c r="F511" s="15"/>
      <c r="G511" s="15"/>
      <c r="H511" s="15"/>
      <c r="I511" s="15"/>
      <c r="J511" s="15"/>
      <c r="K511" s="15"/>
      <c r="L511" s="15"/>
      <c r="M511" s="11"/>
      <c r="O511" s="618"/>
      <c r="P511" s="618"/>
      <c r="Q511" s="618"/>
      <c r="R511" s="618"/>
      <c r="S511" s="618"/>
      <c r="T511" s="618"/>
      <c r="U511" s="618"/>
      <c r="V511" s="618"/>
      <c r="W511" s="618"/>
      <c r="X511" s="618"/>
      <c r="Y511" s="618"/>
      <c r="Z511" s="618"/>
      <c r="AA511" s="18"/>
      <c r="AB511" s="18"/>
    </row>
    <row r="512" spans="1:28" s="19" customFormat="1" ht="13.5" customHeight="1" x14ac:dyDescent="0.15">
      <c r="A512" s="15"/>
      <c r="B512" s="15"/>
      <c r="C512" s="15"/>
      <c r="D512" s="15"/>
      <c r="E512" s="15"/>
      <c r="F512" s="15"/>
      <c r="G512" s="15"/>
      <c r="H512" s="15"/>
      <c r="I512" s="15"/>
      <c r="J512" s="15"/>
      <c r="K512" s="15"/>
      <c r="L512" s="15"/>
      <c r="M512" s="11"/>
      <c r="O512" s="618"/>
      <c r="P512" s="618"/>
      <c r="Q512" s="618"/>
      <c r="R512" s="618"/>
      <c r="S512" s="618"/>
      <c r="T512" s="618"/>
      <c r="U512" s="618"/>
      <c r="V512" s="618"/>
      <c r="W512" s="618"/>
      <c r="X512" s="618"/>
      <c r="Y512" s="618"/>
      <c r="Z512" s="618"/>
      <c r="AA512" s="18"/>
      <c r="AB512" s="18"/>
    </row>
    <row r="513" spans="1:28" s="19" customFormat="1" ht="13.5" customHeight="1" x14ac:dyDescent="0.15">
      <c r="A513" s="15"/>
      <c r="B513" s="15"/>
      <c r="C513" s="15"/>
      <c r="D513" s="15"/>
      <c r="E513" s="15"/>
      <c r="F513" s="15"/>
      <c r="G513" s="15"/>
      <c r="H513" s="15"/>
      <c r="I513" s="15"/>
      <c r="J513" s="15"/>
      <c r="K513" s="15"/>
      <c r="L513" s="15"/>
      <c r="M513" s="11"/>
      <c r="O513" s="618"/>
      <c r="P513" s="618"/>
      <c r="Q513" s="618"/>
      <c r="R513" s="618"/>
      <c r="S513" s="618"/>
      <c r="T513" s="618"/>
      <c r="U513" s="618"/>
      <c r="V513" s="618"/>
      <c r="W513" s="618"/>
      <c r="X513" s="618"/>
      <c r="Y513" s="618"/>
      <c r="Z513" s="618"/>
      <c r="AA513" s="18"/>
      <c r="AB513" s="18"/>
    </row>
    <row r="514" spans="1:28" s="19" customFormat="1" ht="13.5" customHeight="1" x14ac:dyDescent="0.15">
      <c r="A514" s="15"/>
      <c r="B514" s="15"/>
      <c r="C514" s="15"/>
      <c r="D514" s="15"/>
      <c r="E514" s="15"/>
      <c r="F514" s="15"/>
      <c r="G514" s="15"/>
      <c r="H514" s="15"/>
      <c r="I514" s="15"/>
      <c r="J514" s="15"/>
      <c r="K514" s="15"/>
      <c r="L514" s="15"/>
      <c r="M514" s="11"/>
      <c r="O514" s="618"/>
      <c r="P514" s="618"/>
      <c r="Q514" s="618"/>
      <c r="R514" s="618"/>
      <c r="S514" s="618"/>
      <c r="T514" s="618"/>
      <c r="U514" s="618"/>
      <c r="V514" s="618"/>
      <c r="W514" s="618"/>
      <c r="X514" s="618"/>
      <c r="Y514" s="618"/>
      <c r="Z514" s="618"/>
      <c r="AA514" s="18"/>
      <c r="AB514" s="18"/>
    </row>
    <row r="515" spans="1:28" s="19" customFormat="1" ht="13.5" customHeight="1" x14ac:dyDescent="0.15">
      <c r="A515" s="15"/>
      <c r="B515" s="15"/>
      <c r="C515" s="15"/>
      <c r="D515" s="15"/>
      <c r="E515" s="15"/>
      <c r="F515" s="15"/>
      <c r="G515" s="15"/>
      <c r="H515" s="15"/>
      <c r="I515" s="15"/>
      <c r="J515" s="15"/>
      <c r="K515" s="15"/>
      <c r="L515" s="15"/>
      <c r="M515" s="11"/>
      <c r="O515" s="618"/>
      <c r="P515" s="618"/>
      <c r="Q515" s="618"/>
      <c r="R515" s="618"/>
      <c r="S515" s="618"/>
      <c r="T515" s="618"/>
      <c r="U515" s="618"/>
      <c r="V515" s="618"/>
      <c r="W515" s="618"/>
      <c r="X515" s="618"/>
      <c r="Y515" s="618"/>
      <c r="Z515" s="618"/>
      <c r="AA515" s="18"/>
      <c r="AB515" s="18"/>
    </row>
    <row r="516" spans="1:28" s="19" customFormat="1" ht="13.5" customHeight="1" x14ac:dyDescent="0.15">
      <c r="A516" s="15"/>
      <c r="B516" s="15"/>
      <c r="C516" s="15"/>
      <c r="D516" s="15"/>
      <c r="E516" s="15"/>
      <c r="F516" s="15"/>
      <c r="G516" s="15"/>
      <c r="H516" s="15"/>
      <c r="I516" s="15"/>
      <c r="J516" s="15"/>
      <c r="K516" s="15"/>
      <c r="L516" s="15"/>
      <c r="M516" s="11"/>
      <c r="O516" s="618"/>
      <c r="P516" s="618"/>
      <c r="Q516" s="618"/>
      <c r="R516" s="618"/>
      <c r="S516" s="618"/>
      <c r="T516" s="618"/>
      <c r="U516" s="618"/>
      <c r="V516" s="618"/>
      <c r="W516" s="618"/>
      <c r="X516" s="618"/>
      <c r="Y516" s="618"/>
      <c r="Z516" s="618"/>
      <c r="AA516" s="18"/>
      <c r="AB516" s="18"/>
    </row>
    <row r="517" spans="1:28" s="19" customFormat="1" ht="13.5" customHeight="1" x14ac:dyDescent="0.15">
      <c r="A517" s="15"/>
      <c r="B517" s="15"/>
      <c r="C517" s="15"/>
      <c r="D517" s="15"/>
      <c r="E517" s="15"/>
      <c r="F517" s="15"/>
      <c r="G517" s="15"/>
      <c r="H517" s="15"/>
      <c r="I517" s="15"/>
      <c r="J517" s="15"/>
      <c r="K517" s="15"/>
      <c r="L517" s="15"/>
      <c r="M517" s="11"/>
      <c r="O517" s="618"/>
      <c r="P517" s="618"/>
      <c r="Q517" s="618"/>
      <c r="R517" s="618"/>
      <c r="S517" s="618"/>
      <c r="T517" s="618"/>
      <c r="U517" s="618"/>
      <c r="V517" s="618"/>
      <c r="W517" s="618"/>
      <c r="X517" s="618"/>
      <c r="Y517" s="618"/>
      <c r="Z517" s="618"/>
      <c r="AA517" s="18"/>
      <c r="AB517" s="18"/>
    </row>
    <row r="518" spans="1:28" s="19" customFormat="1" ht="13.5" customHeight="1" x14ac:dyDescent="0.15">
      <c r="A518" s="15"/>
      <c r="B518" s="15"/>
      <c r="C518" s="15"/>
      <c r="D518" s="15"/>
      <c r="E518" s="15"/>
      <c r="F518" s="15"/>
      <c r="G518" s="15"/>
      <c r="H518" s="15"/>
      <c r="I518" s="15"/>
      <c r="J518" s="15"/>
      <c r="K518" s="15"/>
      <c r="L518" s="15"/>
      <c r="M518" s="11"/>
      <c r="O518" s="618"/>
      <c r="P518" s="618"/>
      <c r="Q518" s="618"/>
      <c r="R518" s="618"/>
      <c r="S518" s="618"/>
      <c r="T518" s="618"/>
      <c r="U518" s="618"/>
      <c r="V518" s="618"/>
      <c r="W518" s="618"/>
      <c r="X518" s="618"/>
      <c r="Y518" s="618"/>
      <c r="Z518" s="618"/>
      <c r="AA518" s="18"/>
      <c r="AB518" s="18"/>
    </row>
    <row r="519" spans="1:28" s="19" customFormat="1" ht="13.5" customHeight="1" x14ac:dyDescent="0.15">
      <c r="A519" s="15"/>
      <c r="B519" s="15"/>
      <c r="C519" s="15"/>
      <c r="D519" s="15"/>
      <c r="E519" s="15"/>
      <c r="F519" s="15"/>
      <c r="G519" s="15"/>
      <c r="H519" s="15"/>
      <c r="I519" s="15"/>
      <c r="J519" s="15"/>
      <c r="K519" s="15"/>
      <c r="L519" s="15"/>
      <c r="M519" s="11"/>
      <c r="O519" s="618"/>
      <c r="P519" s="618"/>
      <c r="Q519" s="618"/>
      <c r="R519" s="618"/>
      <c r="S519" s="618"/>
      <c r="T519" s="618"/>
      <c r="U519" s="618"/>
      <c r="V519" s="618"/>
      <c r="W519" s="618"/>
      <c r="X519" s="618"/>
      <c r="Y519" s="618"/>
      <c r="Z519" s="618"/>
      <c r="AA519" s="18"/>
      <c r="AB519" s="18"/>
    </row>
    <row r="520" spans="1:28" s="19" customFormat="1" ht="13.5" customHeight="1" x14ac:dyDescent="0.15">
      <c r="A520" s="15"/>
      <c r="B520" s="15"/>
      <c r="C520" s="15"/>
      <c r="D520" s="15"/>
      <c r="E520" s="15"/>
      <c r="F520" s="15"/>
      <c r="G520" s="15"/>
      <c r="H520" s="15"/>
      <c r="I520" s="15"/>
      <c r="J520" s="15"/>
      <c r="K520" s="15"/>
      <c r="L520" s="15"/>
      <c r="M520" s="11"/>
      <c r="O520" s="618"/>
      <c r="P520" s="618"/>
      <c r="Q520" s="618"/>
      <c r="R520" s="618"/>
      <c r="S520" s="618"/>
      <c r="T520" s="618"/>
      <c r="U520" s="618"/>
      <c r="V520" s="618"/>
      <c r="W520" s="618"/>
      <c r="X520" s="618"/>
      <c r="Y520" s="618"/>
      <c r="Z520" s="618"/>
      <c r="AA520" s="18"/>
      <c r="AB520" s="18"/>
    </row>
    <row r="521" spans="1:28" s="19" customFormat="1" ht="13.5" customHeight="1" x14ac:dyDescent="0.15">
      <c r="A521" s="15"/>
      <c r="B521" s="15"/>
      <c r="C521" s="15"/>
      <c r="D521" s="15"/>
      <c r="E521" s="15"/>
      <c r="F521" s="15"/>
      <c r="G521" s="15"/>
      <c r="H521" s="15"/>
      <c r="I521" s="15"/>
      <c r="J521" s="15"/>
      <c r="K521" s="15"/>
      <c r="L521" s="15"/>
      <c r="M521" s="11"/>
      <c r="O521" s="618"/>
      <c r="P521" s="618"/>
      <c r="Q521" s="618"/>
      <c r="R521" s="618"/>
      <c r="S521" s="618"/>
      <c r="T521" s="618"/>
      <c r="U521" s="618"/>
      <c r="V521" s="618"/>
      <c r="W521" s="618"/>
      <c r="X521" s="618"/>
      <c r="Y521" s="618"/>
      <c r="Z521" s="618"/>
      <c r="AA521" s="18"/>
      <c r="AB521" s="18"/>
    </row>
    <row r="522" spans="1:28" s="19" customFormat="1" ht="13.5" customHeight="1" x14ac:dyDescent="0.15">
      <c r="A522" s="15"/>
      <c r="B522" s="15"/>
      <c r="C522" s="15"/>
      <c r="D522" s="15"/>
      <c r="E522" s="15"/>
      <c r="F522" s="15"/>
      <c r="G522" s="15"/>
      <c r="H522" s="15"/>
      <c r="I522" s="15"/>
      <c r="J522" s="15"/>
      <c r="K522" s="15"/>
      <c r="L522" s="15"/>
      <c r="M522" s="11"/>
      <c r="O522" s="618"/>
      <c r="P522" s="618"/>
      <c r="Q522" s="618"/>
      <c r="R522" s="618"/>
      <c r="S522" s="618"/>
      <c r="T522" s="618"/>
      <c r="U522" s="618"/>
      <c r="V522" s="618"/>
      <c r="W522" s="618"/>
      <c r="X522" s="618"/>
      <c r="Y522" s="618"/>
      <c r="Z522" s="618"/>
      <c r="AA522" s="18"/>
      <c r="AB522" s="18"/>
    </row>
    <row r="523" spans="1:28" s="19" customFormat="1" ht="13.5" customHeight="1" x14ac:dyDescent="0.15">
      <c r="A523" s="15"/>
      <c r="B523" s="15"/>
      <c r="C523" s="15"/>
      <c r="D523" s="15"/>
      <c r="E523" s="15"/>
      <c r="F523" s="15"/>
      <c r="G523" s="15"/>
      <c r="H523" s="15"/>
      <c r="I523" s="15"/>
      <c r="J523" s="15"/>
      <c r="K523" s="15"/>
      <c r="L523" s="15"/>
      <c r="M523" s="11"/>
      <c r="O523" s="618"/>
      <c r="P523" s="618"/>
      <c r="Q523" s="618"/>
      <c r="R523" s="618"/>
      <c r="S523" s="618"/>
      <c r="T523" s="618"/>
      <c r="U523" s="618"/>
      <c r="V523" s="618"/>
      <c r="W523" s="618"/>
      <c r="X523" s="618"/>
      <c r="Y523" s="618"/>
      <c r="Z523" s="618"/>
      <c r="AA523" s="18"/>
      <c r="AB523" s="18"/>
    </row>
    <row r="524" spans="1:28" s="19" customFormat="1" ht="13.5" customHeight="1" x14ac:dyDescent="0.15">
      <c r="A524" s="15"/>
      <c r="B524" s="15"/>
      <c r="C524" s="15"/>
      <c r="D524" s="15"/>
      <c r="E524" s="15"/>
      <c r="F524" s="15"/>
      <c r="G524" s="15"/>
      <c r="H524" s="15"/>
      <c r="I524" s="15"/>
      <c r="J524" s="15"/>
      <c r="K524" s="15"/>
      <c r="L524" s="15"/>
      <c r="M524" s="11"/>
      <c r="O524" s="618"/>
      <c r="P524" s="618"/>
      <c r="Q524" s="618"/>
      <c r="R524" s="618"/>
      <c r="S524" s="618"/>
      <c r="T524" s="618"/>
      <c r="U524" s="618"/>
      <c r="V524" s="618"/>
      <c r="W524" s="618"/>
      <c r="X524" s="618"/>
      <c r="Y524" s="618"/>
      <c r="Z524" s="618"/>
      <c r="AA524" s="18"/>
      <c r="AB524" s="18"/>
    </row>
    <row r="525" spans="1:28" s="19" customFormat="1" ht="13.5" customHeight="1" x14ac:dyDescent="0.15">
      <c r="A525" s="15"/>
      <c r="B525" s="15"/>
      <c r="C525" s="15"/>
      <c r="D525" s="15"/>
      <c r="E525" s="15"/>
      <c r="F525" s="15"/>
      <c r="G525" s="15"/>
      <c r="H525" s="15"/>
      <c r="I525" s="15"/>
      <c r="J525" s="15"/>
      <c r="K525" s="15"/>
      <c r="L525" s="15"/>
      <c r="M525" s="11"/>
      <c r="O525" s="618"/>
      <c r="P525" s="618"/>
      <c r="Q525" s="618"/>
      <c r="R525" s="618"/>
      <c r="S525" s="618"/>
      <c r="T525" s="618"/>
      <c r="U525" s="618"/>
      <c r="V525" s="618"/>
      <c r="W525" s="618"/>
      <c r="X525" s="618"/>
      <c r="Y525" s="618"/>
      <c r="Z525" s="618"/>
      <c r="AA525" s="18"/>
      <c r="AB525" s="18"/>
    </row>
    <row r="526" spans="1:28" s="19" customFormat="1" ht="13.5" customHeight="1" x14ac:dyDescent="0.15">
      <c r="A526" s="15"/>
      <c r="B526" s="15"/>
      <c r="C526" s="15"/>
      <c r="D526" s="15"/>
      <c r="E526" s="15"/>
      <c r="F526" s="15"/>
      <c r="G526" s="15"/>
      <c r="H526" s="15"/>
      <c r="I526" s="15"/>
      <c r="J526" s="15"/>
      <c r="K526" s="15"/>
      <c r="L526" s="15"/>
      <c r="M526" s="11"/>
      <c r="O526" s="618"/>
      <c r="P526" s="618"/>
      <c r="Q526" s="618"/>
      <c r="R526" s="618"/>
      <c r="S526" s="618"/>
      <c r="T526" s="618"/>
      <c r="U526" s="618"/>
      <c r="V526" s="618"/>
      <c r="W526" s="618"/>
      <c r="X526" s="618"/>
      <c r="Y526" s="618"/>
      <c r="Z526" s="618"/>
      <c r="AA526" s="18"/>
      <c r="AB526" s="18"/>
    </row>
    <row r="527" spans="1:28" s="19" customFormat="1" ht="13.5" customHeight="1" x14ac:dyDescent="0.15">
      <c r="A527" s="15"/>
      <c r="B527" s="15"/>
      <c r="C527" s="15"/>
      <c r="D527" s="15"/>
      <c r="E527" s="15"/>
      <c r="F527" s="15"/>
      <c r="G527" s="15"/>
      <c r="H527" s="15"/>
      <c r="I527" s="15"/>
      <c r="J527" s="15"/>
      <c r="K527" s="15"/>
      <c r="L527" s="15"/>
      <c r="M527" s="11"/>
      <c r="O527" s="618"/>
      <c r="P527" s="618"/>
      <c r="Q527" s="618"/>
      <c r="R527" s="618"/>
      <c r="S527" s="618"/>
      <c r="T527" s="618"/>
      <c r="U527" s="618"/>
      <c r="V527" s="618"/>
      <c r="W527" s="618"/>
      <c r="X527" s="618"/>
      <c r="Y527" s="618"/>
      <c r="Z527" s="618"/>
      <c r="AA527" s="18"/>
      <c r="AB527" s="18"/>
    </row>
    <row r="528" spans="1:28" s="19" customFormat="1" ht="13.5" customHeight="1" x14ac:dyDescent="0.15">
      <c r="A528" s="15"/>
      <c r="B528" s="15"/>
      <c r="C528" s="15"/>
      <c r="D528" s="15"/>
      <c r="E528" s="15"/>
      <c r="F528" s="15"/>
      <c r="G528" s="15"/>
      <c r="H528" s="15"/>
      <c r="I528" s="15"/>
      <c r="J528" s="15"/>
      <c r="K528" s="15"/>
      <c r="L528" s="15"/>
      <c r="M528" s="11"/>
      <c r="O528" s="618"/>
      <c r="P528" s="618"/>
      <c r="Q528" s="618"/>
      <c r="R528" s="618"/>
      <c r="S528" s="618"/>
      <c r="T528" s="618"/>
      <c r="U528" s="618"/>
      <c r="V528" s="618"/>
      <c r="W528" s="618"/>
      <c r="X528" s="618"/>
      <c r="Y528" s="618"/>
      <c r="Z528" s="618"/>
      <c r="AA528" s="18"/>
      <c r="AB528" s="18"/>
    </row>
    <row r="529" spans="1:28" s="19" customFormat="1" ht="13.5" customHeight="1" x14ac:dyDescent="0.15">
      <c r="A529" s="15"/>
      <c r="B529" s="15"/>
      <c r="C529" s="15"/>
      <c r="D529" s="15"/>
      <c r="E529" s="15"/>
      <c r="F529" s="15"/>
      <c r="G529" s="15"/>
      <c r="H529" s="15"/>
      <c r="I529" s="15"/>
      <c r="J529" s="15"/>
      <c r="K529" s="15"/>
      <c r="L529" s="15"/>
      <c r="M529" s="11"/>
      <c r="O529" s="618"/>
      <c r="P529" s="618"/>
      <c r="Q529" s="618"/>
      <c r="R529" s="618"/>
      <c r="S529" s="618"/>
      <c r="T529" s="618"/>
      <c r="U529" s="618"/>
      <c r="V529" s="618"/>
      <c r="W529" s="618"/>
      <c r="X529" s="618"/>
      <c r="Y529" s="618"/>
      <c r="Z529" s="618"/>
      <c r="AA529" s="18"/>
      <c r="AB529" s="18"/>
    </row>
    <row r="530" spans="1:28" s="19" customFormat="1" ht="13.5" customHeight="1" x14ac:dyDescent="0.15">
      <c r="A530" s="15"/>
      <c r="B530" s="15"/>
      <c r="C530" s="15"/>
      <c r="D530" s="15"/>
      <c r="E530" s="15"/>
      <c r="F530" s="15"/>
      <c r="G530" s="15"/>
      <c r="H530" s="15"/>
      <c r="I530" s="15"/>
      <c r="J530" s="15"/>
      <c r="K530" s="15"/>
      <c r="L530" s="15"/>
      <c r="M530" s="11"/>
      <c r="O530" s="618"/>
      <c r="P530" s="618"/>
      <c r="Q530" s="618"/>
      <c r="R530" s="618"/>
      <c r="S530" s="618"/>
      <c r="T530" s="618"/>
      <c r="U530" s="618"/>
      <c r="V530" s="618"/>
      <c r="W530" s="618"/>
      <c r="X530" s="618"/>
      <c r="Y530" s="618"/>
      <c r="Z530" s="618"/>
      <c r="AA530" s="18"/>
      <c r="AB530" s="18"/>
    </row>
    <row r="531" spans="1:28" s="19" customFormat="1" ht="13.5" customHeight="1" x14ac:dyDescent="0.15">
      <c r="A531" s="15"/>
      <c r="B531" s="15"/>
      <c r="C531" s="15"/>
      <c r="D531" s="15"/>
      <c r="E531" s="15"/>
      <c r="F531" s="15"/>
      <c r="G531" s="15"/>
      <c r="H531" s="15"/>
      <c r="I531" s="15"/>
      <c r="J531" s="15"/>
      <c r="K531" s="15"/>
      <c r="L531" s="15"/>
      <c r="M531" s="11"/>
      <c r="O531" s="618"/>
      <c r="P531" s="618"/>
      <c r="Q531" s="618"/>
      <c r="R531" s="618"/>
      <c r="S531" s="618"/>
      <c r="T531" s="618"/>
      <c r="U531" s="618"/>
      <c r="V531" s="618"/>
      <c r="W531" s="618"/>
      <c r="X531" s="618"/>
      <c r="Y531" s="618"/>
      <c r="Z531" s="618"/>
      <c r="AA531" s="18"/>
      <c r="AB531" s="18"/>
    </row>
    <row r="532" spans="1:28" s="19" customFormat="1" ht="13.5" customHeight="1" x14ac:dyDescent="0.15">
      <c r="A532" s="15"/>
      <c r="B532" s="15"/>
      <c r="C532" s="15"/>
      <c r="D532" s="15"/>
      <c r="E532" s="15"/>
      <c r="F532" s="15"/>
      <c r="G532" s="15"/>
      <c r="H532" s="15"/>
      <c r="I532" s="15"/>
      <c r="J532" s="15"/>
      <c r="K532" s="15"/>
      <c r="L532" s="15"/>
      <c r="M532" s="11"/>
      <c r="O532" s="618"/>
      <c r="P532" s="618"/>
      <c r="Q532" s="618"/>
      <c r="R532" s="618"/>
      <c r="S532" s="618"/>
      <c r="T532" s="618"/>
      <c r="U532" s="618"/>
      <c r="V532" s="618"/>
      <c r="W532" s="618"/>
      <c r="X532" s="618"/>
      <c r="Y532" s="618"/>
      <c r="Z532" s="618"/>
      <c r="AA532" s="18"/>
      <c r="AB532" s="18"/>
    </row>
    <row r="533" spans="1:28" s="19" customFormat="1" ht="13.5" customHeight="1" x14ac:dyDescent="0.15">
      <c r="A533" s="15"/>
      <c r="B533" s="15"/>
      <c r="C533" s="15"/>
      <c r="D533" s="15"/>
      <c r="E533" s="15"/>
      <c r="F533" s="15"/>
      <c r="G533" s="15"/>
      <c r="H533" s="15"/>
      <c r="I533" s="15"/>
      <c r="J533" s="15"/>
      <c r="K533" s="15"/>
      <c r="L533" s="15"/>
      <c r="M533" s="11"/>
      <c r="O533" s="618"/>
      <c r="P533" s="618"/>
      <c r="Q533" s="618"/>
      <c r="R533" s="618"/>
      <c r="S533" s="618"/>
      <c r="T533" s="618"/>
      <c r="U533" s="618"/>
      <c r="V533" s="618"/>
      <c r="W533" s="618"/>
      <c r="X533" s="618"/>
      <c r="Y533" s="618"/>
      <c r="Z533" s="618"/>
      <c r="AA533" s="18"/>
      <c r="AB533" s="18"/>
    </row>
    <row r="534" spans="1:28" s="19" customFormat="1" ht="13.5" customHeight="1" x14ac:dyDescent="0.15">
      <c r="A534" s="15"/>
      <c r="B534" s="15"/>
      <c r="C534" s="15"/>
      <c r="D534" s="15"/>
      <c r="E534" s="15"/>
      <c r="F534" s="15"/>
      <c r="G534" s="15"/>
      <c r="H534" s="15"/>
      <c r="I534" s="15"/>
      <c r="J534" s="15"/>
      <c r="K534" s="15"/>
      <c r="L534" s="15"/>
      <c r="M534" s="11"/>
      <c r="O534" s="618"/>
      <c r="P534" s="618"/>
      <c r="Q534" s="618"/>
      <c r="R534" s="618"/>
      <c r="S534" s="618"/>
      <c r="T534" s="618"/>
      <c r="U534" s="618"/>
      <c r="V534" s="618"/>
      <c r="W534" s="618"/>
      <c r="X534" s="618"/>
      <c r="Y534" s="618"/>
      <c r="Z534" s="618"/>
      <c r="AA534" s="18"/>
      <c r="AB534" s="18"/>
    </row>
    <row r="535" spans="1:28" s="19" customFormat="1" ht="13.5" customHeight="1" x14ac:dyDescent="0.15">
      <c r="A535" s="15"/>
      <c r="B535" s="15"/>
      <c r="C535" s="15"/>
      <c r="D535" s="15"/>
      <c r="E535" s="15"/>
      <c r="F535" s="15"/>
      <c r="G535" s="15"/>
      <c r="H535" s="15"/>
      <c r="I535" s="15"/>
      <c r="J535" s="15"/>
      <c r="K535" s="15"/>
      <c r="L535" s="15"/>
      <c r="M535" s="11"/>
      <c r="O535" s="618"/>
      <c r="P535" s="618"/>
      <c r="Q535" s="618"/>
      <c r="R535" s="618"/>
      <c r="S535" s="618"/>
      <c r="T535" s="618"/>
      <c r="U535" s="618"/>
      <c r="V535" s="618"/>
      <c r="W535" s="618"/>
      <c r="X535" s="618"/>
      <c r="Y535" s="618"/>
      <c r="Z535" s="618"/>
      <c r="AA535" s="18"/>
      <c r="AB535" s="18"/>
    </row>
    <row r="536" spans="1:28" s="19" customFormat="1" ht="13.5" customHeight="1" x14ac:dyDescent="0.15">
      <c r="A536" s="15"/>
      <c r="B536" s="15"/>
      <c r="C536" s="15"/>
      <c r="D536" s="15"/>
      <c r="E536" s="15"/>
      <c r="F536" s="15"/>
      <c r="G536" s="15"/>
      <c r="H536" s="15"/>
      <c r="I536" s="15"/>
      <c r="J536" s="15"/>
      <c r="K536" s="15"/>
      <c r="L536" s="15"/>
      <c r="M536" s="11"/>
      <c r="O536" s="618"/>
      <c r="P536" s="618"/>
      <c r="Q536" s="618"/>
      <c r="R536" s="618"/>
      <c r="S536" s="618"/>
      <c r="T536" s="618"/>
      <c r="U536" s="618"/>
      <c r="V536" s="618"/>
      <c r="W536" s="618"/>
      <c r="X536" s="618"/>
      <c r="Y536" s="618"/>
      <c r="Z536" s="618"/>
      <c r="AA536" s="18"/>
      <c r="AB536" s="18"/>
    </row>
    <row r="537" spans="1:28" s="19" customFormat="1" ht="13.5" customHeight="1" x14ac:dyDescent="0.15">
      <c r="A537" s="15"/>
      <c r="B537" s="15"/>
      <c r="C537" s="15"/>
      <c r="D537" s="15"/>
      <c r="E537" s="15"/>
      <c r="F537" s="15"/>
      <c r="G537" s="15"/>
      <c r="H537" s="15"/>
      <c r="I537" s="15"/>
      <c r="J537" s="15"/>
      <c r="K537" s="15"/>
      <c r="L537" s="15"/>
      <c r="M537" s="11"/>
      <c r="O537" s="618"/>
      <c r="P537" s="618"/>
      <c r="Q537" s="618"/>
      <c r="R537" s="618"/>
      <c r="S537" s="618"/>
      <c r="T537" s="618"/>
      <c r="U537" s="618"/>
      <c r="V537" s="618"/>
      <c r="W537" s="618"/>
      <c r="X537" s="618"/>
      <c r="Y537" s="618"/>
      <c r="Z537" s="618"/>
      <c r="AA537" s="18"/>
      <c r="AB537" s="18"/>
    </row>
    <row r="538" spans="1:28" s="19" customFormat="1" ht="13.5" customHeight="1" x14ac:dyDescent="0.15">
      <c r="A538" s="15"/>
      <c r="B538" s="15"/>
      <c r="C538" s="15"/>
      <c r="D538" s="15"/>
      <c r="E538" s="15"/>
      <c r="F538" s="15"/>
      <c r="G538" s="15"/>
      <c r="H538" s="15"/>
      <c r="I538" s="15"/>
      <c r="J538" s="15"/>
      <c r="K538" s="15"/>
      <c r="L538" s="15"/>
      <c r="M538" s="11"/>
      <c r="O538" s="618"/>
      <c r="P538" s="618"/>
      <c r="Q538" s="618"/>
      <c r="R538" s="618"/>
      <c r="S538" s="618"/>
      <c r="T538" s="618"/>
      <c r="U538" s="618"/>
      <c r="V538" s="618"/>
      <c r="W538" s="618"/>
      <c r="X538" s="618"/>
      <c r="Y538" s="618"/>
      <c r="Z538" s="618"/>
      <c r="AA538" s="18"/>
      <c r="AB538" s="18"/>
    </row>
    <row r="539" spans="1:28" s="19" customFormat="1" ht="13.5" customHeight="1" x14ac:dyDescent="0.15">
      <c r="A539" s="15"/>
      <c r="B539" s="15"/>
      <c r="C539" s="15"/>
      <c r="D539" s="15"/>
      <c r="E539" s="15"/>
      <c r="F539" s="15"/>
      <c r="G539" s="15"/>
      <c r="H539" s="15"/>
      <c r="I539" s="15"/>
      <c r="J539" s="15"/>
      <c r="K539" s="15"/>
      <c r="L539" s="15"/>
      <c r="M539" s="11"/>
      <c r="O539" s="618"/>
      <c r="P539" s="618"/>
      <c r="Q539" s="618"/>
      <c r="R539" s="618"/>
      <c r="S539" s="618"/>
      <c r="T539" s="618"/>
      <c r="U539" s="618"/>
      <c r="V539" s="618"/>
      <c r="W539" s="618"/>
      <c r="X539" s="618"/>
      <c r="Y539" s="618"/>
      <c r="Z539" s="618"/>
      <c r="AA539" s="18"/>
      <c r="AB539" s="18"/>
    </row>
    <row r="540" spans="1:28" s="19" customFormat="1" ht="13.5" customHeight="1" x14ac:dyDescent="0.15">
      <c r="A540" s="15"/>
      <c r="B540" s="15"/>
      <c r="C540" s="15"/>
      <c r="D540" s="15"/>
      <c r="E540" s="15"/>
      <c r="F540" s="15"/>
      <c r="G540" s="15"/>
      <c r="H540" s="15"/>
      <c r="I540" s="15"/>
      <c r="J540" s="15"/>
      <c r="K540" s="15"/>
      <c r="L540" s="15"/>
      <c r="M540" s="11"/>
      <c r="O540" s="618"/>
      <c r="P540" s="618"/>
      <c r="Q540" s="618"/>
      <c r="R540" s="618"/>
      <c r="S540" s="618"/>
      <c r="T540" s="618"/>
      <c r="U540" s="618"/>
      <c r="V540" s="618"/>
      <c r="W540" s="618"/>
      <c r="X540" s="618"/>
      <c r="Y540" s="618"/>
      <c r="Z540" s="618"/>
      <c r="AA540" s="18"/>
      <c r="AB540" s="18"/>
    </row>
    <row r="541" spans="1:28" s="19" customFormat="1" ht="13.5" customHeight="1" x14ac:dyDescent="0.15">
      <c r="A541" s="15"/>
      <c r="B541" s="15"/>
      <c r="C541" s="15"/>
      <c r="D541" s="15"/>
      <c r="E541" s="15"/>
      <c r="F541" s="15"/>
      <c r="G541" s="15"/>
      <c r="H541" s="15"/>
      <c r="I541" s="15"/>
      <c r="J541" s="15"/>
      <c r="K541" s="15"/>
      <c r="L541" s="15"/>
      <c r="M541" s="11"/>
      <c r="O541" s="618"/>
      <c r="P541" s="618"/>
      <c r="Q541" s="618"/>
      <c r="R541" s="618"/>
      <c r="S541" s="618"/>
      <c r="T541" s="618"/>
      <c r="U541" s="618"/>
      <c r="V541" s="618"/>
      <c r="W541" s="618"/>
      <c r="X541" s="618"/>
      <c r="Y541" s="618"/>
      <c r="Z541" s="618"/>
      <c r="AA541" s="18"/>
      <c r="AB541" s="18"/>
    </row>
    <row r="542" spans="1:28" s="19" customFormat="1" ht="13.5" customHeight="1" x14ac:dyDescent="0.15">
      <c r="A542" s="15"/>
      <c r="B542" s="15"/>
      <c r="C542" s="15"/>
      <c r="D542" s="15"/>
      <c r="E542" s="15"/>
      <c r="F542" s="15"/>
      <c r="G542" s="15"/>
      <c r="H542" s="15"/>
      <c r="I542" s="15"/>
      <c r="J542" s="15"/>
      <c r="K542" s="15"/>
      <c r="L542" s="15"/>
      <c r="M542" s="11"/>
      <c r="O542" s="618"/>
      <c r="P542" s="618"/>
      <c r="Q542" s="618"/>
      <c r="R542" s="618"/>
      <c r="S542" s="618"/>
      <c r="T542" s="618"/>
      <c r="U542" s="618"/>
      <c r="V542" s="618"/>
      <c r="W542" s="618"/>
      <c r="X542" s="618"/>
      <c r="Y542" s="618"/>
      <c r="Z542" s="618"/>
      <c r="AA542" s="18"/>
      <c r="AB542" s="18"/>
    </row>
    <row r="543" spans="1:28" s="19" customFormat="1" ht="13.5" customHeight="1" x14ac:dyDescent="0.15">
      <c r="A543" s="15"/>
      <c r="B543" s="15"/>
      <c r="C543" s="15"/>
      <c r="D543" s="15"/>
      <c r="E543" s="15"/>
      <c r="F543" s="15"/>
      <c r="G543" s="15"/>
      <c r="H543" s="15"/>
      <c r="I543" s="15"/>
      <c r="J543" s="15"/>
      <c r="K543" s="15"/>
      <c r="L543" s="15"/>
      <c r="M543" s="11"/>
      <c r="O543" s="618"/>
      <c r="P543" s="618"/>
      <c r="Q543" s="618"/>
      <c r="R543" s="618"/>
      <c r="S543" s="618"/>
      <c r="T543" s="618"/>
      <c r="U543" s="618"/>
      <c r="V543" s="618"/>
      <c r="W543" s="618"/>
      <c r="X543" s="618"/>
      <c r="Y543" s="618"/>
      <c r="Z543" s="618"/>
      <c r="AA543" s="18"/>
      <c r="AB543" s="18"/>
    </row>
    <row r="544" spans="1:28" s="19" customFormat="1" ht="13.5" customHeight="1" x14ac:dyDescent="0.15">
      <c r="A544" s="15"/>
      <c r="B544" s="15"/>
      <c r="C544" s="15"/>
      <c r="D544" s="15"/>
      <c r="E544" s="15"/>
      <c r="F544" s="15"/>
      <c r="G544" s="15"/>
      <c r="H544" s="15"/>
      <c r="I544" s="15"/>
      <c r="J544" s="15"/>
      <c r="K544" s="15"/>
      <c r="L544" s="15"/>
      <c r="M544" s="11"/>
      <c r="O544" s="618"/>
      <c r="P544" s="618"/>
      <c r="Q544" s="618"/>
      <c r="R544" s="618"/>
      <c r="S544" s="618"/>
      <c r="T544" s="618"/>
      <c r="U544" s="618"/>
      <c r="V544" s="618"/>
      <c r="W544" s="618"/>
      <c r="X544" s="618"/>
      <c r="Y544" s="618"/>
      <c r="Z544" s="618"/>
      <c r="AA544" s="18"/>
      <c r="AB544" s="18"/>
    </row>
    <row r="545" spans="1:28" s="19" customFormat="1" ht="13.5" customHeight="1" x14ac:dyDescent="0.15">
      <c r="A545" s="15"/>
      <c r="B545" s="15"/>
      <c r="C545" s="15"/>
      <c r="D545" s="15"/>
      <c r="E545" s="15"/>
      <c r="F545" s="15"/>
      <c r="G545" s="15"/>
      <c r="H545" s="15"/>
      <c r="I545" s="15"/>
      <c r="J545" s="15"/>
      <c r="K545" s="15"/>
      <c r="L545" s="15"/>
      <c r="M545" s="11"/>
      <c r="O545" s="618"/>
      <c r="P545" s="618"/>
      <c r="Q545" s="618"/>
      <c r="R545" s="618"/>
      <c r="S545" s="618"/>
      <c r="T545" s="618"/>
      <c r="U545" s="618"/>
      <c r="V545" s="618"/>
      <c r="W545" s="618"/>
      <c r="X545" s="618"/>
      <c r="Y545" s="618"/>
      <c r="Z545" s="618"/>
      <c r="AA545" s="18"/>
      <c r="AB545" s="18"/>
    </row>
    <row r="546" spans="1:28" s="19" customFormat="1" ht="13.5" customHeight="1" x14ac:dyDescent="0.15">
      <c r="A546" s="15"/>
      <c r="B546" s="15"/>
      <c r="C546" s="15"/>
      <c r="D546" s="15"/>
      <c r="E546" s="15"/>
      <c r="F546" s="15"/>
      <c r="G546" s="15"/>
      <c r="H546" s="15"/>
      <c r="I546" s="15"/>
      <c r="J546" s="15"/>
      <c r="K546" s="15"/>
      <c r="L546" s="15"/>
      <c r="M546" s="11"/>
      <c r="O546" s="618"/>
      <c r="P546" s="618"/>
      <c r="Q546" s="618"/>
      <c r="R546" s="618"/>
      <c r="S546" s="618"/>
      <c r="T546" s="618"/>
      <c r="U546" s="618"/>
      <c r="V546" s="618"/>
      <c r="W546" s="618"/>
      <c r="X546" s="618"/>
      <c r="Y546" s="618"/>
      <c r="Z546" s="618"/>
      <c r="AA546" s="18"/>
      <c r="AB546" s="18"/>
    </row>
    <row r="547" spans="1:28" s="19" customFormat="1" ht="13.5" customHeight="1" x14ac:dyDescent="0.15">
      <c r="A547" s="15"/>
      <c r="B547" s="15"/>
      <c r="C547" s="15"/>
      <c r="D547" s="15"/>
      <c r="E547" s="15"/>
      <c r="F547" s="15"/>
      <c r="G547" s="15"/>
      <c r="H547" s="15"/>
      <c r="I547" s="15"/>
      <c r="J547" s="15"/>
      <c r="K547" s="15"/>
      <c r="L547" s="15"/>
      <c r="M547" s="11"/>
      <c r="O547" s="618"/>
      <c r="P547" s="618"/>
      <c r="Q547" s="618"/>
      <c r="R547" s="618"/>
      <c r="S547" s="618"/>
      <c r="T547" s="618"/>
      <c r="U547" s="618"/>
      <c r="V547" s="618"/>
      <c r="W547" s="618"/>
      <c r="X547" s="618"/>
      <c r="Y547" s="618"/>
      <c r="Z547" s="618"/>
      <c r="AA547" s="18"/>
      <c r="AB547" s="18"/>
    </row>
    <row r="548" spans="1:28" s="19" customFormat="1" ht="13.5" customHeight="1" x14ac:dyDescent="0.15">
      <c r="A548" s="15"/>
      <c r="B548" s="15"/>
      <c r="C548" s="15"/>
      <c r="D548" s="15"/>
      <c r="E548" s="15"/>
      <c r="F548" s="15"/>
      <c r="G548" s="15"/>
      <c r="H548" s="15"/>
      <c r="I548" s="15"/>
      <c r="J548" s="15"/>
      <c r="K548" s="15"/>
      <c r="L548" s="15"/>
      <c r="M548" s="11"/>
      <c r="O548" s="618"/>
      <c r="P548" s="618"/>
      <c r="Q548" s="618"/>
      <c r="R548" s="618"/>
      <c r="S548" s="618"/>
      <c r="T548" s="618"/>
      <c r="U548" s="618"/>
      <c r="V548" s="618"/>
      <c r="W548" s="618"/>
      <c r="X548" s="618"/>
      <c r="Y548" s="618"/>
      <c r="Z548" s="618"/>
      <c r="AA548" s="18"/>
      <c r="AB548" s="18"/>
    </row>
    <row r="549" spans="1:28" s="19" customFormat="1" ht="13.5" customHeight="1" x14ac:dyDescent="0.15">
      <c r="A549" s="15"/>
      <c r="B549" s="15"/>
      <c r="C549" s="15"/>
      <c r="D549" s="15"/>
      <c r="E549" s="15"/>
      <c r="F549" s="15"/>
      <c r="G549" s="15"/>
      <c r="H549" s="15"/>
      <c r="I549" s="15"/>
      <c r="J549" s="15"/>
      <c r="K549" s="15"/>
      <c r="L549" s="15"/>
      <c r="M549" s="11"/>
      <c r="O549" s="618"/>
      <c r="P549" s="618"/>
      <c r="Q549" s="618"/>
      <c r="R549" s="618"/>
      <c r="S549" s="618"/>
      <c r="T549" s="618"/>
      <c r="U549" s="618"/>
      <c r="V549" s="618"/>
      <c r="W549" s="618"/>
      <c r="X549" s="618"/>
      <c r="Y549" s="618"/>
      <c r="Z549" s="618"/>
      <c r="AA549" s="18"/>
      <c r="AB549" s="18"/>
    </row>
    <row r="550" spans="1:28" s="19" customFormat="1" ht="13.5" customHeight="1" x14ac:dyDescent="0.15">
      <c r="A550" s="15"/>
      <c r="B550" s="15"/>
      <c r="C550" s="15"/>
      <c r="D550" s="15"/>
      <c r="E550" s="15"/>
      <c r="F550" s="15"/>
      <c r="G550" s="15"/>
      <c r="H550" s="15"/>
      <c r="I550" s="15"/>
      <c r="J550" s="15"/>
      <c r="K550" s="15"/>
      <c r="L550" s="15"/>
      <c r="M550" s="11"/>
      <c r="O550" s="618"/>
      <c r="P550" s="618"/>
      <c r="Q550" s="618"/>
      <c r="R550" s="618"/>
      <c r="S550" s="618"/>
      <c r="T550" s="618"/>
      <c r="U550" s="618"/>
      <c r="V550" s="618"/>
      <c r="W550" s="618"/>
      <c r="X550" s="618"/>
      <c r="Y550" s="618"/>
      <c r="Z550" s="618"/>
      <c r="AA550" s="18"/>
      <c r="AB550" s="18"/>
    </row>
    <row r="551" spans="1:28" s="19" customFormat="1" ht="13.5" customHeight="1" x14ac:dyDescent="0.15">
      <c r="A551" s="15"/>
      <c r="B551" s="15"/>
      <c r="C551" s="15"/>
      <c r="D551" s="15"/>
      <c r="E551" s="15"/>
      <c r="F551" s="15"/>
      <c r="G551" s="15"/>
      <c r="H551" s="15"/>
      <c r="I551" s="15"/>
      <c r="J551" s="15"/>
      <c r="K551" s="15"/>
      <c r="L551" s="15"/>
      <c r="M551" s="11"/>
      <c r="O551" s="618"/>
      <c r="P551" s="618"/>
      <c r="Q551" s="618"/>
      <c r="R551" s="618"/>
      <c r="S551" s="618"/>
      <c r="T551" s="618"/>
      <c r="U551" s="618"/>
      <c r="V551" s="618"/>
      <c r="W551" s="618"/>
      <c r="X551" s="618"/>
      <c r="Y551" s="618"/>
      <c r="Z551" s="618"/>
      <c r="AA551" s="18"/>
      <c r="AB551" s="18"/>
    </row>
    <row r="552" spans="1:28" s="19" customFormat="1" ht="13.5" customHeight="1" x14ac:dyDescent="0.15">
      <c r="A552" s="15"/>
      <c r="B552" s="15"/>
      <c r="C552" s="15"/>
      <c r="D552" s="15"/>
      <c r="E552" s="15"/>
      <c r="F552" s="15"/>
      <c r="G552" s="15"/>
      <c r="H552" s="15"/>
      <c r="I552" s="15"/>
      <c r="J552" s="15"/>
      <c r="K552" s="15"/>
      <c r="L552" s="15"/>
      <c r="M552" s="11"/>
      <c r="O552" s="618"/>
      <c r="P552" s="618"/>
      <c r="Q552" s="618"/>
      <c r="R552" s="618"/>
      <c r="S552" s="618"/>
      <c r="T552" s="618"/>
      <c r="U552" s="618"/>
      <c r="V552" s="618"/>
      <c r="W552" s="618"/>
      <c r="X552" s="618"/>
      <c r="Y552" s="618"/>
      <c r="Z552" s="618"/>
      <c r="AA552" s="18"/>
      <c r="AB552" s="18"/>
    </row>
    <row r="553" spans="1:28" s="19" customFormat="1" ht="13.5" customHeight="1" x14ac:dyDescent="0.15">
      <c r="A553" s="15"/>
      <c r="B553" s="15"/>
      <c r="C553" s="15"/>
      <c r="D553" s="15"/>
      <c r="E553" s="15"/>
      <c r="F553" s="15"/>
      <c r="G553" s="15"/>
      <c r="H553" s="15"/>
      <c r="I553" s="15"/>
      <c r="J553" s="15"/>
      <c r="K553" s="15"/>
      <c r="L553" s="15"/>
      <c r="M553" s="11"/>
      <c r="O553" s="618"/>
      <c r="P553" s="618"/>
      <c r="Q553" s="618"/>
      <c r="R553" s="618"/>
      <c r="S553" s="618"/>
      <c r="T553" s="618"/>
      <c r="U553" s="618"/>
      <c r="V553" s="618"/>
      <c r="W553" s="618"/>
      <c r="X553" s="618"/>
      <c r="Y553" s="618"/>
      <c r="Z553" s="618"/>
      <c r="AA553" s="18"/>
      <c r="AB553" s="18"/>
    </row>
    <row r="554" spans="1:28" s="19" customFormat="1" ht="13.5" customHeight="1" x14ac:dyDescent="0.15">
      <c r="A554" s="15"/>
      <c r="B554" s="15"/>
      <c r="C554" s="15"/>
      <c r="D554" s="15"/>
      <c r="E554" s="15"/>
      <c r="F554" s="15"/>
      <c r="G554" s="15"/>
      <c r="H554" s="15"/>
      <c r="I554" s="15"/>
      <c r="J554" s="15"/>
      <c r="K554" s="15"/>
      <c r="L554" s="15"/>
      <c r="M554" s="11"/>
      <c r="O554" s="618"/>
      <c r="P554" s="618"/>
      <c r="Q554" s="618"/>
      <c r="R554" s="618"/>
      <c r="S554" s="618"/>
      <c r="T554" s="618"/>
      <c r="U554" s="618"/>
      <c r="V554" s="618"/>
      <c r="W554" s="618"/>
      <c r="X554" s="618"/>
      <c r="Y554" s="618"/>
      <c r="Z554" s="618"/>
      <c r="AA554" s="18"/>
      <c r="AB554" s="18"/>
    </row>
    <row r="555" spans="1:28" s="19" customFormat="1" ht="13.5" customHeight="1" x14ac:dyDescent="0.15">
      <c r="A555" s="15"/>
      <c r="B555" s="15"/>
      <c r="C555" s="15"/>
      <c r="D555" s="15"/>
      <c r="E555" s="15"/>
      <c r="F555" s="15"/>
      <c r="G555" s="15"/>
      <c r="H555" s="15"/>
      <c r="I555" s="15"/>
      <c r="J555" s="15"/>
      <c r="K555" s="15"/>
      <c r="L555" s="15"/>
      <c r="M555" s="11"/>
      <c r="O555" s="618"/>
      <c r="P555" s="618"/>
      <c r="Q555" s="618"/>
      <c r="R555" s="618"/>
      <c r="S555" s="618"/>
      <c r="T555" s="618"/>
      <c r="U555" s="618"/>
      <c r="V555" s="618"/>
      <c r="W555" s="618"/>
      <c r="X555" s="618"/>
      <c r="Y555" s="618"/>
      <c r="Z555" s="618"/>
      <c r="AA555" s="18"/>
      <c r="AB555" s="18"/>
    </row>
    <row r="556" spans="1:28" s="19" customFormat="1" ht="13.5" customHeight="1" x14ac:dyDescent="0.15">
      <c r="A556" s="15"/>
      <c r="B556" s="15"/>
      <c r="C556" s="15"/>
      <c r="D556" s="15"/>
      <c r="E556" s="15"/>
      <c r="F556" s="15"/>
      <c r="G556" s="15"/>
      <c r="H556" s="15"/>
      <c r="I556" s="15"/>
      <c r="J556" s="15"/>
      <c r="K556" s="15"/>
      <c r="L556" s="15"/>
      <c r="M556" s="11"/>
      <c r="O556" s="618"/>
      <c r="P556" s="618"/>
      <c r="Q556" s="618"/>
      <c r="R556" s="618"/>
      <c r="S556" s="618"/>
      <c r="T556" s="618"/>
      <c r="U556" s="618"/>
      <c r="V556" s="618"/>
      <c r="W556" s="618"/>
      <c r="X556" s="618"/>
      <c r="Y556" s="618"/>
      <c r="Z556" s="618"/>
      <c r="AA556" s="18"/>
      <c r="AB556" s="18"/>
    </row>
    <row r="557" spans="1:28" s="19" customFormat="1" ht="13.5" customHeight="1" x14ac:dyDescent="0.15">
      <c r="A557" s="15"/>
      <c r="B557" s="15"/>
      <c r="C557" s="15"/>
      <c r="D557" s="15"/>
      <c r="E557" s="15"/>
      <c r="F557" s="15"/>
      <c r="G557" s="15"/>
      <c r="H557" s="15"/>
      <c r="I557" s="15"/>
      <c r="J557" s="15"/>
      <c r="K557" s="15"/>
      <c r="L557" s="15"/>
      <c r="M557" s="11"/>
      <c r="O557" s="618"/>
      <c r="P557" s="618"/>
      <c r="Q557" s="618"/>
      <c r="R557" s="618"/>
      <c r="S557" s="618"/>
      <c r="T557" s="618"/>
      <c r="U557" s="618"/>
      <c r="V557" s="618"/>
      <c r="W557" s="618"/>
      <c r="X557" s="618"/>
      <c r="Y557" s="618"/>
      <c r="Z557" s="618"/>
      <c r="AA557" s="18"/>
      <c r="AB557" s="18"/>
    </row>
    <row r="558" spans="1:28" s="19" customFormat="1" ht="13.5" customHeight="1" x14ac:dyDescent="0.15">
      <c r="A558" s="15"/>
      <c r="B558" s="15"/>
      <c r="C558" s="15"/>
      <c r="D558" s="15"/>
      <c r="E558" s="15"/>
      <c r="F558" s="15"/>
      <c r="G558" s="15"/>
      <c r="H558" s="15"/>
      <c r="I558" s="15"/>
      <c r="J558" s="15"/>
      <c r="K558" s="15"/>
      <c r="L558" s="15"/>
      <c r="M558" s="11"/>
      <c r="O558" s="618"/>
      <c r="P558" s="618"/>
      <c r="Q558" s="618"/>
      <c r="R558" s="618"/>
      <c r="S558" s="618"/>
      <c r="T558" s="618"/>
      <c r="U558" s="618"/>
      <c r="V558" s="618"/>
      <c r="W558" s="618"/>
      <c r="X558" s="618"/>
      <c r="Y558" s="618"/>
      <c r="Z558" s="618"/>
      <c r="AA558" s="18"/>
      <c r="AB558" s="18"/>
    </row>
    <row r="559" spans="1:28" s="19" customFormat="1" ht="13.5" customHeight="1" x14ac:dyDescent="0.15">
      <c r="A559" s="15"/>
      <c r="B559" s="15"/>
      <c r="C559" s="15"/>
      <c r="D559" s="15"/>
      <c r="E559" s="15"/>
      <c r="F559" s="15"/>
      <c r="G559" s="15"/>
      <c r="H559" s="15"/>
      <c r="I559" s="15"/>
      <c r="J559" s="15"/>
      <c r="K559" s="15"/>
      <c r="L559" s="15"/>
      <c r="M559" s="11"/>
      <c r="O559" s="618"/>
      <c r="P559" s="618"/>
      <c r="Q559" s="618"/>
      <c r="R559" s="618"/>
      <c r="S559" s="618"/>
      <c r="T559" s="618"/>
      <c r="U559" s="618"/>
      <c r="V559" s="618"/>
      <c r="W559" s="618"/>
      <c r="X559" s="618"/>
      <c r="Y559" s="618"/>
      <c r="Z559" s="618"/>
      <c r="AA559" s="18"/>
      <c r="AB559" s="18"/>
    </row>
    <row r="560" spans="1:28" s="19" customFormat="1" ht="13.5" customHeight="1" x14ac:dyDescent="0.15">
      <c r="A560" s="15"/>
      <c r="B560" s="15"/>
      <c r="C560" s="15"/>
      <c r="D560" s="15"/>
      <c r="E560" s="15"/>
      <c r="F560" s="15"/>
      <c r="G560" s="15"/>
      <c r="H560" s="15"/>
      <c r="I560" s="15"/>
      <c r="J560" s="15"/>
      <c r="K560" s="15"/>
      <c r="L560" s="15"/>
      <c r="M560" s="11"/>
      <c r="O560" s="618"/>
      <c r="P560" s="618"/>
      <c r="Q560" s="618"/>
      <c r="R560" s="618"/>
      <c r="S560" s="618"/>
      <c r="T560" s="618"/>
      <c r="U560" s="618"/>
      <c r="V560" s="618"/>
      <c r="W560" s="618"/>
      <c r="X560" s="618"/>
      <c r="Y560" s="618"/>
      <c r="Z560" s="618"/>
      <c r="AA560" s="18"/>
      <c r="AB560" s="18"/>
    </row>
    <row r="561" spans="1:28" s="19" customFormat="1" ht="13.5" customHeight="1" x14ac:dyDescent="0.15">
      <c r="A561" s="15"/>
      <c r="B561" s="15"/>
      <c r="C561" s="15"/>
      <c r="D561" s="15"/>
      <c r="E561" s="15"/>
      <c r="F561" s="15"/>
      <c r="G561" s="15"/>
      <c r="H561" s="15"/>
      <c r="I561" s="15"/>
      <c r="J561" s="15"/>
      <c r="K561" s="15"/>
      <c r="L561" s="15"/>
      <c r="M561" s="11"/>
      <c r="O561" s="618"/>
      <c r="P561" s="618"/>
      <c r="Q561" s="618"/>
      <c r="R561" s="618"/>
      <c r="S561" s="618"/>
      <c r="T561" s="618"/>
      <c r="U561" s="618"/>
      <c r="V561" s="618"/>
      <c r="W561" s="618"/>
      <c r="X561" s="618"/>
      <c r="Y561" s="618"/>
      <c r="Z561" s="618"/>
      <c r="AA561" s="18"/>
      <c r="AB561" s="18"/>
    </row>
    <row r="562" spans="1:28" s="19" customFormat="1" ht="13.5" customHeight="1" x14ac:dyDescent="0.15">
      <c r="A562" s="15"/>
      <c r="B562" s="15"/>
      <c r="C562" s="15"/>
      <c r="D562" s="15"/>
      <c r="E562" s="15"/>
      <c r="F562" s="15"/>
      <c r="G562" s="15"/>
      <c r="H562" s="15"/>
      <c r="I562" s="15"/>
      <c r="J562" s="15"/>
      <c r="K562" s="15"/>
      <c r="L562" s="15"/>
      <c r="M562" s="11"/>
      <c r="O562" s="618"/>
      <c r="P562" s="618"/>
      <c r="Q562" s="618"/>
      <c r="R562" s="618"/>
      <c r="S562" s="618"/>
      <c r="T562" s="618"/>
      <c r="U562" s="618"/>
      <c r="V562" s="618"/>
      <c r="W562" s="618"/>
      <c r="X562" s="618"/>
      <c r="Y562" s="618"/>
      <c r="Z562" s="618"/>
      <c r="AA562" s="18"/>
      <c r="AB562" s="18"/>
    </row>
    <row r="563" spans="1:28" s="19" customFormat="1" ht="13.5" customHeight="1" x14ac:dyDescent="0.15">
      <c r="A563" s="15"/>
      <c r="B563" s="15"/>
      <c r="C563" s="15"/>
      <c r="D563" s="15"/>
      <c r="E563" s="15"/>
      <c r="F563" s="15"/>
      <c r="G563" s="15"/>
      <c r="H563" s="15"/>
      <c r="I563" s="15"/>
      <c r="J563" s="15"/>
      <c r="K563" s="15"/>
      <c r="L563" s="15"/>
      <c r="M563" s="11"/>
      <c r="O563" s="618"/>
      <c r="P563" s="618"/>
      <c r="Q563" s="618"/>
      <c r="R563" s="618"/>
      <c r="S563" s="618"/>
      <c r="T563" s="618"/>
      <c r="U563" s="618"/>
      <c r="V563" s="618"/>
      <c r="W563" s="618"/>
      <c r="X563" s="618"/>
      <c r="Y563" s="618"/>
      <c r="Z563" s="618"/>
      <c r="AA563" s="18"/>
      <c r="AB563" s="18"/>
    </row>
    <row r="564" spans="1:28" s="19" customFormat="1" ht="13.5" customHeight="1" x14ac:dyDescent="0.15">
      <c r="A564" s="15"/>
      <c r="B564" s="15"/>
      <c r="C564" s="15"/>
      <c r="D564" s="15"/>
      <c r="E564" s="15"/>
      <c r="F564" s="15"/>
      <c r="G564" s="15"/>
      <c r="H564" s="15"/>
      <c r="I564" s="15"/>
      <c r="J564" s="15"/>
      <c r="K564" s="15"/>
      <c r="L564" s="15"/>
      <c r="M564" s="11"/>
      <c r="O564" s="618"/>
      <c r="P564" s="618"/>
      <c r="Q564" s="618"/>
      <c r="R564" s="618"/>
      <c r="S564" s="618"/>
      <c r="T564" s="618"/>
      <c r="U564" s="618"/>
      <c r="V564" s="618"/>
      <c r="W564" s="618"/>
      <c r="X564" s="618"/>
      <c r="Y564" s="618"/>
      <c r="Z564" s="618"/>
      <c r="AA564" s="18"/>
      <c r="AB564" s="18"/>
    </row>
    <row r="565" spans="1:28" s="19" customFormat="1" ht="13.5" customHeight="1" x14ac:dyDescent="0.15">
      <c r="A565" s="15"/>
      <c r="B565" s="15"/>
      <c r="C565" s="15"/>
      <c r="D565" s="15"/>
      <c r="E565" s="15"/>
      <c r="F565" s="15"/>
      <c r="G565" s="15"/>
      <c r="H565" s="15"/>
      <c r="I565" s="15"/>
      <c r="J565" s="15"/>
      <c r="K565" s="15"/>
      <c r="L565" s="15"/>
      <c r="M565" s="11"/>
      <c r="O565" s="618"/>
      <c r="P565" s="618"/>
      <c r="Q565" s="618"/>
      <c r="R565" s="618"/>
      <c r="S565" s="618"/>
      <c r="T565" s="618"/>
      <c r="U565" s="618"/>
      <c r="V565" s="618"/>
      <c r="W565" s="618"/>
      <c r="X565" s="618"/>
      <c r="Y565" s="618"/>
      <c r="Z565" s="618"/>
      <c r="AA565" s="18"/>
      <c r="AB565" s="18"/>
    </row>
    <row r="566" spans="1:28" s="19" customFormat="1" ht="13.5" customHeight="1" x14ac:dyDescent="0.15">
      <c r="A566" s="15"/>
      <c r="B566" s="15"/>
      <c r="C566" s="15"/>
      <c r="D566" s="15"/>
      <c r="E566" s="15"/>
      <c r="F566" s="15"/>
      <c r="G566" s="15"/>
      <c r="H566" s="15"/>
      <c r="I566" s="15"/>
      <c r="J566" s="15"/>
      <c r="K566" s="15"/>
      <c r="L566" s="15"/>
      <c r="M566" s="11"/>
      <c r="O566" s="618"/>
      <c r="P566" s="618"/>
      <c r="Q566" s="618"/>
      <c r="R566" s="618"/>
      <c r="S566" s="618"/>
      <c r="T566" s="618"/>
      <c r="U566" s="618"/>
      <c r="V566" s="618"/>
      <c r="W566" s="618"/>
      <c r="X566" s="618"/>
      <c r="Y566" s="618"/>
      <c r="Z566" s="618"/>
      <c r="AA566" s="18"/>
      <c r="AB566" s="18"/>
    </row>
    <row r="567" spans="1:28" s="19" customFormat="1" ht="13.5" customHeight="1" x14ac:dyDescent="0.15">
      <c r="A567" s="15"/>
      <c r="B567" s="15"/>
      <c r="C567" s="15"/>
      <c r="D567" s="15"/>
      <c r="E567" s="15"/>
      <c r="F567" s="15"/>
      <c r="G567" s="15"/>
      <c r="H567" s="15"/>
      <c r="I567" s="15"/>
      <c r="J567" s="15"/>
      <c r="K567" s="15"/>
      <c r="L567" s="15"/>
      <c r="M567" s="11"/>
      <c r="O567" s="618"/>
      <c r="P567" s="618"/>
      <c r="Q567" s="618"/>
      <c r="R567" s="618"/>
      <c r="S567" s="618"/>
      <c r="T567" s="618"/>
      <c r="U567" s="618"/>
      <c r="V567" s="618"/>
      <c r="W567" s="618"/>
      <c r="X567" s="618"/>
      <c r="Y567" s="618"/>
      <c r="Z567" s="618"/>
      <c r="AA567" s="18"/>
      <c r="AB567" s="18"/>
    </row>
    <row r="568" spans="1:28" s="19" customFormat="1" ht="13.5" customHeight="1" x14ac:dyDescent="0.15">
      <c r="A568" s="15"/>
      <c r="B568" s="15"/>
      <c r="C568" s="15"/>
      <c r="D568" s="15"/>
      <c r="E568" s="15"/>
      <c r="F568" s="15"/>
      <c r="G568" s="15"/>
      <c r="H568" s="15"/>
      <c r="I568" s="15"/>
      <c r="J568" s="15"/>
      <c r="K568" s="15"/>
      <c r="L568" s="15"/>
      <c r="M568" s="11"/>
      <c r="O568" s="618"/>
      <c r="P568" s="618"/>
      <c r="Q568" s="618"/>
      <c r="R568" s="618"/>
      <c r="S568" s="618"/>
      <c r="T568" s="618"/>
      <c r="U568" s="618"/>
      <c r="V568" s="618"/>
      <c r="W568" s="618"/>
      <c r="X568" s="618"/>
      <c r="Y568" s="618"/>
      <c r="Z568" s="618"/>
      <c r="AA568" s="18"/>
      <c r="AB568" s="18"/>
    </row>
    <row r="569" spans="1:28" s="19" customFormat="1" ht="13.5" customHeight="1" x14ac:dyDescent="0.15">
      <c r="A569" s="15"/>
      <c r="B569" s="15"/>
      <c r="C569" s="15"/>
      <c r="D569" s="15"/>
      <c r="E569" s="15"/>
      <c r="F569" s="15"/>
      <c r="G569" s="15"/>
      <c r="H569" s="15"/>
      <c r="I569" s="15"/>
      <c r="J569" s="15"/>
      <c r="K569" s="15"/>
      <c r="L569" s="15"/>
      <c r="M569" s="11"/>
      <c r="O569" s="618"/>
      <c r="P569" s="618"/>
      <c r="Q569" s="618"/>
      <c r="R569" s="618"/>
      <c r="S569" s="618"/>
      <c r="T569" s="618"/>
      <c r="U569" s="618"/>
      <c r="V569" s="618"/>
      <c r="W569" s="618"/>
      <c r="X569" s="618"/>
      <c r="Y569" s="618"/>
      <c r="Z569" s="618"/>
      <c r="AA569" s="18"/>
      <c r="AB569" s="18"/>
    </row>
    <row r="570" spans="1:28" s="19" customFormat="1" ht="13.5" customHeight="1" x14ac:dyDescent="0.15">
      <c r="A570" s="15"/>
      <c r="B570" s="15"/>
      <c r="C570" s="15"/>
      <c r="D570" s="15"/>
      <c r="E570" s="15"/>
      <c r="F570" s="15"/>
      <c r="G570" s="15"/>
      <c r="H570" s="15"/>
      <c r="I570" s="15"/>
      <c r="J570" s="15"/>
      <c r="K570" s="15"/>
      <c r="L570" s="15"/>
      <c r="M570" s="11"/>
      <c r="O570" s="618"/>
      <c r="P570" s="618"/>
      <c r="Q570" s="618"/>
      <c r="R570" s="618"/>
      <c r="S570" s="618"/>
      <c r="T570" s="618"/>
      <c r="U570" s="618"/>
      <c r="V570" s="618"/>
      <c r="W570" s="618"/>
      <c r="X570" s="618"/>
      <c r="Y570" s="618"/>
      <c r="Z570" s="618"/>
      <c r="AA570" s="18"/>
      <c r="AB570" s="18"/>
    </row>
    <row r="571" spans="1:28" s="19" customFormat="1" ht="13.5" customHeight="1" x14ac:dyDescent="0.15">
      <c r="A571" s="15"/>
      <c r="B571" s="15"/>
      <c r="C571" s="15"/>
      <c r="D571" s="15"/>
      <c r="E571" s="15"/>
      <c r="F571" s="15"/>
      <c r="G571" s="15"/>
      <c r="H571" s="15"/>
      <c r="I571" s="15"/>
      <c r="J571" s="15"/>
      <c r="K571" s="15"/>
      <c r="L571" s="15"/>
      <c r="M571" s="11"/>
      <c r="O571" s="618"/>
      <c r="P571" s="618"/>
      <c r="Q571" s="618"/>
      <c r="R571" s="618"/>
      <c r="S571" s="618"/>
      <c r="T571" s="618"/>
      <c r="U571" s="618"/>
      <c r="V571" s="618"/>
      <c r="W571" s="618"/>
      <c r="X571" s="618"/>
      <c r="Y571" s="618"/>
      <c r="Z571" s="618"/>
      <c r="AA571" s="18"/>
      <c r="AB571" s="18"/>
    </row>
    <row r="572" spans="1:28" s="19" customFormat="1" ht="13.5" customHeight="1" x14ac:dyDescent="0.15">
      <c r="A572" s="15"/>
      <c r="B572" s="15"/>
      <c r="C572" s="15"/>
      <c r="D572" s="15"/>
      <c r="E572" s="15"/>
      <c r="F572" s="15"/>
      <c r="G572" s="15"/>
      <c r="H572" s="15"/>
      <c r="I572" s="15"/>
      <c r="J572" s="15"/>
      <c r="K572" s="15"/>
      <c r="L572" s="15"/>
      <c r="M572" s="11"/>
      <c r="O572" s="618"/>
      <c r="P572" s="618"/>
      <c r="Q572" s="618"/>
      <c r="R572" s="618"/>
      <c r="S572" s="618"/>
      <c r="T572" s="618"/>
      <c r="U572" s="618"/>
      <c r="V572" s="618"/>
      <c r="W572" s="618"/>
      <c r="X572" s="618"/>
      <c r="Y572" s="618"/>
      <c r="Z572" s="618"/>
      <c r="AA572" s="18"/>
      <c r="AB572" s="18"/>
    </row>
    <row r="573" spans="1:28" s="19" customFormat="1" ht="13.5" customHeight="1" x14ac:dyDescent="0.15">
      <c r="A573" s="15"/>
      <c r="B573" s="15"/>
      <c r="C573" s="15"/>
      <c r="D573" s="15"/>
      <c r="E573" s="15"/>
      <c r="F573" s="15"/>
      <c r="G573" s="15"/>
      <c r="H573" s="15"/>
      <c r="I573" s="15"/>
      <c r="J573" s="15"/>
      <c r="K573" s="15"/>
      <c r="L573" s="15"/>
      <c r="M573" s="11"/>
      <c r="O573" s="618"/>
      <c r="P573" s="618"/>
      <c r="Q573" s="618"/>
      <c r="R573" s="618"/>
      <c r="S573" s="618"/>
      <c r="T573" s="618"/>
      <c r="U573" s="618"/>
      <c r="V573" s="618"/>
      <c r="W573" s="618"/>
      <c r="X573" s="618"/>
      <c r="Y573" s="618"/>
      <c r="Z573" s="618"/>
      <c r="AA573" s="18"/>
      <c r="AB573" s="18"/>
    </row>
    <row r="574" spans="1:28" s="19" customFormat="1" ht="13.5" customHeight="1" x14ac:dyDescent="0.15">
      <c r="A574" s="15"/>
      <c r="B574" s="15"/>
      <c r="C574" s="15"/>
      <c r="D574" s="15"/>
      <c r="E574" s="15"/>
      <c r="F574" s="15"/>
      <c r="G574" s="15"/>
      <c r="H574" s="15"/>
      <c r="I574" s="15"/>
      <c r="J574" s="15"/>
      <c r="K574" s="15"/>
      <c r="L574" s="15"/>
      <c r="M574" s="11"/>
      <c r="O574" s="618"/>
      <c r="P574" s="618"/>
      <c r="Q574" s="618"/>
      <c r="R574" s="618"/>
      <c r="S574" s="618"/>
      <c r="T574" s="618"/>
      <c r="U574" s="618"/>
      <c r="V574" s="618"/>
      <c r="W574" s="618"/>
      <c r="X574" s="618"/>
      <c r="Y574" s="618"/>
      <c r="Z574" s="618"/>
      <c r="AA574" s="18"/>
      <c r="AB574" s="18"/>
    </row>
    <row r="575" spans="1:28" s="19" customFormat="1" ht="13.5" customHeight="1" x14ac:dyDescent="0.15">
      <c r="A575" s="15"/>
      <c r="B575" s="15"/>
      <c r="C575" s="15"/>
      <c r="D575" s="15"/>
      <c r="E575" s="15"/>
      <c r="F575" s="15"/>
      <c r="G575" s="15"/>
      <c r="H575" s="15"/>
      <c r="I575" s="15"/>
      <c r="J575" s="15"/>
      <c r="K575" s="15"/>
      <c r="L575" s="15"/>
      <c r="M575" s="11"/>
      <c r="O575" s="618"/>
      <c r="P575" s="618"/>
      <c r="Q575" s="618"/>
      <c r="R575" s="618"/>
      <c r="S575" s="618"/>
      <c r="T575" s="618"/>
      <c r="U575" s="618"/>
      <c r="V575" s="618"/>
      <c r="W575" s="618"/>
      <c r="X575" s="618"/>
      <c r="Y575" s="618"/>
      <c r="Z575" s="618"/>
      <c r="AA575" s="18"/>
      <c r="AB575" s="18"/>
    </row>
    <row r="576" spans="1:28" s="19" customFormat="1" ht="13.5" customHeight="1" x14ac:dyDescent="0.15">
      <c r="A576" s="15"/>
      <c r="B576" s="15"/>
      <c r="C576" s="15"/>
      <c r="D576" s="15"/>
      <c r="E576" s="15"/>
      <c r="F576" s="15"/>
      <c r="G576" s="15"/>
      <c r="H576" s="15"/>
      <c r="I576" s="15"/>
      <c r="J576" s="15"/>
      <c r="K576" s="15"/>
      <c r="L576" s="15"/>
      <c r="M576" s="11"/>
      <c r="O576" s="618"/>
      <c r="P576" s="618"/>
      <c r="Q576" s="618"/>
      <c r="R576" s="618"/>
      <c r="S576" s="618"/>
      <c r="T576" s="618"/>
      <c r="U576" s="618"/>
      <c r="V576" s="618"/>
      <c r="W576" s="618"/>
      <c r="X576" s="618"/>
      <c r="Y576" s="618"/>
      <c r="Z576" s="618"/>
      <c r="AA576" s="18"/>
      <c r="AB576" s="18"/>
    </row>
    <row r="577" spans="1:28" s="19" customFormat="1" ht="13.5" customHeight="1" x14ac:dyDescent="0.15">
      <c r="A577" s="15"/>
      <c r="B577" s="15"/>
      <c r="C577" s="15"/>
      <c r="D577" s="15"/>
      <c r="E577" s="15"/>
      <c r="F577" s="15"/>
      <c r="G577" s="15"/>
      <c r="H577" s="15"/>
      <c r="I577" s="15"/>
      <c r="J577" s="15"/>
      <c r="K577" s="15"/>
      <c r="L577" s="15"/>
      <c r="M577" s="11"/>
      <c r="O577" s="618"/>
      <c r="P577" s="618"/>
      <c r="Q577" s="618"/>
      <c r="R577" s="618"/>
      <c r="S577" s="618"/>
      <c r="T577" s="618"/>
      <c r="U577" s="618"/>
      <c r="V577" s="618"/>
      <c r="W577" s="618"/>
      <c r="X577" s="618"/>
      <c r="Y577" s="618"/>
      <c r="Z577" s="618"/>
      <c r="AA577" s="18"/>
      <c r="AB577" s="18"/>
    </row>
    <row r="578" spans="1:28" s="19" customFormat="1" ht="13.5" customHeight="1" x14ac:dyDescent="0.15">
      <c r="A578" s="15"/>
      <c r="B578" s="15"/>
      <c r="C578" s="15"/>
      <c r="D578" s="15"/>
      <c r="E578" s="15"/>
      <c r="F578" s="15"/>
      <c r="G578" s="15"/>
      <c r="H578" s="15"/>
      <c r="I578" s="15"/>
      <c r="J578" s="15"/>
      <c r="K578" s="15"/>
      <c r="L578" s="15"/>
      <c r="M578" s="11"/>
      <c r="O578" s="618"/>
      <c r="P578" s="618"/>
      <c r="Q578" s="618"/>
      <c r="R578" s="618"/>
      <c r="S578" s="618"/>
      <c r="T578" s="618"/>
      <c r="U578" s="618"/>
      <c r="V578" s="618"/>
      <c r="W578" s="618"/>
      <c r="X578" s="618"/>
      <c r="Y578" s="618"/>
      <c r="Z578" s="618"/>
      <c r="AA578" s="18"/>
      <c r="AB578" s="18"/>
    </row>
    <row r="579" spans="1:28" s="19" customFormat="1" ht="13.5" customHeight="1" x14ac:dyDescent="0.15">
      <c r="A579" s="15"/>
      <c r="B579" s="15"/>
      <c r="C579" s="15"/>
      <c r="D579" s="15"/>
      <c r="E579" s="15"/>
      <c r="F579" s="15"/>
      <c r="G579" s="15"/>
      <c r="H579" s="15"/>
      <c r="I579" s="15"/>
      <c r="J579" s="15"/>
      <c r="K579" s="15"/>
      <c r="L579" s="15"/>
      <c r="M579" s="11"/>
      <c r="O579" s="618"/>
      <c r="P579" s="618"/>
      <c r="Q579" s="618"/>
      <c r="R579" s="618"/>
      <c r="S579" s="618"/>
      <c r="T579" s="618"/>
      <c r="U579" s="618"/>
      <c r="V579" s="618"/>
      <c r="W579" s="618"/>
      <c r="X579" s="618"/>
      <c r="Y579" s="618"/>
      <c r="Z579" s="618"/>
      <c r="AA579" s="18"/>
      <c r="AB579" s="18"/>
    </row>
    <row r="580" spans="1:28" s="19" customFormat="1" ht="13.5" customHeight="1" x14ac:dyDescent="0.15">
      <c r="A580" s="15"/>
      <c r="B580" s="15"/>
      <c r="C580" s="15"/>
      <c r="D580" s="15"/>
      <c r="E580" s="15"/>
      <c r="F580" s="15"/>
      <c r="G580" s="15"/>
      <c r="H580" s="15"/>
      <c r="I580" s="15"/>
      <c r="J580" s="15"/>
      <c r="K580" s="15"/>
      <c r="L580" s="15"/>
      <c r="M580" s="11"/>
      <c r="O580" s="618"/>
      <c r="P580" s="618"/>
      <c r="Q580" s="618"/>
      <c r="R580" s="618"/>
      <c r="S580" s="618"/>
      <c r="T580" s="618"/>
      <c r="U580" s="618"/>
      <c r="V580" s="618"/>
      <c r="W580" s="618"/>
      <c r="X580" s="618"/>
      <c r="Y580" s="618"/>
      <c r="Z580" s="618"/>
      <c r="AA580" s="18"/>
      <c r="AB580" s="18"/>
    </row>
    <row r="581" spans="1:28" s="19" customFormat="1" ht="13.5" customHeight="1" x14ac:dyDescent="0.15">
      <c r="A581" s="15"/>
      <c r="B581" s="15"/>
      <c r="C581" s="15"/>
      <c r="D581" s="15"/>
      <c r="E581" s="15"/>
      <c r="F581" s="15"/>
      <c r="G581" s="15"/>
      <c r="H581" s="15"/>
      <c r="I581" s="15"/>
      <c r="J581" s="15"/>
      <c r="K581" s="15"/>
      <c r="L581" s="15"/>
      <c r="M581" s="11"/>
      <c r="O581" s="618"/>
      <c r="P581" s="618"/>
      <c r="Q581" s="618"/>
      <c r="R581" s="618"/>
      <c r="S581" s="618"/>
      <c r="T581" s="618"/>
      <c r="U581" s="618"/>
      <c r="V581" s="618"/>
      <c r="W581" s="618"/>
      <c r="X581" s="618"/>
      <c r="Y581" s="618"/>
      <c r="Z581" s="618"/>
      <c r="AA581" s="18"/>
      <c r="AB581" s="18"/>
    </row>
    <row r="582" spans="1:28" s="19" customFormat="1" ht="13.5" customHeight="1" x14ac:dyDescent="0.15">
      <c r="A582" s="15"/>
      <c r="B582" s="15"/>
      <c r="C582" s="15"/>
      <c r="D582" s="15"/>
      <c r="E582" s="15"/>
      <c r="F582" s="15"/>
      <c r="G582" s="15"/>
      <c r="H582" s="15"/>
      <c r="I582" s="15"/>
      <c r="J582" s="15"/>
      <c r="K582" s="15"/>
      <c r="L582" s="15"/>
      <c r="M582" s="11"/>
      <c r="O582" s="618"/>
      <c r="P582" s="618"/>
      <c r="Q582" s="618"/>
      <c r="R582" s="618"/>
      <c r="S582" s="618"/>
      <c r="T582" s="618"/>
      <c r="U582" s="618"/>
      <c r="V582" s="618"/>
      <c r="W582" s="618"/>
      <c r="X582" s="618"/>
      <c r="Y582" s="618"/>
      <c r="Z582" s="618"/>
      <c r="AA582" s="18"/>
      <c r="AB582" s="18"/>
    </row>
    <row r="583" spans="1:28" s="19" customFormat="1" ht="13.5" customHeight="1" x14ac:dyDescent="0.15">
      <c r="A583" s="15"/>
      <c r="B583" s="15"/>
      <c r="C583" s="15"/>
      <c r="D583" s="15"/>
      <c r="E583" s="15"/>
      <c r="F583" s="15"/>
      <c r="G583" s="15"/>
      <c r="H583" s="15"/>
      <c r="I583" s="15"/>
      <c r="J583" s="15"/>
      <c r="K583" s="15"/>
      <c r="L583" s="15"/>
      <c r="M583" s="11"/>
      <c r="O583" s="618"/>
      <c r="P583" s="618"/>
      <c r="Q583" s="618"/>
      <c r="R583" s="618"/>
      <c r="S583" s="618"/>
      <c r="T583" s="618"/>
      <c r="U583" s="618"/>
      <c r="V583" s="618"/>
      <c r="W583" s="618"/>
      <c r="X583" s="618"/>
      <c r="Y583" s="618"/>
      <c r="Z583" s="618"/>
      <c r="AA583" s="18"/>
      <c r="AB583" s="18"/>
    </row>
    <row r="584" spans="1:28" s="19" customFormat="1" ht="13.5" customHeight="1" x14ac:dyDescent="0.15">
      <c r="A584" s="15"/>
      <c r="B584" s="15"/>
      <c r="C584" s="15"/>
      <c r="D584" s="15"/>
      <c r="E584" s="15"/>
      <c r="F584" s="15"/>
      <c r="G584" s="15"/>
      <c r="H584" s="15"/>
      <c r="I584" s="15"/>
      <c r="J584" s="15"/>
      <c r="K584" s="15"/>
      <c r="L584" s="15"/>
      <c r="M584" s="11"/>
      <c r="O584" s="618"/>
      <c r="P584" s="618"/>
      <c r="Q584" s="618"/>
      <c r="R584" s="618"/>
      <c r="S584" s="618"/>
      <c r="T584" s="618"/>
      <c r="U584" s="618"/>
      <c r="V584" s="618"/>
      <c r="W584" s="618"/>
      <c r="X584" s="618"/>
      <c r="Y584" s="618"/>
      <c r="Z584" s="618"/>
      <c r="AA584" s="18"/>
      <c r="AB584" s="18"/>
    </row>
    <row r="585" spans="1:28" s="19" customFormat="1" ht="13.5" customHeight="1" x14ac:dyDescent="0.15">
      <c r="A585" s="15"/>
      <c r="B585" s="15"/>
      <c r="C585" s="15"/>
      <c r="D585" s="15"/>
      <c r="E585" s="15"/>
      <c r="F585" s="15"/>
      <c r="G585" s="15"/>
      <c r="H585" s="15"/>
      <c r="I585" s="15"/>
      <c r="J585" s="15"/>
      <c r="K585" s="15"/>
      <c r="L585" s="15"/>
      <c r="M585" s="11"/>
      <c r="O585" s="618"/>
      <c r="P585" s="618"/>
      <c r="Q585" s="618"/>
      <c r="R585" s="618"/>
      <c r="S585" s="618"/>
      <c r="T585" s="618"/>
      <c r="U585" s="618"/>
      <c r="V585" s="618"/>
      <c r="W585" s="618"/>
      <c r="X585" s="618"/>
      <c r="Y585" s="618"/>
      <c r="Z585" s="618"/>
      <c r="AA585" s="18"/>
      <c r="AB585" s="18"/>
    </row>
    <row r="586" spans="1:28" s="19" customFormat="1" ht="13.5" customHeight="1" x14ac:dyDescent="0.15">
      <c r="A586" s="15"/>
      <c r="B586" s="15"/>
      <c r="C586" s="15"/>
      <c r="D586" s="15"/>
      <c r="E586" s="15"/>
      <c r="F586" s="15"/>
      <c r="G586" s="15"/>
      <c r="H586" s="15"/>
      <c r="I586" s="15"/>
      <c r="J586" s="15"/>
      <c r="K586" s="15"/>
      <c r="L586" s="15"/>
      <c r="M586" s="11"/>
      <c r="O586" s="618"/>
      <c r="P586" s="618"/>
      <c r="Q586" s="618"/>
      <c r="R586" s="618"/>
      <c r="S586" s="618"/>
      <c r="T586" s="618"/>
      <c r="U586" s="618"/>
      <c r="V586" s="618"/>
      <c r="W586" s="618"/>
      <c r="X586" s="618"/>
      <c r="Y586" s="618"/>
      <c r="Z586" s="618"/>
      <c r="AA586" s="18"/>
      <c r="AB586" s="18"/>
    </row>
    <row r="587" spans="1:28" s="19" customFormat="1" ht="13.5" customHeight="1" x14ac:dyDescent="0.15">
      <c r="A587" s="15"/>
      <c r="B587" s="15"/>
      <c r="C587" s="15"/>
      <c r="D587" s="15"/>
      <c r="E587" s="15"/>
      <c r="F587" s="15"/>
      <c r="G587" s="15"/>
      <c r="H587" s="15"/>
      <c r="I587" s="15"/>
      <c r="J587" s="15"/>
      <c r="K587" s="15"/>
      <c r="L587" s="15"/>
      <c r="M587" s="11"/>
      <c r="O587" s="618"/>
      <c r="P587" s="618"/>
      <c r="Q587" s="618"/>
      <c r="R587" s="618"/>
      <c r="S587" s="618"/>
      <c r="T587" s="618"/>
      <c r="U587" s="618"/>
      <c r="V587" s="618"/>
      <c r="W587" s="618"/>
      <c r="X587" s="618"/>
      <c r="Y587" s="618"/>
      <c r="Z587" s="618"/>
      <c r="AA587" s="18"/>
      <c r="AB587" s="18"/>
    </row>
    <row r="588" spans="1:28" s="19" customFormat="1" ht="13.5" customHeight="1" x14ac:dyDescent="0.15">
      <c r="A588" s="15"/>
      <c r="B588" s="15"/>
      <c r="C588" s="15"/>
      <c r="D588" s="15"/>
      <c r="E588" s="15"/>
      <c r="F588" s="15"/>
      <c r="G588" s="15"/>
      <c r="H588" s="15"/>
      <c r="I588" s="15"/>
      <c r="J588" s="15"/>
      <c r="K588" s="15"/>
      <c r="L588" s="15"/>
      <c r="M588" s="11"/>
      <c r="O588" s="618"/>
      <c r="P588" s="618"/>
      <c r="Q588" s="618"/>
      <c r="R588" s="618"/>
      <c r="S588" s="618"/>
      <c r="T588" s="618"/>
      <c r="U588" s="618"/>
      <c r="V588" s="618"/>
      <c r="W588" s="618"/>
      <c r="X588" s="618"/>
      <c r="Y588" s="618"/>
      <c r="Z588" s="618"/>
      <c r="AA588" s="18"/>
      <c r="AB588" s="18"/>
    </row>
    <row r="589" spans="1:28" s="19" customFormat="1" ht="13.5" customHeight="1" x14ac:dyDescent="0.15">
      <c r="A589" s="15"/>
      <c r="B589" s="15"/>
      <c r="C589" s="15"/>
      <c r="D589" s="15"/>
      <c r="E589" s="15"/>
      <c r="F589" s="15"/>
      <c r="G589" s="15"/>
      <c r="H589" s="15"/>
      <c r="I589" s="15"/>
      <c r="J589" s="15"/>
      <c r="K589" s="15"/>
      <c r="L589" s="15"/>
      <c r="M589" s="11"/>
      <c r="O589" s="618"/>
      <c r="P589" s="618"/>
      <c r="Q589" s="618"/>
      <c r="R589" s="618"/>
      <c r="S589" s="618"/>
      <c r="T589" s="618"/>
      <c r="U589" s="618"/>
      <c r="V589" s="618"/>
      <c r="W589" s="618"/>
      <c r="X589" s="618"/>
      <c r="Y589" s="618"/>
      <c r="Z589" s="618"/>
      <c r="AA589" s="18"/>
      <c r="AB589" s="18"/>
    </row>
    <row r="590" spans="1:28" s="19" customFormat="1" ht="13.5" customHeight="1" x14ac:dyDescent="0.15">
      <c r="A590" s="15"/>
      <c r="B590" s="15"/>
      <c r="C590" s="15"/>
      <c r="D590" s="15"/>
      <c r="E590" s="15"/>
      <c r="F590" s="15"/>
      <c r="G590" s="15"/>
      <c r="H590" s="15"/>
      <c r="I590" s="15"/>
      <c r="J590" s="15"/>
      <c r="K590" s="15"/>
      <c r="L590" s="15"/>
      <c r="M590" s="11"/>
      <c r="O590" s="618"/>
      <c r="P590" s="618"/>
      <c r="Q590" s="618"/>
      <c r="R590" s="618"/>
      <c r="S590" s="618"/>
      <c r="T590" s="618"/>
      <c r="U590" s="618"/>
      <c r="V590" s="618"/>
      <c r="W590" s="618"/>
      <c r="X590" s="618"/>
      <c r="Y590" s="618"/>
      <c r="Z590" s="618"/>
      <c r="AA590" s="18"/>
      <c r="AB590" s="18"/>
    </row>
    <row r="591" spans="1:28" s="19" customFormat="1" ht="13.5" customHeight="1" x14ac:dyDescent="0.15">
      <c r="A591" s="15"/>
      <c r="B591" s="15"/>
      <c r="C591" s="15"/>
      <c r="D591" s="15"/>
      <c r="E591" s="15"/>
      <c r="F591" s="15"/>
      <c r="G591" s="15"/>
      <c r="H591" s="15"/>
      <c r="I591" s="15"/>
      <c r="J591" s="15"/>
      <c r="K591" s="15"/>
      <c r="L591" s="15"/>
      <c r="M591" s="11"/>
      <c r="O591" s="618"/>
      <c r="P591" s="618"/>
      <c r="Q591" s="618"/>
      <c r="R591" s="618"/>
      <c r="S591" s="618"/>
      <c r="T591" s="618"/>
      <c r="U591" s="618"/>
      <c r="V591" s="618"/>
      <c r="W591" s="618"/>
      <c r="X591" s="618"/>
      <c r="Y591" s="618"/>
      <c r="Z591" s="618"/>
      <c r="AA591" s="18"/>
      <c r="AB591" s="18"/>
    </row>
    <row r="592" spans="1:28" s="19" customFormat="1" ht="13.5" customHeight="1" x14ac:dyDescent="0.15">
      <c r="A592" s="15"/>
      <c r="B592" s="15"/>
      <c r="C592" s="15"/>
      <c r="D592" s="15"/>
      <c r="E592" s="15"/>
      <c r="F592" s="15"/>
      <c r="G592" s="15"/>
      <c r="H592" s="15"/>
      <c r="I592" s="15"/>
      <c r="J592" s="15"/>
      <c r="K592" s="15"/>
      <c r="L592" s="15"/>
      <c r="M592" s="11"/>
      <c r="O592" s="618"/>
      <c r="P592" s="618"/>
      <c r="Q592" s="618"/>
      <c r="R592" s="618"/>
      <c r="S592" s="618"/>
      <c r="T592" s="618"/>
      <c r="U592" s="618"/>
      <c r="V592" s="618"/>
      <c r="W592" s="618"/>
      <c r="X592" s="618"/>
      <c r="Y592" s="618"/>
      <c r="Z592" s="618"/>
      <c r="AA592" s="18"/>
      <c r="AB592" s="18"/>
    </row>
    <row r="593" spans="1:28" s="19" customFormat="1" ht="13.5" customHeight="1" x14ac:dyDescent="0.15">
      <c r="A593" s="15"/>
      <c r="B593" s="15"/>
      <c r="C593" s="15"/>
      <c r="D593" s="15"/>
      <c r="E593" s="15"/>
      <c r="F593" s="15"/>
      <c r="G593" s="15"/>
      <c r="H593" s="15"/>
      <c r="I593" s="15"/>
      <c r="J593" s="15"/>
      <c r="K593" s="15"/>
      <c r="L593" s="15"/>
      <c r="M593" s="11"/>
      <c r="O593" s="618"/>
      <c r="P593" s="618"/>
      <c r="Q593" s="618"/>
      <c r="R593" s="618"/>
      <c r="S593" s="618"/>
      <c r="T593" s="618"/>
      <c r="U593" s="618"/>
      <c r="V593" s="618"/>
      <c r="W593" s="618"/>
      <c r="X593" s="618"/>
      <c r="Y593" s="618"/>
      <c r="Z593" s="618"/>
      <c r="AA593" s="18"/>
      <c r="AB593" s="18"/>
    </row>
    <row r="594" spans="1:28" s="19" customFormat="1" ht="13.5" customHeight="1" x14ac:dyDescent="0.15">
      <c r="A594" s="15"/>
      <c r="B594" s="15"/>
      <c r="C594" s="15"/>
      <c r="D594" s="15"/>
      <c r="E594" s="15"/>
      <c r="F594" s="15"/>
      <c r="G594" s="15"/>
      <c r="H594" s="15"/>
      <c r="I594" s="15"/>
      <c r="J594" s="15"/>
      <c r="K594" s="15"/>
      <c r="L594" s="15"/>
      <c r="M594" s="11"/>
      <c r="O594" s="618"/>
      <c r="P594" s="618"/>
      <c r="Q594" s="618"/>
      <c r="R594" s="618"/>
      <c r="S594" s="618"/>
      <c r="T594" s="618"/>
      <c r="U594" s="618"/>
      <c r="V594" s="618"/>
      <c r="W594" s="618"/>
      <c r="X594" s="618"/>
      <c r="Y594" s="618"/>
      <c r="Z594" s="618"/>
      <c r="AA594" s="18"/>
      <c r="AB594" s="18"/>
    </row>
    <row r="595" spans="1:28" s="19" customFormat="1" ht="13.5" customHeight="1" x14ac:dyDescent="0.15">
      <c r="A595" s="15"/>
      <c r="B595" s="15"/>
      <c r="C595" s="15"/>
      <c r="D595" s="15"/>
      <c r="E595" s="15"/>
      <c r="F595" s="15"/>
      <c r="G595" s="15"/>
      <c r="H595" s="15"/>
      <c r="I595" s="15"/>
      <c r="J595" s="15"/>
      <c r="K595" s="15"/>
      <c r="L595" s="15"/>
      <c r="M595" s="11"/>
      <c r="O595" s="618"/>
      <c r="P595" s="618"/>
      <c r="Q595" s="618"/>
      <c r="R595" s="618"/>
      <c r="S595" s="618"/>
      <c r="T595" s="618"/>
      <c r="U595" s="618"/>
      <c r="V595" s="618"/>
      <c r="W595" s="618"/>
      <c r="X595" s="618"/>
      <c r="Y595" s="618"/>
      <c r="Z595" s="618"/>
      <c r="AA595" s="18"/>
      <c r="AB595" s="18"/>
    </row>
    <row r="596" spans="1:28" s="19" customFormat="1" ht="13.5" customHeight="1" x14ac:dyDescent="0.15">
      <c r="A596" s="15"/>
      <c r="B596" s="15"/>
      <c r="C596" s="15"/>
      <c r="D596" s="15"/>
      <c r="E596" s="15"/>
      <c r="F596" s="15"/>
      <c r="G596" s="15"/>
      <c r="H596" s="15"/>
      <c r="I596" s="15"/>
      <c r="J596" s="15"/>
      <c r="K596" s="15"/>
      <c r="L596" s="15"/>
      <c r="M596" s="11"/>
      <c r="O596" s="618"/>
      <c r="P596" s="618"/>
      <c r="Q596" s="618"/>
      <c r="R596" s="618"/>
      <c r="S596" s="618"/>
      <c r="T596" s="618"/>
      <c r="U596" s="618"/>
      <c r="V596" s="618"/>
      <c r="W596" s="618"/>
      <c r="X596" s="618"/>
      <c r="Y596" s="618"/>
      <c r="Z596" s="618"/>
      <c r="AA596" s="18"/>
      <c r="AB596" s="18"/>
    </row>
    <row r="597" spans="1:28" s="19" customFormat="1" ht="13.5" customHeight="1" x14ac:dyDescent="0.15">
      <c r="A597" s="15"/>
      <c r="B597" s="15"/>
      <c r="C597" s="15"/>
      <c r="D597" s="15"/>
      <c r="E597" s="15"/>
      <c r="F597" s="15"/>
      <c r="G597" s="15"/>
      <c r="H597" s="15"/>
      <c r="I597" s="15"/>
      <c r="J597" s="15"/>
      <c r="K597" s="15"/>
      <c r="L597" s="15"/>
      <c r="M597" s="11"/>
      <c r="O597" s="618"/>
      <c r="P597" s="618"/>
      <c r="Q597" s="618"/>
      <c r="R597" s="618"/>
      <c r="S597" s="618"/>
      <c r="T597" s="618"/>
      <c r="U597" s="618"/>
      <c r="V597" s="618"/>
      <c r="W597" s="618"/>
      <c r="X597" s="618"/>
      <c r="Y597" s="618"/>
      <c r="Z597" s="618"/>
      <c r="AA597" s="18"/>
      <c r="AB597" s="18"/>
    </row>
    <row r="598" spans="1:28" s="19" customFormat="1" ht="13.5" customHeight="1" x14ac:dyDescent="0.15">
      <c r="A598" s="15"/>
      <c r="B598" s="15"/>
      <c r="C598" s="15"/>
      <c r="D598" s="15"/>
      <c r="E598" s="15"/>
      <c r="F598" s="15"/>
      <c r="G598" s="15"/>
      <c r="H598" s="15"/>
      <c r="I598" s="15"/>
      <c r="J598" s="15"/>
      <c r="K598" s="15"/>
      <c r="L598" s="15"/>
      <c r="M598" s="11"/>
      <c r="O598" s="618"/>
      <c r="P598" s="618"/>
      <c r="Q598" s="618"/>
      <c r="R598" s="618"/>
      <c r="S598" s="618"/>
      <c r="T598" s="618"/>
      <c r="U598" s="618"/>
      <c r="V598" s="618"/>
      <c r="W598" s="618"/>
      <c r="X598" s="618"/>
      <c r="Y598" s="618"/>
      <c r="Z598" s="618"/>
      <c r="AA598" s="18"/>
      <c r="AB598" s="18"/>
    </row>
    <row r="599" spans="1:28" s="19" customFormat="1" ht="13.5" customHeight="1" x14ac:dyDescent="0.15">
      <c r="A599" s="15"/>
      <c r="B599" s="15"/>
      <c r="C599" s="15"/>
      <c r="D599" s="15"/>
      <c r="E599" s="15"/>
      <c r="F599" s="15"/>
      <c r="G599" s="15"/>
      <c r="H599" s="15"/>
      <c r="I599" s="15"/>
      <c r="J599" s="15"/>
      <c r="K599" s="15"/>
      <c r="L599" s="15"/>
      <c r="M599" s="11"/>
      <c r="O599" s="618"/>
      <c r="P599" s="618"/>
      <c r="Q599" s="618"/>
      <c r="R599" s="618"/>
      <c r="S599" s="618"/>
      <c r="T599" s="618"/>
      <c r="U599" s="618"/>
      <c r="V599" s="618"/>
      <c r="W599" s="618"/>
      <c r="X599" s="618"/>
      <c r="Y599" s="618"/>
      <c r="Z599" s="618"/>
      <c r="AA599" s="18"/>
      <c r="AB599" s="18"/>
    </row>
    <row r="600" spans="1:28" s="19" customFormat="1" ht="13.5" customHeight="1" x14ac:dyDescent="0.15">
      <c r="A600" s="15"/>
      <c r="B600" s="15"/>
      <c r="C600" s="15"/>
      <c r="D600" s="15"/>
      <c r="E600" s="15"/>
      <c r="F600" s="15"/>
      <c r="G600" s="15"/>
      <c r="H600" s="15"/>
      <c r="I600" s="15"/>
      <c r="J600" s="15"/>
      <c r="K600" s="15"/>
      <c r="L600" s="15"/>
      <c r="M600" s="11"/>
      <c r="O600" s="618"/>
      <c r="P600" s="618"/>
      <c r="Q600" s="618"/>
      <c r="R600" s="618"/>
      <c r="S600" s="618"/>
      <c r="T600" s="618"/>
      <c r="U600" s="618"/>
      <c r="V600" s="618"/>
      <c r="W600" s="618"/>
      <c r="X600" s="618"/>
      <c r="Y600" s="618"/>
      <c r="Z600" s="618"/>
      <c r="AA600" s="18"/>
      <c r="AB600" s="18"/>
    </row>
    <row r="601" spans="1:28" s="19" customFormat="1" ht="13.5" customHeight="1" x14ac:dyDescent="0.15">
      <c r="A601" s="15"/>
      <c r="B601" s="15"/>
      <c r="C601" s="15"/>
      <c r="D601" s="15"/>
      <c r="E601" s="15"/>
      <c r="F601" s="15"/>
      <c r="G601" s="15"/>
      <c r="H601" s="15"/>
      <c r="I601" s="15"/>
      <c r="J601" s="15"/>
      <c r="K601" s="15"/>
      <c r="L601" s="15"/>
      <c r="M601" s="11"/>
      <c r="O601" s="618"/>
      <c r="P601" s="618"/>
      <c r="Q601" s="618"/>
      <c r="R601" s="618"/>
      <c r="S601" s="618"/>
      <c r="T601" s="618"/>
      <c r="U601" s="618"/>
      <c r="V601" s="618"/>
      <c r="W601" s="618"/>
      <c r="X601" s="618"/>
      <c r="Y601" s="618"/>
      <c r="Z601" s="618"/>
      <c r="AA601" s="18"/>
      <c r="AB601" s="18"/>
    </row>
    <row r="602" spans="1:28" s="19" customFormat="1" ht="13.5" customHeight="1" x14ac:dyDescent="0.15">
      <c r="A602" s="15"/>
      <c r="B602" s="15"/>
      <c r="C602" s="15"/>
      <c r="D602" s="15"/>
      <c r="E602" s="15"/>
      <c r="F602" s="15"/>
      <c r="G602" s="15"/>
      <c r="H602" s="15"/>
      <c r="I602" s="15"/>
      <c r="J602" s="15"/>
      <c r="K602" s="15"/>
      <c r="L602" s="15"/>
      <c r="M602" s="11"/>
      <c r="O602" s="618"/>
      <c r="P602" s="618"/>
      <c r="Q602" s="618"/>
      <c r="R602" s="618"/>
      <c r="S602" s="618"/>
      <c r="T602" s="618"/>
      <c r="U602" s="618"/>
      <c r="V602" s="618"/>
      <c r="W602" s="618"/>
      <c r="X602" s="618"/>
      <c r="Y602" s="618"/>
      <c r="Z602" s="618"/>
      <c r="AA602" s="18"/>
      <c r="AB602" s="18"/>
    </row>
    <row r="603" spans="1:28" s="19" customFormat="1" ht="13.5" customHeight="1" x14ac:dyDescent="0.15">
      <c r="A603" s="15"/>
      <c r="B603" s="15"/>
      <c r="C603" s="15"/>
      <c r="D603" s="15"/>
      <c r="E603" s="15"/>
      <c r="F603" s="15"/>
      <c r="G603" s="15"/>
      <c r="H603" s="15"/>
      <c r="I603" s="15"/>
      <c r="J603" s="15"/>
      <c r="K603" s="15"/>
      <c r="L603" s="15"/>
      <c r="M603" s="11"/>
      <c r="O603" s="618"/>
      <c r="P603" s="618"/>
      <c r="Q603" s="618"/>
      <c r="R603" s="618"/>
      <c r="S603" s="618"/>
      <c r="T603" s="618"/>
      <c r="U603" s="618"/>
      <c r="V603" s="618"/>
      <c r="W603" s="618"/>
      <c r="X603" s="618"/>
      <c r="Y603" s="618"/>
      <c r="Z603" s="618"/>
      <c r="AA603" s="18"/>
      <c r="AB603" s="18"/>
    </row>
    <row r="604" spans="1:28" s="19" customFormat="1" ht="13.5" customHeight="1" x14ac:dyDescent="0.15">
      <c r="A604" s="15"/>
      <c r="B604" s="15"/>
      <c r="C604" s="15"/>
      <c r="D604" s="15"/>
      <c r="E604" s="15"/>
      <c r="F604" s="15"/>
      <c r="G604" s="15"/>
      <c r="H604" s="15"/>
      <c r="I604" s="15"/>
      <c r="J604" s="15"/>
      <c r="K604" s="15"/>
      <c r="L604" s="15"/>
      <c r="M604" s="11"/>
      <c r="O604" s="618"/>
      <c r="P604" s="618"/>
      <c r="Q604" s="618"/>
      <c r="R604" s="618"/>
      <c r="S604" s="618"/>
      <c r="T604" s="618"/>
      <c r="U604" s="618"/>
      <c r="V604" s="618"/>
      <c r="W604" s="618"/>
      <c r="X604" s="618"/>
      <c r="Y604" s="618"/>
      <c r="Z604" s="618"/>
      <c r="AA604" s="18"/>
      <c r="AB604" s="18"/>
    </row>
    <row r="605" spans="1:28" s="19" customFormat="1" ht="13.5" customHeight="1" x14ac:dyDescent="0.15">
      <c r="A605" s="15"/>
      <c r="B605" s="15"/>
      <c r="C605" s="15"/>
      <c r="D605" s="15"/>
      <c r="E605" s="15"/>
      <c r="F605" s="15"/>
      <c r="G605" s="15"/>
      <c r="H605" s="15"/>
      <c r="I605" s="15"/>
      <c r="J605" s="15"/>
      <c r="K605" s="15"/>
      <c r="L605" s="15"/>
      <c r="M605" s="11"/>
      <c r="O605" s="618"/>
      <c r="P605" s="618"/>
      <c r="Q605" s="618"/>
      <c r="R605" s="618"/>
      <c r="S605" s="618"/>
      <c r="T605" s="618"/>
      <c r="U605" s="618"/>
      <c r="V605" s="618"/>
      <c r="W605" s="618"/>
      <c r="X605" s="618"/>
      <c r="Y605" s="618"/>
      <c r="Z605" s="618"/>
      <c r="AA605" s="18"/>
      <c r="AB605" s="18"/>
    </row>
    <row r="606" spans="1:28" s="19" customFormat="1" ht="13.5" customHeight="1" x14ac:dyDescent="0.15">
      <c r="A606" s="15"/>
      <c r="B606" s="15"/>
      <c r="C606" s="15"/>
      <c r="D606" s="15"/>
      <c r="E606" s="15"/>
      <c r="F606" s="15"/>
      <c r="G606" s="15"/>
      <c r="H606" s="15"/>
      <c r="I606" s="15"/>
      <c r="J606" s="15"/>
      <c r="K606" s="15"/>
      <c r="L606" s="15"/>
      <c r="M606" s="11"/>
      <c r="O606" s="618"/>
      <c r="P606" s="618"/>
      <c r="Q606" s="618"/>
      <c r="R606" s="618"/>
      <c r="S606" s="618"/>
      <c r="T606" s="618"/>
      <c r="U606" s="618"/>
      <c r="V606" s="618"/>
      <c r="W606" s="618"/>
      <c r="X606" s="618"/>
      <c r="Y606" s="618"/>
      <c r="Z606" s="618"/>
      <c r="AA606" s="18"/>
      <c r="AB606" s="18"/>
    </row>
    <row r="607" spans="1:28" s="19" customFormat="1" ht="13.5" customHeight="1" x14ac:dyDescent="0.15">
      <c r="A607" s="15"/>
      <c r="B607" s="15"/>
      <c r="C607" s="15"/>
      <c r="D607" s="15"/>
      <c r="E607" s="15"/>
      <c r="F607" s="15"/>
      <c r="G607" s="15"/>
      <c r="H607" s="15"/>
      <c r="I607" s="15"/>
      <c r="J607" s="15"/>
      <c r="K607" s="15"/>
      <c r="L607" s="15"/>
      <c r="M607" s="11"/>
      <c r="O607" s="618"/>
      <c r="P607" s="618"/>
      <c r="Q607" s="618"/>
      <c r="R607" s="618"/>
      <c r="S607" s="618"/>
      <c r="T607" s="618"/>
      <c r="U607" s="618"/>
      <c r="V607" s="618"/>
      <c r="W607" s="618"/>
      <c r="X607" s="618"/>
      <c r="Y607" s="618"/>
      <c r="Z607" s="618"/>
      <c r="AA607" s="18"/>
      <c r="AB607" s="18"/>
    </row>
    <row r="608" spans="1:28" s="19" customFormat="1" ht="13.5" customHeight="1" x14ac:dyDescent="0.15">
      <c r="A608" s="15"/>
      <c r="B608" s="15"/>
      <c r="C608" s="15"/>
      <c r="D608" s="15"/>
      <c r="E608" s="15"/>
      <c r="F608" s="15"/>
      <c r="G608" s="15"/>
      <c r="H608" s="15"/>
      <c r="I608" s="15"/>
      <c r="J608" s="15"/>
      <c r="K608" s="15"/>
      <c r="L608" s="15"/>
      <c r="M608" s="11"/>
      <c r="O608" s="618"/>
      <c r="P608" s="618"/>
      <c r="Q608" s="618"/>
      <c r="R608" s="618"/>
      <c r="S608" s="618"/>
      <c r="T608" s="618"/>
      <c r="U608" s="618"/>
      <c r="V608" s="618"/>
      <c r="W608" s="618"/>
      <c r="X608" s="618"/>
      <c r="Y608" s="618"/>
      <c r="Z608" s="618"/>
      <c r="AA608" s="18"/>
      <c r="AB608" s="18"/>
    </row>
    <row r="609" spans="1:28" s="19" customFormat="1" ht="13.5" customHeight="1" x14ac:dyDescent="0.15">
      <c r="A609" s="15"/>
      <c r="B609" s="15"/>
      <c r="C609" s="15"/>
      <c r="D609" s="15"/>
      <c r="E609" s="15"/>
      <c r="F609" s="15"/>
      <c r="G609" s="15"/>
      <c r="H609" s="15"/>
      <c r="I609" s="15"/>
      <c r="J609" s="15"/>
      <c r="K609" s="15"/>
      <c r="L609" s="15"/>
      <c r="M609" s="11"/>
      <c r="O609" s="618"/>
      <c r="P609" s="618"/>
      <c r="Q609" s="618"/>
      <c r="R609" s="618"/>
      <c r="S609" s="618"/>
      <c r="T609" s="618"/>
      <c r="U609" s="618"/>
      <c r="V609" s="618"/>
      <c r="W609" s="618"/>
      <c r="X609" s="618"/>
      <c r="Y609" s="618"/>
      <c r="Z609" s="618"/>
      <c r="AA609" s="18"/>
      <c r="AB609" s="18"/>
    </row>
    <row r="610" spans="1:28" s="19" customFormat="1" ht="13.5" customHeight="1" x14ac:dyDescent="0.15">
      <c r="A610" s="15"/>
      <c r="B610" s="15"/>
      <c r="C610" s="15"/>
      <c r="D610" s="15"/>
      <c r="E610" s="15"/>
      <c r="F610" s="15"/>
      <c r="G610" s="15"/>
      <c r="H610" s="15"/>
      <c r="I610" s="15"/>
      <c r="J610" s="15"/>
      <c r="K610" s="15"/>
      <c r="L610" s="15"/>
      <c r="M610" s="11"/>
      <c r="O610" s="618"/>
      <c r="P610" s="618"/>
      <c r="Q610" s="618"/>
      <c r="R610" s="618"/>
      <c r="S610" s="618"/>
      <c r="T610" s="618"/>
      <c r="U610" s="618"/>
      <c r="V610" s="618"/>
      <c r="W610" s="618"/>
      <c r="X610" s="618"/>
      <c r="Y610" s="618"/>
      <c r="Z610" s="618"/>
      <c r="AA610" s="18"/>
      <c r="AB610" s="18"/>
    </row>
    <row r="611" spans="1:28" s="19" customFormat="1" ht="13.5" customHeight="1" x14ac:dyDescent="0.15">
      <c r="A611" s="15"/>
      <c r="B611" s="15"/>
      <c r="C611" s="15"/>
      <c r="D611" s="15"/>
      <c r="E611" s="15"/>
      <c r="F611" s="15"/>
      <c r="G611" s="15"/>
      <c r="H611" s="15"/>
      <c r="I611" s="15"/>
      <c r="J611" s="15"/>
      <c r="K611" s="15"/>
      <c r="L611" s="15"/>
      <c r="M611" s="11"/>
      <c r="O611" s="618"/>
      <c r="P611" s="618"/>
      <c r="Q611" s="618"/>
      <c r="R611" s="618"/>
      <c r="S611" s="618"/>
      <c r="T611" s="618"/>
      <c r="U611" s="618"/>
      <c r="V611" s="618"/>
      <c r="W611" s="618"/>
      <c r="X611" s="618"/>
      <c r="Y611" s="618"/>
      <c r="Z611" s="618"/>
      <c r="AA611" s="18"/>
      <c r="AB611" s="18"/>
    </row>
    <row r="612" spans="1:28" s="19" customFormat="1" ht="13.5" customHeight="1" x14ac:dyDescent="0.15">
      <c r="A612" s="15"/>
      <c r="B612" s="15"/>
      <c r="C612" s="15"/>
      <c r="D612" s="15"/>
      <c r="E612" s="15"/>
      <c r="F612" s="15"/>
      <c r="G612" s="15"/>
      <c r="H612" s="15"/>
      <c r="I612" s="15"/>
      <c r="J612" s="15"/>
      <c r="K612" s="15"/>
      <c r="L612" s="15"/>
      <c r="M612" s="11"/>
      <c r="O612" s="618"/>
      <c r="P612" s="618"/>
      <c r="Q612" s="618"/>
      <c r="R612" s="618"/>
      <c r="S612" s="618"/>
      <c r="T612" s="618"/>
      <c r="U612" s="618"/>
      <c r="V612" s="618"/>
      <c r="W612" s="618"/>
      <c r="X612" s="618"/>
      <c r="Y612" s="618"/>
      <c r="Z612" s="618"/>
      <c r="AA612" s="18"/>
      <c r="AB612" s="18"/>
    </row>
    <row r="613" spans="1:28" s="19" customFormat="1" ht="13.5" customHeight="1" x14ac:dyDescent="0.15">
      <c r="A613" s="15"/>
      <c r="B613" s="15"/>
      <c r="C613" s="15"/>
      <c r="D613" s="15"/>
      <c r="E613" s="15"/>
      <c r="F613" s="15"/>
      <c r="G613" s="15"/>
      <c r="H613" s="15"/>
      <c r="I613" s="15"/>
      <c r="J613" s="15"/>
      <c r="K613" s="15"/>
      <c r="L613" s="15"/>
      <c r="M613" s="11"/>
      <c r="O613" s="618"/>
      <c r="P613" s="618"/>
      <c r="Q613" s="618"/>
      <c r="R613" s="618"/>
      <c r="S613" s="618"/>
      <c r="T613" s="618"/>
      <c r="U613" s="618"/>
      <c r="V613" s="618"/>
      <c r="W613" s="618"/>
      <c r="X613" s="618"/>
      <c r="Y613" s="618"/>
      <c r="Z613" s="618"/>
      <c r="AA613" s="18"/>
      <c r="AB613" s="18"/>
    </row>
    <row r="614" spans="1:28" s="19" customFormat="1" ht="13.5" customHeight="1" x14ac:dyDescent="0.15">
      <c r="A614" s="15"/>
      <c r="B614" s="15"/>
      <c r="C614" s="15"/>
      <c r="D614" s="15"/>
      <c r="E614" s="15"/>
      <c r="F614" s="15"/>
      <c r="G614" s="15"/>
      <c r="H614" s="15"/>
      <c r="I614" s="15"/>
      <c r="J614" s="15"/>
      <c r="K614" s="15"/>
      <c r="L614" s="15"/>
      <c r="M614" s="11"/>
      <c r="O614" s="618"/>
      <c r="P614" s="618"/>
      <c r="Q614" s="618"/>
      <c r="R614" s="618"/>
      <c r="S614" s="618"/>
      <c r="T614" s="618"/>
      <c r="U614" s="618"/>
      <c r="V614" s="618"/>
      <c r="W614" s="618"/>
      <c r="X614" s="618"/>
      <c r="Y614" s="618"/>
      <c r="Z614" s="618"/>
      <c r="AA614" s="18"/>
      <c r="AB614" s="18"/>
    </row>
    <row r="615" spans="1:28" s="19" customFormat="1" ht="13.5" customHeight="1" x14ac:dyDescent="0.15">
      <c r="A615" s="15"/>
      <c r="B615" s="15"/>
      <c r="C615" s="15"/>
      <c r="D615" s="15"/>
      <c r="E615" s="15"/>
      <c r="F615" s="15"/>
      <c r="G615" s="15"/>
      <c r="H615" s="15"/>
      <c r="I615" s="15"/>
      <c r="J615" s="15"/>
      <c r="K615" s="15"/>
      <c r="L615" s="15"/>
      <c r="M615" s="11"/>
      <c r="O615" s="618"/>
      <c r="P615" s="618"/>
      <c r="Q615" s="618"/>
      <c r="R615" s="618"/>
      <c r="S615" s="618"/>
      <c r="T615" s="618"/>
      <c r="U615" s="618"/>
      <c r="V615" s="618"/>
      <c r="W615" s="618"/>
      <c r="X615" s="618"/>
      <c r="Y615" s="618"/>
      <c r="Z615" s="618"/>
      <c r="AA615" s="18"/>
      <c r="AB615" s="18"/>
    </row>
    <row r="616" spans="1:28" s="19" customFormat="1" ht="13.5" customHeight="1" x14ac:dyDescent="0.15">
      <c r="A616" s="15"/>
      <c r="B616" s="15"/>
      <c r="C616" s="15"/>
      <c r="D616" s="15"/>
      <c r="E616" s="15"/>
      <c r="F616" s="15"/>
      <c r="G616" s="15"/>
      <c r="H616" s="15"/>
      <c r="I616" s="15"/>
      <c r="J616" s="15"/>
      <c r="K616" s="15"/>
      <c r="L616" s="15"/>
      <c r="M616" s="11"/>
      <c r="O616" s="618"/>
      <c r="P616" s="618"/>
      <c r="Q616" s="618"/>
      <c r="R616" s="618"/>
      <c r="S616" s="618"/>
      <c r="T616" s="618"/>
      <c r="U616" s="618"/>
      <c r="V616" s="618"/>
      <c r="W616" s="618"/>
      <c r="X616" s="618"/>
      <c r="Y616" s="618"/>
      <c r="Z616" s="618"/>
      <c r="AA616" s="18"/>
      <c r="AB616" s="18"/>
    </row>
    <row r="617" spans="1:28" s="19" customFormat="1" ht="13.5" customHeight="1" x14ac:dyDescent="0.15">
      <c r="A617" s="15"/>
      <c r="B617" s="15"/>
      <c r="C617" s="15"/>
      <c r="D617" s="15"/>
      <c r="E617" s="15"/>
      <c r="F617" s="15"/>
      <c r="G617" s="15"/>
      <c r="H617" s="15"/>
      <c r="I617" s="15"/>
      <c r="J617" s="15"/>
      <c r="K617" s="15"/>
      <c r="L617" s="15"/>
      <c r="M617" s="11"/>
      <c r="O617" s="618"/>
      <c r="P617" s="618"/>
      <c r="Q617" s="618"/>
      <c r="R617" s="618"/>
      <c r="S617" s="618"/>
      <c r="T617" s="618"/>
      <c r="U617" s="618"/>
      <c r="V617" s="618"/>
      <c r="W617" s="618"/>
      <c r="X617" s="618"/>
      <c r="Y617" s="618"/>
      <c r="Z617" s="618"/>
      <c r="AA617" s="18"/>
      <c r="AB617" s="18"/>
    </row>
    <row r="618" spans="1:28" s="19" customFormat="1" ht="13.5" customHeight="1" x14ac:dyDescent="0.15">
      <c r="A618" s="15"/>
      <c r="B618" s="15"/>
      <c r="C618" s="15"/>
      <c r="D618" s="15"/>
      <c r="E618" s="15"/>
      <c r="F618" s="15"/>
      <c r="G618" s="15"/>
      <c r="H618" s="15"/>
      <c r="I618" s="15"/>
      <c r="J618" s="15"/>
      <c r="K618" s="15"/>
      <c r="L618" s="15"/>
      <c r="M618" s="11"/>
      <c r="O618" s="618"/>
      <c r="P618" s="618"/>
      <c r="Q618" s="618"/>
      <c r="R618" s="618"/>
      <c r="S618" s="618"/>
      <c r="T618" s="618"/>
      <c r="U618" s="618"/>
      <c r="V618" s="618"/>
      <c r="W618" s="618"/>
      <c r="X618" s="618"/>
      <c r="Y618" s="618"/>
      <c r="Z618" s="618"/>
      <c r="AA618" s="18"/>
      <c r="AB618" s="18"/>
    </row>
    <row r="619" spans="1:28" s="19" customFormat="1" ht="13.5" customHeight="1" x14ac:dyDescent="0.15">
      <c r="A619" s="15"/>
      <c r="B619" s="15"/>
      <c r="C619" s="15"/>
      <c r="D619" s="15"/>
      <c r="E619" s="15"/>
      <c r="F619" s="15"/>
      <c r="G619" s="15"/>
      <c r="H619" s="15"/>
      <c r="I619" s="15"/>
      <c r="J619" s="15"/>
      <c r="K619" s="15"/>
      <c r="L619" s="15"/>
      <c r="M619" s="11"/>
      <c r="O619" s="618"/>
      <c r="P619" s="618"/>
      <c r="Q619" s="618"/>
      <c r="R619" s="618"/>
      <c r="S619" s="618"/>
      <c r="T619" s="618"/>
      <c r="U619" s="618"/>
      <c r="V619" s="618"/>
      <c r="W619" s="618"/>
      <c r="X619" s="618"/>
      <c r="Y619" s="618"/>
      <c r="Z619" s="618"/>
      <c r="AA619" s="18"/>
      <c r="AB619" s="18"/>
    </row>
    <row r="620" spans="1:28" s="19" customFormat="1" ht="13.5" customHeight="1" x14ac:dyDescent="0.15">
      <c r="A620" s="15"/>
      <c r="B620" s="15"/>
      <c r="C620" s="15"/>
      <c r="D620" s="15"/>
      <c r="E620" s="15"/>
      <c r="F620" s="15"/>
      <c r="G620" s="15"/>
      <c r="H620" s="15"/>
      <c r="I620" s="15"/>
      <c r="J620" s="15"/>
      <c r="K620" s="15"/>
      <c r="L620" s="15"/>
      <c r="M620" s="11"/>
      <c r="O620" s="618"/>
      <c r="P620" s="618"/>
      <c r="Q620" s="618"/>
      <c r="R620" s="618"/>
      <c r="S620" s="618"/>
      <c r="T620" s="618"/>
      <c r="U620" s="618"/>
      <c r="V620" s="618"/>
      <c r="W620" s="618"/>
      <c r="X620" s="618"/>
      <c r="Y620" s="618"/>
      <c r="Z620" s="618"/>
      <c r="AA620" s="18"/>
      <c r="AB620" s="18"/>
    </row>
    <row r="621" spans="1:28" s="19" customFormat="1" ht="13.5" customHeight="1" x14ac:dyDescent="0.15">
      <c r="A621" s="15"/>
      <c r="B621" s="15"/>
      <c r="C621" s="15"/>
      <c r="D621" s="15"/>
      <c r="E621" s="15"/>
      <c r="F621" s="15"/>
      <c r="G621" s="15"/>
      <c r="H621" s="15"/>
      <c r="I621" s="15"/>
      <c r="J621" s="15"/>
      <c r="K621" s="15"/>
      <c r="L621" s="15"/>
      <c r="M621" s="11"/>
      <c r="O621" s="618"/>
      <c r="P621" s="618"/>
      <c r="Q621" s="618"/>
      <c r="R621" s="618"/>
      <c r="S621" s="618"/>
      <c r="T621" s="618"/>
      <c r="U621" s="618"/>
      <c r="V621" s="618"/>
      <c r="W621" s="618"/>
      <c r="X621" s="618"/>
      <c r="Y621" s="618"/>
      <c r="Z621" s="618"/>
      <c r="AA621" s="18"/>
      <c r="AB621" s="18"/>
    </row>
    <row r="622" spans="1:28" s="19" customFormat="1" ht="13.5" customHeight="1" x14ac:dyDescent="0.15">
      <c r="A622" s="15"/>
      <c r="B622" s="15"/>
      <c r="C622" s="15"/>
      <c r="D622" s="15"/>
      <c r="E622" s="15"/>
      <c r="F622" s="15"/>
      <c r="G622" s="15"/>
      <c r="H622" s="15"/>
      <c r="I622" s="15"/>
      <c r="J622" s="15"/>
      <c r="K622" s="15"/>
      <c r="L622" s="15"/>
      <c r="M622" s="11"/>
      <c r="O622" s="618"/>
      <c r="P622" s="618"/>
      <c r="Q622" s="618"/>
      <c r="R622" s="618"/>
      <c r="S622" s="618"/>
      <c r="T622" s="618"/>
      <c r="U622" s="618"/>
      <c r="V622" s="618"/>
      <c r="W622" s="618"/>
      <c r="X622" s="618"/>
      <c r="Y622" s="618"/>
      <c r="Z622" s="618"/>
      <c r="AA622" s="18"/>
      <c r="AB622" s="18"/>
    </row>
    <row r="623" spans="1:28" s="19" customFormat="1" ht="13.5" customHeight="1" x14ac:dyDescent="0.15">
      <c r="A623" s="15"/>
      <c r="B623" s="15"/>
      <c r="C623" s="15"/>
      <c r="D623" s="15"/>
      <c r="E623" s="15"/>
      <c r="F623" s="15"/>
      <c r="G623" s="15"/>
      <c r="H623" s="15"/>
      <c r="I623" s="15"/>
      <c r="J623" s="15"/>
      <c r="K623" s="15"/>
      <c r="L623" s="15"/>
      <c r="M623" s="11"/>
      <c r="O623" s="618"/>
      <c r="P623" s="618"/>
      <c r="Q623" s="618"/>
      <c r="R623" s="618"/>
      <c r="S623" s="618"/>
      <c r="T623" s="618"/>
      <c r="U623" s="618"/>
      <c r="V623" s="618"/>
      <c r="W623" s="618"/>
      <c r="X623" s="618"/>
      <c r="Y623" s="618"/>
      <c r="Z623" s="618"/>
      <c r="AA623" s="18"/>
      <c r="AB623" s="18"/>
    </row>
    <row r="624" spans="1:28" s="19" customFormat="1" ht="13.5" customHeight="1" x14ac:dyDescent="0.15">
      <c r="A624" s="15"/>
      <c r="B624" s="15"/>
      <c r="C624" s="15"/>
      <c r="D624" s="15"/>
      <c r="E624" s="15"/>
      <c r="F624" s="15"/>
      <c r="G624" s="15"/>
      <c r="H624" s="15"/>
      <c r="I624" s="15"/>
      <c r="J624" s="15"/>
      <c r="K624" s="15"/>
      <c r="L624" s="15"/>
      <c r="M624" s="11"/>
      <c r="O624" s="618"/>
      <c r="P624" s="618"/>
      <c r="Q624" s="618"/>
      <c r="R624" s="618"/>
      <c r="S624" s="618"/>
      <c r="T624" s="618"/>
      <c r="U624" s="618"/>
      <c r="V624" s="618"/>
      <c r="W624" s="618"/>
      <c r="X624" s="618"/>
      <c r="Y624" s="618"/>
      <c r="Z624" s="618"/>
      <c r="AA624" s="18"/>
      <c r="AB624" s="18"/>
    </row>
    <row r="625" spans="1:28" s="19" customFormat="1" ht="13.5" customHeight="1" x14ac:dyDescent="0.15">
      <c r="A625" s="15"/>
      <c r="B625" s="15"/>
      <c r="C625" s="15"/>
      <c r="D625" s="15"/>
      <c r="E625" s="15"/>
      <c r="F625" s="15"/>
      <c r="G625" s="15"/>
      <c r="H625" s="15"/>
      <c r="I625" s="15"/>
      <c r="J625" s="15"/>
      <c r="K625" s="15"/>
      <c r="L625" s="15"/>
      <c r="M625" s="11"/>
      <c r="O625" s="618"/>
      <c r="P625" s="618"/>
      <c r="Q625" s="618"/>
      <c r="R625" s="618"/>
      <c r="S625" s="618"/>
      <c r="T625" s="618"/>
      <c r="U625" s="618"/>
      <c r="V625" s="618"/>
      <c r="W625" s="618"/>
      <c r="X625" s="618"/>
      <c r="Y625" s="618"/>
      <c r="Z625" s="618"/>
      <c r="AA625" s="18"/>
      <c r="AB625" s="18"/>
    </row>
    <row r="626" spans="1:28" s="19" customFormat="1" ht="13.5" customHeight="1" x14ac:dyDescent="0.15">
      <c r="A626" s="15"/>
      <c r="B626" s="15"/>
      <c r="C626" s="15"/>
      <c r="D626" s="15"/>
      <c r="E626" s="15"/>
      <c r="F626" s="15"/>
      <c r="G626" s="15"/>
      <c r="H626" s="15"/>
      <c r="I626" s="15"/>
      <c r="J626" s="15"/>
      <c r="K626" s="15"/>
      <c r="L626" s="15"/>
      <c r="M626" s="11"/>
      <c r="O626" s="618"/>
      <c r="P626" s="618"/>
      <c r="Q626" s="618"/>
      <c r="R626" s="618"/>
      <c r="S626" s="618"/>
      <c r="T626" s="618"/>
      <c r="U626" s="618"/>
      <c r="V626" s="618"/>
      <c r="W626" s="618"/>
      <c r="X626" s="618"/>
      <c r="Y626" s="618"/>
      <c r="Z626" s="618"/>
      <c r="AA626" s="18"/>
      <c r="AB626" s="18"/>
    </row>
    <row r="627" spans="1:28" s="19" customFormat="1" ht="13.5" customHeight="1" x14ac:dyDescent="0.15">
      <c r="A627" s="15"/>
      <c r="B627" s="15"/>
      <c r="C627" s="15"/>
      <c r="D627" s="15"/>
      <c r="E627" s="15"/>
      <c r="F627" s="15"/>
      <c r="G627" s="15"/>
      <c r="H627" s="15"/>
      <c r="I627" s="15"/>
      <c r="J627" s="15"/>
      <c r="K627" s="15"/>
      <c r="L627" s="15"/>
      <c r="M627" s="11"/>
      <c r="O627" s="618"/>
      <c r="P627" s="618"/>
      <c r="Q627" s="618"/>
      <c r="R627" s="618"/>
      <c r="S627" s="618"/>
      <c r="T627" s="618"/>
      <c r="U627" s="618"/>
      <c r="V627" s="618"/>
      <c r="W627" s="618"/>
      <c r="X627" s="618"/>
      <c r="Y627" s="618"/>
      <c r="Z627" s="618"/>
      <c r="AA627" s="18"/>
      <c r="AB627" s="18"/>
    </row>
    <row r="628" spans="1:28" s="19" customFormat="1" ht="13.5" customHeight="1" x14ac:dyDescent="0.15">
      <c r="A628" s="15"/>
      <c r="B628" s="15"/>
      <c r="C628" s="15"/>
      <c r="D628" s="15"/>
      <c r="E628" s="15"/>
      <c r="F628" s="15"/>
      <c r="G628" s="15"/>
      <c r="H628" s="15"/>
      <c r="I628" s="15"/>
      <c r="J628" s="15"/>
      <c r="K628" s="15"/>
      <c r="L628" s="15"/>
      <c r="M628" s="11"/>
      <c r="O628" s="618"/>
      <c r="P628" s="618"/>
      <c r="Q628" s="618"/>
      <c r="R628" s="618"/>
      <c r="S628" s="618"/>
      <c r="T628" s="618"/>
      <c r="U628" s="618"/>
      <c r="V628" s="618"/>
      <c r="W628" s="618"/>
      <c r="X628" s="618"/>
      <c r="Y628" s="618"/>
      <c r="Z628" s="618"/>
      <c r="AA628" s="18"/>
      <c r="AB628" s="18"/>
    </row>
    <row r="629" spans="1:28" s="19" customFormat="1" ht="13.5" customHeight="1" x14ac:dyDescent="0.15">
      <c r="A629" s="15"/>
      <c r="B629" s="15"/>
      <c r="C629" s="15"/>
      <c r="D629" s="15"/>
      <c r="E629" s="15"/>
      <c r="F629" s="15"/>
      <c r="G629" s="15"/>
      <c r="H629" s="15"/>
      <c r="I629" s="15"/>
      <c r="J629" s="15"/>
      <c r="K629" s="15"/>
      <c r="L629" s="15"/>
      <c r="M629" s="11"/>
      <c r="O629" s="618"/>
      <c r="P629" s="618"/>
      <c r="Q629" s="618"/>
      <c r="R629" s="618"/>
      <c r="S629" s="618"/>
      <c r="T629" s="618"/>
      <c r="U629" s="618"/>
      <c r="V629" s="618"/>
      <c r="W629" s="618"/>
      <c r="X629" s="618"/>
      <c r="Y629" s="618"/>
      <c r="Z629" s="618"/>
      <c r="AA629" s="18"/>
      <c r="AB629" s="18"/>
    </row>
    <row r="630" spans="1:28" s="19" customFormat="1" ht="13.5" customHeight="1" x14ac:dyDescent="0.15">
      <c r="A630" s="15"/>
      <c r="B630" s="15"/>
      <c r="C630" s="15"/>
      <c r="D630" s="15"/>
      <c r="E630" s="15"/>
      <c r="F630" s="15"/>
      <c r="G630" s="15"/>
      <c r="H630" s="15"/>
      <c r="I630" s="15"/>
      <c r="J630" s="15"/>
      <c r="K630" s="15"/>
      <c r="L630" s="15"/>
      <c r="M630" s="11"/>
      <c r="O630" s="618"/>
      <c r="P630" s="618"/>
      <c r="Q630" s="618"/>
      <c r="R630" s="618"/>
      <c r="S630" s="618"/>
      <c r="T630" s="618"/>
      <c r="U630" s="618"/>
      <c r="V630" s="618"/>
      <c r="W630" s="618"/>
      <c r="X630" s="618"/>
      <c r="Y630" s="618"/>
      <c r="Z630" s="618"/>
      <c r="AA630" s="18"/>
      <c r="AB630" s="18"/>
    </row>
    <row r="631" spans="1:28" s="19" customFormat="1" ht="13.5" customHeight="1" x14ac:dyDescent="0.15">
      <c r="A631" s="15"/>
      <c r="B631" s="15"/>
      <c r="C631" s="15"/>
      <c r="D631" s="15"/>
      <c r="E631" s="15"/>
      <c r="F631" s="15"/>
      <c r="G631" s="15"/>
      <c r="H631" s="15"/>
      <c r="I631" s="15"/>
      <c r="J631" s="15"/>
      <c r="K631" s="15"/>
      <c r="L631" s="15"/>
      <c r="M631" s="11"/>
      <c r="O631" s="618"/>
      <c r="P631" s="618"/>
      <c r="Q631" s="618"/>
      <c r="R631" s="618"/>
      <c r="S631" s="618"/>
      <c r="T631" s="618"/>
      <c r="U631" s="618"/>
      <c r="V631" s="618"/>
      <c r="W631" s="618"/>
      <c r="X631" s="618"/>
      <c r="Y631" s="618"/>
      <c r="Z631" s="618"/>
      <c r="AA631" s="18"/>
      <c r="AB631" s="18"/>
    </row>
    <row r="632" spans="1:28" s="19" customFormat="1" ht="13.5" customHeight="1" x14ac:dyDescent="0.15">
      <c r="A632" s="15"/>
      <c r="B632" s="15"/>
      <c r="C632" s="15"/>
      <c r="D632" s="15"/>
      <c r="E632" s="15"/>
      <c r="F632" s="15"/>
      <c r="G632" s="15"/>
      <c r="H632" s="15"/>
      <c r="I632" s="15"/>
      <c r="J632" s="15"/>
      <c r="K632" s="15"/>
      <c r="L632" s="15"/>
      <c r="M632" s="11"/>
      <c r="O632" s="618"/>
      <c r="P632" s="618"/>
      <c r="Q632" s="618"/>
      <c r="R632" s="618"/>
      <c r="S632" s="618"/>
      <c r="T632" s="618"/>
      <c r="U632" s="618"/>
      <c r="V632" s="618"/>
      <c r="W632" s="618"/>
      <c r="X632" s="618"/>
      <c r="Y632" s="618"/>
      <c r="Z632" s="618"/>
      <c r="AA632" s="18"/>
      <c r="AB632" s="18"/>
    </row>
    <row r="633" spans="1:28" s="19" customFormat="1" ht="13.5" customHeight="1" x14ac:dyDescent="0.15">
      <c r="A633" s="15"/>
      <c r="B633" s="15"/>
      <c r="C633" s="15"/>
      <c r="D633" s="15"/>
      <c r="E633" s="15"/>
      <c r="F633" s="15"/>
      <c r="G633" s="15"/>
      <c r="H633" s="15"/>
      <c r="I633" s="15"/>
      <c r="J633" s="15"/>
      <c r="K633" s="15"/>
      <c r="L633" s="15"/>
      <c r="M633" s="11"/>
      <c r="O633" s="618"/>
      <c r="P633" s="618"/>
      <c r="Q633" s="618"/>
      <c r="R633" s="618"/>
      <c r="S633" s="618"/>
      <c r="T633" s="618"/>
      <c r="U633" s="618"/>
      <c r="V633" s="618"/>
      <c r="W633" s="618"/>
      <c r="X633" s="618"/>
      <c r="Y633" s="618"/>
      <c r="Z633" s="618"/>
      <c r="AA633" s="18"/>
      <c r="AB633" s="18"/>
    </row>
    <row r="634" spans="1:28" s="19" customFormat="1" ht="13.5" customHeight="1" x14ac:dyDescent="0.15">
      <c r="A634" s="15"/>
      <c r="B634" s="15"/>
      <c r="C634" s="15"/>
      <c r="D634" s="15"/>
      <c r="E634" s="15"/>
      <c r="F634" s="15"/>
      <c r="G634" s="15"/>
      <c r="H634" s="15"/>
      <c r="I634" s="15"/>
      <c r="J634" s="15"/>
      <c r="K634" s="15"/>
      <c r="L634" s="15"/>
      <c r="M634" s="11"/>
      <c r="O634" s="618"/>
      <c r="P634" s="618"/>
      <c r="Q634" s="618"/>
      <c r="R634" s="618"/>
      <c r="S634" s="618"/>
      <c r="T634" s="618"/>
      <c r="U634" s="618"/>
      <c r="V634" s="618"/>
      <c r="W634" s="618"/>
      <c r="X634" s="618"/>
      <c r="Y634" s="618"/>
      <c r="Z634" s="618"/>
      <c r="AA634" s="18"/>
      <c r="AB634" s="18"/>
    </row>
    <row r="635" spans="1:28" s="19" customFormat="1" ht="13.5" customHeight="1" x14ac:dyDescent="0.15">
      <c r="A635" s="15"/>
      <c r="B635" s="15"/>
      <c r="C635" s="15"/>
      <c r="D635" s="15"/>
      <c r="E635" s="15"/>
      <c r="F635" s="15"/>
      <c r="G635" s="15"/>
      <c r="H635" s="15"/>
      <c r="I635" s="15"/>
      <c r="J635" s="15"/>
      <c r="K635" s="15"/>
      <c r="L635" s="15"/>
      <c r="M635" s="11"/>
      <c r="O635" s="618"/>
      <c r="P635" s="618"/>
      <c r="Q635" s="618"/>
      <c r="R635" s="618"/>
      <c r="S635" s="618"/>
      <c r="T635" s="618"/>
      <c r="U635" s="618"/>
      <c r="V635" s="618"/>
      <c r="W635" s="618"/>
      <c r="X635" s="618"/>
      <c r="Y635" s="618"/>
      <c r="Z635" s="618"/>
      <c r="AA635" s="18"/>
      <c r="AB635" s="18"/>
    </row>
    <row r="636" spans="1:28" s="19" customFormat="1" ht="13.5" customHeight="1" x14ac:dyDescent="0.15">
      <c r="A636" s="15"/>
      <c r="B636" s="15"/>
      <c r="C636" s="15"/>
      <c r="D636" s="15"/>
      <c r="E636" s="15"/>
      <c r="F636" s="15"/>
      <c r="G636" s="15"/>
      <c r="H636" s="15"/>
      <c r="I636" s="15"/>
      <c r="J636" s="15"/>
      <c r="K636" s="15"/>
      <c r="L636" s="15"/>
      <c r="M636" s="11"/>
      <c r="O636" s="618"/>
      <c r="P636" s="618"/>
      <c r="Q636" s="618"/>
      <c r="R636" s="618"/>
      <c r="S636" s="618"/>
      <c r="T636" s="618"/>
      <c r="U636" s="618"/>
      <c r="V636" s="618"/>
      <c r="W636" s="618"/>
      <c r="X636" s="618"/>
      <c r="Y636" s="618"/>
      <c r="Z636" s="618"/>
      <c r="AA636" s="18"/>
      <c r="AB636" s="18"/>
    </row>
    <row r="637" spans="1:28" s="19" customFormat="1" ht="13.5" customHeight="1" x14ac:dyDescent="0.15">
      <c r="A637" s="15"/>
      <c r="B637" s="15"/>
      <c r="C637" s="15"/>
      <c r="D637" s="15"/>
      <c r="E637" s="15"/>
      <c r="F637" s="15"/>
      <c r="G637" s="15"/>
      <c r="H637" s="15"/>
      <c r="I637" s="15"/>
      <c r="J637" s="15"/>
      <c r="K637" s="15"/>
      <c r="L637" s="15"/>
      <c r="M637" s="11"/>
      <c r="O637" s="618"/>
      <c r="P637" s="618"/>
      <c r="Q637" s="618"/>
      <c r="R637" s="618"/>
      <c r="S637" s="618"/>
      <c r="T637" s="618"/>
      <c r="U637" s="618"/>
      <c r="V637" s="618"/>
      <c r="W637" s="618"/>
      <c r="X637" s="618"/>
      <c r="Y637" s="618"/>
      <c r="Z637" s="618"/>
      <c r="AA637" s="18"/>
      <c r="AB637" s="18"/>
    </row>
    <row r="638" spans="1:28" s="19" customFormat="1" ht="13.5" customHeight="1" x14ac:dyDescent="0.15">
      <c r="A638" s="15"/>
      <c r="B638" s="15"/>
      <c r="C638" s="15"/>
      <c r="D638" s="15"/>
      <c r="E638" s="15"/>
      <c r="F638" s="15"/>
      <c r="G638" s="15"/>
      <c r="H638" s="15"/>
      <c r="I638" s="15"/>
      <c r="J638" s="15"/>
      <c r="K638" s="15"/>
      <c r="L638" s="15"/>
      <c r="M638" s="11"/>
      <c r="O638" s="618"/>
      <c r="P638" s="618"/>
      <c r="Q638" s="618"/>
      <c r="R638" s="618"/>
      <c r="S638" s="618"/>
      <c r="T638" s="618"/>
      <c r="U638" s="618"/>
      <c r="V638" s="618"/>
      <c r="W638" s="618"/>
      <c r="X638" s="618"/>
      <c r="Y638" s="618"/>
      <c r="Z638" s="618"/>
      <c r="AA638" s="18"/>
      <c r="AB638" s="18"/>
    </row>
    <row r="639" spans="1:28" s="19" customFormat="1" ht="13.5" customHeight="1" x14ac:dyDescent="0.15">
      <c r="A639" s="15"/>
      <c r="B639" s="15"/>
      <c r="C639" s="15"/>
      <c r="D639" s="15"/>
      <c r="E639" s="15"/>
      <c r="F639" s="15"/>
      <c r="G639" s="15"/>
      <c r="H639" s="15"/>
      <c r="I639" s="15"/>
      <c r="J639" s="15"/>
      <c r="K639" s="15"/>
      <c r="L639" s="15"/>
      <c r="M639" s="11"/>
      <c r="O639" s="618"/>
      <c r="P639" s="618"/>
      <c r="Q639" s="618"/>
      <c r="R639" s="618"/>
      <c r="S639" s="618"/>
      <c r="T639" s="618"/>
      <c r="U639" s="618"/>
      <c r="V639" s="618"/>
      <c r="W639" s="618"/>
      <c r="X639" s="618"/>
      <c r="Y639" s="618"/>
      <c r="Z639" s="618"/>
      <c r="AA639" s="18"/>
      <c r="AB639" s="18"/>
    </row>
    <row r="640" spans="1:28" s="19" customFormat="1" ht="13.5" customHeight="1" x14ac:dyDescent="0.15">
      <c r="A640" s="15"/>
      <c r="B640" s="15"/>
      <c r="C640" s="15"/>
      <c r="D640" s="15"/>
      <c r="E640" s="15"/>
      <c r="F640" s="15"/>
      <c r="G640" s="15"/>
      <c r="H640" s="15"/>
      <c r="I640" s="15"/>
      <c r="J640" s="15"/>
      <c r="K640" s="15"/>
      <c r="L640" s="15"/>
      <c r="M640" s="11"/>
      <c r="O640" s="618"/>
      <c r="P640" s="618"/>
      <c r="Q640" s="618"/>
      <c r="R640" s="618"/>
      <c r="S640" s="618"/>
      <c r="T640" s="618"/>
      <c r="U640" s="618"/>
      <c r="V640" s="618"/>
      <c r="W640" s="618"/>
      <c r="X640" s="618"/>
      <c r="Y640" s="618"/>
      <c r="Z640" s="618"/>
      <c r="AA640" s="18"/>
      <c r="AB640" s="18"/>
    </row>
    <row r="641" spans="1:28" s="19" customFormat="1" ht="13.5" customHeight="1" x14ac:dyDescent="0.15">
      <c r="A641" s="15"/>
      <c r="B641" s="15"/>
      <c r="C641" s="15"/>
      <c r="D641" s="15"/>
      <c r="E641" s="15"/>
      <c r="F641" s="15"/>
      <c r="G641" s="15"/>
      <c r="H641" s="15"/>
      <c r="I641" s="15"/>
      <c r="J641" s="15"/>
      <c r="K641" s="15"/>
      <c r="L641" s="15"/>
      <c r="M641" s="11"/>
      <c r="O641" s="618"/>
      <c r="P641" s="618"/>
      <c r="Q641" s="618"/>
      <c r="R641" s="618"/>
      <c r="S641" s="618"/>
      <c r="T641" s="618"/>
      <c r="U641" s="618"/>
      <c r="V641" s="618"/>
      <c r="W641" s="618"/>
      <c r="X641" s="618"/>
      <c r="Y641" s="618"/>
      <c r="Z641" s="618"/>
      <c r="AA641" s="18"/>
      <c r="AB641" s="18"/>
    </row>
    <row r="642" spans="1:28" s="19" customFormat="1" ht="13.5" customHeight="1" x14ac:dyDescent="0.15">
      <c r="A642" s="15"/>
      <c r="B642" s="15"/>
      <c r="C642" s="15"/>
      <c r="D642" s="15"/>
      <c r="E642" s="15"/>
      <c r="F642" s="15"/>
      <c r="G642" s="15"/>
      <c r="H642" s="15"/>
      <c r="I642" s="15"/>
      <c r="J642" s="15"/>
      <c r="K642" s="15"/>
      <c r="L642" s="15"/>
      <c r="M642" s="11"/>
      <c r="O642" s="618"/>
      <c r="P642" s="618"/>
      <c r="Q642" s="618"/>
      <c r="R642" s="618"/>
      <c r="S642" s="618"/>
      <c r="T642" s="618"/>
      <c r="U642" s="618"/>
      <c r="V642" s="618"/>
      <c r="W642" s="618"/>
      <c r="X642" s="618"/>
      <c r="Y642" s="618"/>
      <c r="Z642" s="618"/>
      <c r="AA642" s="18"/>
      <c r="AB642" s="18"/>
    </row>
    <row r="643" spans="1:28" s="19" customFormat="1" ht="13.5" customHeight="1" x14ac:dyDescent="0.15">
      <c r="A643" s="15"/>
      <c r="B643" s="15"/>
      <c r="C643" s="15"/>
      <c r="D643" s="15"/>
      <c r="E643" s="15"/>
      <c r="F643" s="15"/>
      <c r="G643" s="15"/>
      <c r="H643" s="15"/>
      <c r="I643" s="15"/>
      <c r="J643" s="15"/>
      <c r="K643" s="15"/>
      <c r="L643" s="15"/>
      <c r="M643" s="11"/>
      <c r="O643" s="618"/>
      <c r="P643" s="618"/>
      <c r="Q643" s="618"/>
      <c r="R643" s="618"/>
      <c r="S643" s="618"/>
      <c r="T643" s="618"/>
      <c r="U643" s="618"/>
      <c r="V643" s="618"/>
      <c r="W643" s="618"/>
      <c r="X643" s="618"/>
      <c r="Y643" s="618"/>
      <c r="Z643" s="618"/>
      <c r="AA643" s="18"/>
      <c r="AB643" s="18"/>
    </row>
    <row r="644" spans="1:28" s="19" customFormat="1" ht="13.5" customHeight="1" x14ac:dyDescent="0.15">
      <c r="A644" s="15"/>
      <c r="B644" s="15"/>
      <c r="C644" s="15"/>
      <c r="D644" s="15"/>
      <c r="E644" s="15"/>
      <c r="F644" s="15"/>
      <c r="G644" s="15"/>
      <c r="H644" s="15"/>
      <c r="I644" s="15"/>
      <c r="J644" s="15"/>
      <c r="K644" s="15"/>
      <c r="L644" s="15"/>
      <c r="M644" s="11"/>
      <c r="O644" s="618"/>
      <c r="P644" s="618"/>
      <c r="Q644" s="618"/>
      <c r="R644" s="618"/>
      <c r="S644" s="618"/>
      <c r="T644" s="618"/>
      <c r="U644" s="618"/>
      <c r="V644" s="618"/>
      <c r="W644" s="618"/>
      <c r="X644" s="618"/>
      <c r="Y644" s="618"/>
      <c r="Z644" s="618"/>
      <c r="AA644" s="18"/>
      <c r="AB644" s="18"/>
    </row>
    <row r="645" spans="1:28" s="19" customFormat="1" ht="13.5" customHeight="1" x14ac:dyDescent="0.15">
      <c r="A645" s="15"/>
      <c r="B645" s="15"/>
      <c r="C645" s="15"/>
      <c r="D645" s="15"/>
      <c r="E645" s="15"/>
      <c r="F645" s="15"/>
      <c r="G645" s="15"/>
      <c r="H645" s="15"/>
      <c r="I645" s="15"/>
      <c r="J645" s="15"/>
      <c r="K645" s="15"/>
      <c r="L645" s="15"/>
      <c r="M645" s="11"/>
      <c r="O645" s="618"/>
      <c r="P645" s="618"/>
      <c r="Q645" s="618"/>
      <c r="R645" s="618"/>
      <c r="S645" s="618"/>
      <c r="T645" s="618"/>
      <c r="U645" s="618"/>
      <c r="V645" s="618"/>
      <c r="W645" s="618"/>
      <c r="X645" s="618"/>
      <c r="Y645" s="618"/>
      <c r="Z645" s="618"/>
      <c r="AA645" s="18"/>
      <c r="AB645" s="18"/>
    </row>
    <row r="646" spans="1:28" s="19" customFormat="1" ht="13.5" customHeight="1" x14ac:dyDescent="0.15">
      <c r="A646" s="15"/>
      <c r="B646" s="15"/>
      <c r="C646" s="15"/>
      <c r="D646" s="15"/>
      <c r="E646" s="15"/>
      <c r="F646" s="15"/>
      <c r="G646" s="15"/>
      <c r="H646" s="15"/>
      <c r="I646" s="15"/>
      <c r="J646" s="15"/>
      <c r="K646" s="15"/>
      <c r="L646" s="15"/>
      <c r="M646" s="11"/>
      <c r="O646" s="618"/>
      <c r="P646" s="618"/>
      <c r="Q646" s="618"/>
      <c r="R646" s="618"/>
      <c r="S646" s="618"/>
      <c r="T646" s="618"/>
      <c r="U646" s="618"/>
      <c r="V646" s="618"/>
      <c r="W646" s="618"/>
      <c r="X646" s="618"/>
      <c r="Y646" s="618"/>
      <c r="Z646" s="618"/>
      <c r="AA646" s="18"/>
      <c r="AB646" s="18"/>
    </row>
    <row r="647" spans="1:28" s="19" customFormat="1" ht="13.5" customHeight="1" x14ac:dyDescent="0.15">
      <c r="A647" s="15"/>
      <c r="B647" s="15"/>
      <c r="C647" s="15"/>
      <c r="D647" s="15"/>
      <c r="E647" s="15"/>
      <c r="F647" s="15"/>
      <c r="G647" s="15"/>
      <c r="H647" s="15"/>
      <c r="I647" s="15"/>
      <c r="J647" s="15"/>
      <c r="K647" s="15"/>
      <c r="L647" s="15"/>
      <c r="M647" s="11"/>
      <c r="O647" s="618"/>
      <c r="P647" s="618"/>
      <c r="Q647" s="618"/>
      <c r="R647" s="618"/>
      <c r="S647" s="618"/>
      <c r="T647" s="618"/>
      <c r="U647" s="618"/>
      <c r="V647" s="618"/>
      <c r="W647" s="618"/>
      <c r="X647" s="618"/>
      <c r="Y647" s="618"/>
      <c r="Z647" s="618"/>
      <c r="AA647" s="18"/>
      <c r="AB647" s="18"/>
    </row>
    <row r="648" spans="1:28" s="19" customFormat="1" ht="13.5" customHeight="1" x14ac:dyDescent="0.15">
      <c r="A648" s="15"/>
      <c r="B648" s="15"/>
      <c r="C648" s="15"/>
      <c r="D648" s="15"/>
      <c r="E648" s="15"/>
      <c r="F648" s="15"/>
      <c r="G648" s="15"/>
      <c r="H648" s="15"/>
      <c r="I648" s="15"/>
      <c r="J648" s="15"/>
      <c r="K648" s="15"/>
      <c r="L648" s="15"/>
      <c r="M648" s="11"/>
      <c r="O648" s="618"/>
      <c r="P648" s="618"/>
      <c r="Q648" s="618"/>
      <c r="R648" s="618"/>
      <c r="S648" s="618"/>
      <c r="T648" s="618"/>
      <c r="U648" s="618"/>
      <c r="V648" s="618"/>
      <c r="W648" s="618"/>
      <c r="X648" s="618"/>
      <c r="Y648" s="618"/>
      <c r="Z648" s="618"/>
      <c r="AA648" s="18"/>
      <c r="AB648" s="18"/>
    </row>
    <row r="649" spans="1:28" s="19" customFormat="1" ht="13.5" customHeight="1" x14ac:dyDescent="0.15">
      <c r="A649" s="15"/>
      <c r="B649" s="15"/>
      <c r="C649" s="15"/>
      <c r="D649" s="15"/>
      <c r="E649" s="15"/>
      <c r="F649" s="15"/>
      <c r="G649" s="15"/>
      <c r="H649" s="15"/>
      <c r="I649" s="15"/>
      <c r="J649" s="15"/>
      <c r="K649" s="15"/>
      <c r="L649" s="15"/>
      <c r="M649" s="11"/>
      <c r="O649" s="618"/>
      <c r="P649" s="618"/>
      <c r="Q649" s="618"/>
      <c r="R649" s="618"/>
      <c r="S649" s="618"/>
      <c r="T649" s="618"/>
      <c r="U649" s="618"/>
      <c r="V649" s="618"/>
      <c r="W649" s="618"/>
      <c r="X649" s="618"/>
      <c r="Y649" s="618"/>
      <c r="Z649" s="618"/>
      <c r="AA649" s="18"/>
      <c r="AB649" s="18"/>
    </row>
    <row r="650" spans="1:28" s="19" customFormat="1" ht="13.5" customHeight="1" x14ac:dyDescent="0.15">
      <c r="A650" s="15"/>
      <c r="B650" s="15"/>
      <c r="C650" s="15"/>
      <c r="D650" s="15"/>
      <c r="E650" s="15"/>
      <c r="F650" s="15"/>
      <c r="G650" s="15"/>
      <c r="H650" s="15"/>
      <c r="I650" s="15"/>
      <c r="J650" s="15"/>
      <c r="K650" s="15"/>
      <c r="L650" s="15"/>
      <c r="M650" s="11"/>
      <c r="O650" s="618"/>
      <c r="P650" s="618"/>
      <c r="Q650" s="618"/>
      <c r="R650" s="618"/>
      <c r="S650" s="618"/>
      <c r="T650" s="618"/>
      <c r="U650" s="618"/>
      <c r="V650" s="618"/>
      <c r="W650" s="618"/>
      <c r="X650" s="618"/>
      <c r="Y650" s="618"/>
      <c r="Z650" s="618"/>
      <c r="AA650" s="18"/>
      <c r="AB650" s="18"/>
    </row>
    <row r="651" spans="1:28" s="19" customFormat="1" ht="13.5" customHeight="1" x14ac:dyDescent="0.15">
      <c r="A651" s="15"/>
      <c r="B651" s="15"/>
      <c r="C651" s="15"/>
      <c r="D651" s="15"/>
      <c r="E651" s="15"/>
      <c r="F651" s="15"/>
      <c r="G651" s="15"/>
      <c r="H651" s="15"/>
      <c r="I651" s="15"/>
      <c r="J651" s="15"/>
      <c r="K651" s="15"/>
      <c r="L651" s="15"/>
      <c r="M651" s="11"/>
      <c r="O651" s="618"/>
      <c r="P651" s="618"/>
      <c r="Q651" s="618"/>
      <c r="R651" s="618"/>
      <c r="S651" s="618"/>
      <c r="T651" s="618"/>
      <c r="U651" s="618"/>
      <c r="V651" s="618"/>
      <c r="W651" s="618"/>
      <c r="X651" s="618"/>
      <c r="Y651" s="618"/>
      <c r="Z651" s="618"/>
      <c r="AA651" s="18"/>
      <c r="AB651" s="18"/>
    </row>
    <row r="652" spans="1:28" s="19" customFormat="1" ht="13.5" customHeight="1" x14ac:dyDescent="0.15">
      <c r="A652" s="15"/>
      <c r="B652" s="15"/>
      <c r="C652" s="15"/>
      <c r="D652" s="15"/>
      <c r="E652" s="15"/>
      <c r="F652" s="15"/>
      <c r="G652" s="15"/>
      <c r="H652" s="15"/>
      <c r="I652" s="15"/>
      <c r="J652" s="15"/>
      <c r="K652" s="15"/>
      <c r="L652" s="15"/>
      <c r="M652" s="11"/>
      <c r="O652" s="618"/>
      <c r="P652" s="618"/>
      <c r="Q652" s="618"/>
      <c r="R652" s="618"/>
      <c r="S652" s="618"/>
      <c r="T652" s="618"/>
      <c r="U652" s="618"/>
      <c r="V652" s="618"/>
      <c r="W652" s="618"/>
      <c r="X652" s="618"/>
      <c r="Y652" s="618"/>
      <c r="Z652" s="618"/>
      <c r="AA652" s="18"/>
      <c r="AB652" s="18"/>
    </row>
    <row r="653" spans="1:28" s="19" customFormat="1" ht="13.5" customHeight="1" x14ac:dyDescent="0.15">
      <c r="A653" s="15"/>
      <c r="B653" s="15"/>
      <c r="C653" s="15"/>
      <c r="D653" s="15"/>
      <c r="E653" s="15"/>
      <c r="F653" s="15"/>
      <c r="G653" s="15"/>
      <c r="H653" s="15"/>
      <c r="I653" s="15"/>
      <c r="J653" s="15"/>
      <c r="K653" s="15"/>
      <c r="L653" s="15"/>
      <c r="M653" s="11"/>
      <c r="O653" s="618"/>
      <c r="P653" s="618"/>
      <c r="Q653" s="618"/>
      <c r="R653" s="618"/>
      <c r="S653" s="618"/>
      <c r="T653" s="618"/>
      <c r="U653" s="618"/>
      <c r="V653" s="618"/>
      <c r="W653" s="618"/>
      <c r="X653" s="618"/>
      <c r="Y653" s="618"/>
      <c r="Z653" s="618"/>
      <c r="AA653" s="18"/>
      <c r="AB653" s="18"/>
    </row>
    <row r="654" spans="1:28" s="19" customFormat="1" ht="13.5" customHeight="1" x14ac:dyDescent="0.15">
      <c r="A654" s="15"/>
      <c r="B654" s="15"/>
      <c r="C654" s="15"/>
      <c r="D654" s="15"/>
      <c r="E654" s="15"/>
      <c r="F654" s="15"/>
      <c r="G654" s="15"/>
      <c r="H654" s="15"/>
      <c r="I654" s="15"/>
      <c r="J654" s="15"/>
      <c r="K654" s="15"/>
      <c r="L654" s="15"/>
      <c r="M654" s="11"/>
      <c r="O654" s="618"/>
      <c r="P654" s="618"/>
      <c r="Q654" s="618"/>
      <c r="R654" s="618"/>
      <c r="S654" s="618"/>
      <c r="T654" s="618"/>
      <c r="U654" s="618"/>
      <c r="V654" s="618"/>
      <c r="W654" s="618"/>
      <c r="X654" s="618"/>
      <c r="Y654" s="618"/>
      <c r="Z654" s="618"/>
      <c r="AA654" s="18"/>
      <c r="AB654" s="18"/>
    </row>
    <row r="655" spans="1:28" s="19" customFormat="1" ht="13.5" customHeight="1" x14ac:dyDescent="0.15">
      <c r="A655" s="15"/>
      <c r="B655" s="15"/>
      <c r="C655" s="15"/>
      <c r="D655" s="15"/>
      <c r="E655" s="15"/>
      <c r="F655" s="15"/>
      <c r="G655" s="15"/>
      <c r="H655" s="15"/>
      <c r="I655" s="15"/>
      <c r="J655" s="15"/>
      <c r="K655" s="15"/>
      <c r="L655" s="15"/>
      <c r="M655" s="11"/>
      <c r="O655" s="618"/>
      <c r="P655" s="618"/>
      <c r="Q655" s="618"/>
      <c r="R655" s="618"/>
      <c r="S655" s="618"/>
      <c r="T655" s="618"/>
      <c r="U655" s="618"/>
      <c r="V655" s="618"/>
      <c r="W655" s="618"/>
      <c r="X655" s="618"/>
      <c r="Y655" s="618"/>
      <c r="Z655" s="618"/>
      <c r="AA655" s="18"/>
      <c r="AB655" s="18"/>
    </row>
    <row r="656" spans="1:28" s="19" customFormat="1" ht="13.5" customHeight="1" x14ac:dyDescent="0.15">
      <c r="A656" s="15"/>
      <c r="B656" s="15"/>
      <c r="C656" s="15"/>
      <c r="D656" s="15"/>
      <c r="E656" s="15"/>
      <c r="F656" s="15"/>
      <c r="G656" s="15"/>
      <c r="H656" s="15"/>
      <c r="I656" s="15"/>
      <c r="J656" s="15"/>
      <c r="K656" s="15"/>
      <c r="L656" s="15"/>
      <c r="M656" s="11"/>
      <c r="O656" s="618"/>
      <c r="P656" s="618"/>
      <c r="Q656" s="618"/>
      <c r="R656" s="618"/>
      <c r="S656" s="618"/>
      <c r="T656" s="618"/>
      <c r="U656" s="618"/>
      <c r="V656" s="618"/>
      <c r="W656" s="618"/>
      <c r="X656" s="618"/>
      <c r="Y656" s="618"/>
      <c r="Z656" s="618"/>
      <c r="AA656" s="18"/>
      <c r="AB656" s="18"/>
    </row>
    <row r="657" spans="1:28" s="19" customFormat="1" ht="13.5" customHeight="1" x14ac:dyDescent="0.15">
      <c r="A657" s="15"/>
      <c r="B657" s="15"/>
      <c r="C657" s="15"/>
      <c r="D657" s="15"/>
      <c r="E657" s="15"/>
      <c r="F657" s="15"/>
      <c r="G657" s="15"/>
      <c r="H657" s="15"/>
      <c r="I657" s="15"/>
      <c r="J657" s="15"/>
      <c r="K657" s="15"/>
      <c r="L657" s="15"/>
      <c r="M657" s="11"/>
      <c r="O657" s="618"/>
      <c r="P657" s="618"/>
      <c r="Q657" s="618"/>
      <c r="R657" s="618"/>
      <c r="S657" s="618"/>
      <c r="T657" s="618"/>
      <c r="U657" s="618"/>
      <c r="V657" s="618"/>
      <c r="W657" s="618"/>
      <c r="X657" s="618"/>
      <c r="Y657" s="618"/>
      <c r="Z657" s="618"/>
      <c r="AA657" s="18"/>
      <c r="AB657" s="18"/>
    </row>
    <row r="658" spans="1:28" s="19" customFormat="1" ht="13.5" customHeight="1" x14ac:dyDescent="0.15">
      <c r="A658" s="15"/>
      <c r="B658" s="15"/>
      <c r="C658" s="15"/>
      <c r="D658" s="15"/>
      <c r="E658" s="15"/>
      <c r="F658" s="15"/>
      <c r="G658" s="15"/>
      <c r="H658" s="15"/>
      <c r="I658" s="15"/>
      <c r="J658" s="15"/>
      <c r="K658" s="15"/>
      <c r="L658" s="15"/>
      <c r="M658" s="11"/>
      <c r="O658" s="618"/>
      <c r="P658" s="618"/>
      <c r="Q658" s="618"/>
      <c r="R658" s="618"/>
      <c r="S658" s="618"/>
      <c r="T658" s="618"/>
      <c r="U658" s="618"/>
      <c r="V658" s="618"/>
      <c r="W658" s="618"/>
      <c r="X658" s="618"/>
      <c r="Y658" s="618"/>
      <c r="Z658" s="618"/>
      <c r="AA658" s="18"/>
      <c r="AB658" s="18"/>
    </row>
    <row r="659" spans="1:28" s="19" customFormat="1" ht="13.5" customHeight="1" x14ac:dyDescent="0.15">
      <c r="A659" s="15"/>
      <c r="B659" s="15"/>
      <c r="C659" s="15"/>
      <c r="D659" s="15"/>
      <c r="E659" s="15"/>
      <c r="F659" s="15"/>
      <c r="G659" s="15"/>
      <c r="H659" s="15"/>
      <c r="I659" s="15"/>
      <c r="J659" s="15"/>
      <c r="K659" s="15"/>
      <c r="L659" s="15"/>
      <c r="M659" s="11"/>
      <c r="O659" s="618"/>
      <c r="P659" s="618"/>
      <c r="Q659" s="618"/>
      <c r="R659" s="618"/>
      <c r="S659" s="618"/>
      <c r="T659" s="618"/>
      <c r="U659" s="618"/>
      <c r="V659" s="618"/>
      <c r="W659" s="618"/>
      <c r="X659" s="618"/>
      <c r="Y659" s="618"/>
      <c r="Z659" s="618"/>
      <c r="AA659" s="18"/>
      <c r="AB659" s="18"/>
    </row>
    <row r="660" spans="1:28" s="19" customFormat="1" ht="13.5" customHeight="1" x14ac:dyDescent="0.15">
      <c r="A660" s="15"/>
      <c r="B660" s="15"/>
      <c r="C660" s="15"/>
      <c r="D660" s="15"/>
      <c r="E660" s="15"/>
      <c r="F660" s="15"/>
      <c r="G660" s="15"/>
      <c r="H660" s="15"/>
      <c r="I660" s="15"/>
      <c r="J660" s="15"/>
      <c r="K660" s="15"/>
      <c r="L660" s="15"/>
      <c r="M660" s="11"/>
      <c r="O660" s="618"/>
      <c r="P660" s="618"/>
      <c r="Q660" s="618"/>
      <c r="R660" s="618"/>
      <c r="S660" s="618"/>
      <c r="T660" s="618"/>
      <c r="U660" s="618"/>
      <c r="V660" s="618"/>
      <c r="W660" s="618"/>
      <c r="X660" s="618"/>
      <c r="Y660" s="618"/>
      <c r="Z660" s="618"/>
      <c r="AA660" s="18"/>
      <c r="AB660" s="18"/>
    </row>
    <row r="661" spans="1:28" s="19" customFormat="1" ht="13.5" customHeight="1" x14ac:dyDescent="0.15">
      <c r="A661" s="15"/>
      <c r="B661" s="15"/>
      <c r="C661" s="15"/>
      <c r="D661" s="15"/>
      <c r="E661" s="15"/>
      <c r="F661" s="15"/>
      <c r="G661" s="15"/>
      <c r="H661" s="15"/>
      <c r="I661" s="15"/>
      <c r="J661" s="15"/>
      <c r="K661" s="15"/>
      <c r="L661" s="15"/>
      <c r="M661" s="11"/>
      <c r="O661" s="618"/>
      <c r="P661" s="618"/>
      <c r="Q661" s="618"/>
      <c r="R661" s="618"/>
      <c r="S661" s="618"/>
      <c r="T661" s="618"/>
      <c r="U661" s="618"/>
      <c r="V661" s="618"/>
      <c r="W661" s="618"/>
      <c r="X661" s="618"/>
      <c r="Y661" s="618"/>
      <c r="Z661" s="618"/>
      <c r="AA661" s="18"/>
      <c r="AB661" s="18"/>
    </row>
    <row r="662" spans="1:28" s="19" customFormat="1" ht="13.5" customHeight="1" x14ac:dyDescent="0.15">
      <c r="A662" s="15"/>
      <c r="B662" s="15"/>
      <c r="C662" s="15"/>
      <c r="D662" s="15"/>
      <c r="E662" s="15"/>
      <c r="F662" s="15"/>
      <c r="G662" s="15"/>
      <c r="H662" s="15"/>
      <c r="I662" s="15"/>
      <c r="J662" s="15"/>
      <c r="K662" s="15"/>
      <c r="L662" s="15"/>
      <c r="M662" s="11"/>
      <c r="O662" s="618"/>
      <c r="P662" s="618"/>
      <c r="Q662" s="618"/>
      <c r="R662" s="618"/>
      <c r="S662" s="618"/>
      <c r="T662" s="618"/>
      <c r="U662" s="618"/>
      <c r="V662" s="618"/>
      <c r="W662" s="618"/>
      <c r="X662" s="618"/>
      <c r="Y662" s="618"/>
      <c r="Z662" s="618"/>
      <c r="AA662" s="18"/>
      <c r="AB662" s="18"/>
    </row>
    <row r="663" spans="1:28" s="19" customFormat="1" ht="13.5" customHeight="1" x14ac:dyDescent="0.15">
      <c r="A663" s="15"/>
      <c r="B663" s="15"/>
      <c r="C663" s="15"/>
      <c r="D663" s="15"/>
      <c r="E663" s="15"/>
      <c r="F663" s="15"/>
      <c r="G663" s="15"/>
      <c r="H663" s="15"/>
      <c r="I663" s="15"/>
      <c r="J663" s="15"/>
      <c r="K663" s="15"/>
      <c r="L663" s="15"/>
      <c r="M663" s="11"/>
      <c r="O663" s="618"/>
      <c r="P663" s="618"/>
      <c r="Q663" s="618"/>
      <c r="R663" s="618"/>
      <c r="S663" s="618"/>
      <c r="T663" s="618"/>
      <c r="U663" s="618"/>
      <c r="V663" s="618"/>
      <c r="W663" s="618"/>
      <c r="X663" s="618"/>
      <c r="Y663" s="618"/>
      <c r="Z663" s="618"/>
      <c r="AA663" s="18"/>
      <c r="AB663" s="18"/>
    </row>
    <row r="664" spans="1:28" s="19" customFormat="1" ht="13.5" customHeight="1" x14ac:dyDescent="0.15">
      <c r="A664" s="15"/>
      <c r="B664" s="15"/>
      <c r="C664" s="15"/>
      <c r="D664" s="15"/>
      <c r="E664" s="15"/>
      <c r="F664" s="15"/>
      <c r="G664" s="15"/>
      <c r="H664" s="15"/>
      <c r="I664" s="15"/>
      <c r="J664" s="15"/>
      <c r="K664" s="15"/>
      <c r="L664" s="15"/>
      <c r="M664" s="11"/>
      <c r="O664" s="618"/>
      <c r="P664" s="618"/>
      <c r="Q664" s="618"/>
      <c r="R664" s="618"/>
      <c r="S664" s="618"/>
      <c r="T664" s="618"/>
      <c r="U664" s="618"/>
      <c r="V664" s="618"/>
      <c r="W664" s="618"/>
      <c r="X664" s="618"/>
      <c r="Y664" s="618"/>
      <c r="Z664" s="618"/>
      <c r="AA664" s="18"/>
      <c r="AB664" s="18"/>
    </row>
    <row r="665" spans="1:28" s="19" customFormat="1" ht="13.5" customHeight="1" x14ac:dyDescent="0.15">
      <c r="A665" s="15"/>
      <c r="B665" s="15"/>
      <c r="C665" s="15"/>
      <c r="D665" s="15"/>
      <c r="E665" s="15"/>
      <c r="F665" s="15"/>
      <c r="G665" s="15"/>
      <c r="H665" s="15"/>
      <c r="I665" s="15"/>
      <c r="J665" s="15"/>
      <c r="K665" s="15"/>
      <c r="L665" s="15"/>
      <c r="M665" s="11"/>
      <c r="O665" s="618"/>
      <c r="P665" s="618"/>
      <c r="Q665" s="618"/>
      <c r="R665" s="618"/>
      <c r="S665" s="618"/>
      <c r="T665" s="618"/>
      <c r="U665" s="618"/>
      <c r="V665" s="618"/>
      <c r="W665" s="618"/>
      <c r="X665" s="618"/>
      <c r="Y665" s="618"/>
      <c r="Z665" s="618"/>
      <c r="AA665" s="18"/>
      <c r="AB665" s="18"/>
    </row>
    <row r="666" spans="1:28" s="19" customFormat="1" ht="13.5" customHeight="1" x14ac:dyDescent="0.15">
      <c r="A666" s="15"/>
      <c r="B666" s="15"/>
      <c r="C666" s="15"/>
      <c r="D666" s="15"/>
      <c r="E666" s="15"/>
      <c r="F666" s="15"/>
      <c r="G666" s="15"/>
      <c r="H666" s="15"/>
      <c r="I666" s="15"/>
      <c r="J666" s="15"/>
      <c r="K666" s="15"/>
      <c r="L666" s="15"/>
      <c r="M666" s="11"/>
      <c r="O666" s="618"/>
      <c r="P666" s="618"/>
      <c r="Q666" s="618"/>
      <c r="R666" s="618"/>
      <c r="S666" s="618"/>
      <c r="T666" s="618"/>
      <c r="U666" s="618"/>
      <c r="V666" s="618"/>
      <c r="W666" s="618"/>
      <c r="X666" s="618"/>
      <c r="Y666" s="618"/>
      <c r="Z666" s="618"/>
      <c r="AA666" s="18"/>
      <c r="AB666" s="18"/>
    </row>
    <row r="667" spans="1:28" s="19" customFormat="1" ht="13.5" customHeight="1" x14ac:dyDescent="0.15">
      <c r="A667" s="15"/>
      <c r="B667" s="15"/>
      <c r="C667" s="15"/>
      <c r="D667" s="15"/>
      <c r="E667" s="15"/>
      <c r="F667" s="15"/>
      <c r="G667" s="15"/>
      <c r="H667" s="15"/>
      <c r="I667" s="15"/>
      <c r="J667" s="15"/>
      <c r="K667" s="15"/>
      <c r="L667" s="15"/>
      <c r="M667" s="11"/>
      <c r="O667" s="618"/>
      <c r="P667" s="618"/>
      <c r="Q667" s="618"/>
      <c r="R667" s="618"/>
      <c r="S667" s="618"/>
      <c r="T667" s="618"/>
      <c r="U667" s="618"/>
      <c r="V667" s="618"/>
      <c r="W667" s="618"/>
      <c r="X667" s="618"/>
      <c r="Y667" s="618"/>
      <c r="Z667" s="618"/>
      <c r="AA667" s="18"/>
      <c r="AB667" s="18"/>
    </row>
    <row r="668" spans="1:28" s="19" customFormat="1" ht="13.5" customHeight="1" x14ac:dyDescent="0.15">
      <c r="A668" s="15"/>
      <c r="B668" s="15"/>
      <c r="C668" s="15"/>
      <c r="D668" s="15"/>
      <c r="E668" s="15"/>
      <c r="F668" s="15"/>
      <c r="G668" s="15"/>
      <c r="H668" s="15"/>
      <c r="I668" s="15"/>
      <c r="J668" s="15"/>
      <c r="K668" s="15"/>
      <c r="L668" s="15"/>
      <c r="M668" s="11"/>
      <c r="O668" s="618"/>
      <c r="P668" s="618"/>
      <c r="Q668" s="618"/>
      <c r="R668" s="618"/>
      <c r="S668" s="618"/>
      <c r="T668" s="618"/>
      <c r="U668" s="618"/>
      <c r="V668" s="618"/>
      <c r="W668" s="618"/>
      <c r="X668" s="618"/>
      <c r="Y668" s="618"/>
      <c r="Z668" s="618"/>
      <c r="AA668" s="18"/>
      <c r="AB668" s="18"/>
    </row>
    <row r="669" spans="1:28" s="19" customFormat="1" ht="13.5" customHeight="1" x14ac:dyDescent="0.15">
      <c r="A669" s="15"/>
      <c r="B669" s="15"/>
      <c r="C669" s="15"/>
      <c r="D669" s="15"/>
      <c r="E669" s="15"/>
      <c r="F669" s="15"/>
      <c r="G669" s="15"/>
      <c r="H669" s="15"/>
      <c r="I669" s="15"/>
      <c r="J669" s="15"/>
      <c r="K669" s="15"/>
      <c r="L669" s="15"/>
      <c r="M669" s="11"/>
      <c r="O669" s="618"/>
      <c r="P669" s="618"/>
      <c r="Q669" s="618"/>
      <c r="R669" s="618"/>
      <c r="S669" s="618"/>
      <c r="T669" s="618"/>
      <c r="U669" s="618"/>
      <c r="V669" s="618"/>
      <c r="W669" s="618"/>
      <c r="X669" s="618"/>
      <c r="Y669" s="618"/>
      <c r="Z669" s="618"/>
      <c r="AA669" s="18"/>
      <c r="AB669" s="18"/>
    </row>
    <row r="670" spans="1:28" s="19" customFormat="1" ht="13.5" customHeight="1" x14ac:dyDescent="0.15">
      <c r="A670" s="15"/>
      <c r="B670" s="15"/>
      <c r="C670" s="15"/>
      <c r="D670" s="15"/>
      <c r="E670" s="15"/>
      <c r="F670" s="15"/>
      <c r="G670" s="15"/>
      <c r="H670" s="15"/>
      <c r="I670" s="15"/>
      <c r="J670" s="15"/>
      <c r="K670" s="15"/>
      <c r="L670" s="15"/>
      <c r="M670" s="11"/>
      <c r="O670" s="618"/>
      <c r="P670" s="618"/>
      <c r="Q670" s="618"/>
      <c r="R670" s="618"/>
      <c r="S670" s="618"/>
      <c r="T670" s="618"/>
      <c r="U670" s="618"/>
      <c r="V670" s="618"/>
      <c r="W670" s="618"/>
      <c r="X670" s="618"/>
      <c r="Y670" s="618"/>
      <c r="Z670" s="618"/>
      <c r="AA670" s="18"/>
      <c r="AB670" s="18"/>
    </row>
    <row r="671" spans="1:28" s="19" customFormat="1" ht="13.5" customHeight="1" x14ac:dyDescent="0.15">
      <c r="A671" s="15"/>
      <c r="B671" s="15"/>
      <c r="C671" s="15"/>
      <c r="D671" s="15"/>
      <c r="E671" s="15"/>
      <c r="F671" s="15"/>
      <c r="G671" s="15"/>
      <c r="H671" s="15"/>
      <c r="I671" s="15"/>
      <c r="J671" s="15"/>
      <c r="K671" s="15"/>
      <c r="L671" s="15"/>
      <c r="M671" s="11"/>
      <c r="O671" s="618"/>
      <c r="P671" s="618"/>
      <c r="Q671" s="618"/>
      <c r="R671" s="618"/>
      <c r="S671" s="618"/>
      <c r="T671" s="618"/>
      <c r="U671" s="618"/>
      <c r="V671" s="618"/>
      <c r="W671" s="618"/>
      <c r="X671" s="618"/>
      <c r="Y671" s="618"/>
      <c r="Z671" s="618"/>
      <c r="AA671" s="18"/>
      <c r="AB671" s="18"/>
    </row>
    <row r="672" spans="1:28" s="19" customFormat="1" ht="13.5" customHeight="1" x14ac:dyDescent="0.15">
      <c r="A672" s="15"/>
      <c r="B672" s="15"/>
      <c r="C672" s="15"/>
      <c r="D672" s="15"/>
      <c r="E672" s="15"/>
      <c r="F672" s="15"/>
      <c r="G672" s="15"/>
      <c r="H672" s="15"/>
      <c r="I672" s="15"/>
      <c r="J672" s="15"/>
      <c r="K672" s="15"/>
      <c r="L672" s="15"/>
      <c r="M672" s="11"/>
      <c r="O672" s="618"/>
      <c r="P672" s="618"/>
      <c r="Q672" s="618"/>
      <c r="R672" s="618"/>
      <c r="S672" s="618"/>
      <c r="T672" s="618"/>
      <c r="U672" s="618"/>
      <c r="V672" s="618"/>
      <c r="W672" s="618"/>
      <c r="X672" s="618"/>
      <c r="Y672" s="618"/>
      <c r="Z672" s="618"/>
      <c r="AA672" s="18"/>
      <c r="AB672" s="18"/>
    </row>
    <row r="673" spans="1:28" s="19" customFormat="1" ht="13.5" customHeight="1" x14ac:dyDescent="0.15">
      <c r="A673" s="15"/>
      <c r="B673" s="15"/>
      <c r="C673" s="15"/>
      <c r="D673" s="15"/>
      <c r="E673" s="15"/>
      <c r="F673" s="15"/>
      <c r="G673" s="15"/>
      <c r="H673" s="15"/>
      <c r="I673" s="15"/>
      <c r="J673" s="15"/>
      <c r="K673" s="15"/>
      <c r="L673" s="15"/>
      <c r="M673" s="11"/>
      <c r="O673" s="618"/>
      <c r="P673" s="618"/>
      <c r="Q673" s="618"/>
      <c r="R673" s="618"/>
      <c r="S673" s="618"/>
      <c r="T673" s="618"/>
      <c r="U673" s="618"/>
      <c r="V673" s="618"/>
      <c r="W673" s="618"/>
      <c r="X673" s="618"/>
      <c r="Y673" s="618"/>
      <c r="Z673" s="618"/>
      <c r="AA673" s="18"/>
      <c r="AB673" s="18"/>
    </row>
    <row r="674" spans="1:28" s="19" customFormat="1" ht="13.5" customHeight="1" x14ac:dyDescent="0.15">
      <c r="A674" s="15"/>
      <c r="B674" s="15"/>
      <c r="C674" s="15"/>
      <c r="D674" s="15"/>
      <c r="E674" s="15"/>
      <c r="F674" s="15"/>
      <c r="G674" s="15"/>
      <c r="H674" s="15"/>
      <c r="I674" s="15"/>
      <c r="J674" s="15"/>
      <c r="K674" s="15"/>
      <c r="L674" s="15"/>
      <c r="M674" s="11"/>
      <c r="O674" s="618"/>
      <c r="P674" s="618"/>
      <c r="Q674" s="618"/>
      <c r="R674" s="618"/>
      <c r="S674" s="618"/>
      <c r="T674" s="618"/>
      <c r="U674" s="618"/>
      <c r="V674" s="618"/>
      <c r="W674" s="618"/>
      <c r="X674" s="618"/>
      <c r="Y674" s="618"/>
      <c r="Z674" s="618"/>
      <c r="AA674" s="18"/>
      <c r="AB674" s="18"/>
    </row>
    <row r="675" spans="1:28" s="19" customFormat="1" ht="13.5" customHeight="1" x14ac:dyDescent="0.15">
      <c r="A675" s="15"/>
      <c r="B675" s="15"/>
      <c r="C675" s="15"/>
      <c r="D675" s="15"/>
      <c r="E675" s="15"/>
      <c r="F675" s="15"/>
      <c r="G675" s="15"/>
      <c r="H675" s="15"/>
      <c r="I675" s="15"/>
      <c r="J675" s="15"/>
      <c r="K675" s="15"/>
      <c r="L675" s="15"/>
      <c r="M675" s="11"/>
      <c r="O675" s="618"/>
      <c r="P675" s="618"/>
      <c r="Q675" s="618"/>
      <c r="R675" s="618"/>
      <c r="S675" s="618"/>
      <c r="T675" s="618"/>
      <c r="U675" s="618"/>
      <c r="V675" s="618"/>
      <c r="W675" s="618"/>
      <c r="X675" s="618"/>
      <c r="Y675" s="618"/>
      <c r="Z675" s="618"/>
      <c r="AA675" s="18"/>
      <c r="AB675" s="18"/>
    </row>
    <row r="676" spans="1:28" s="19" customFormat="1" ht="13.5" customHeight="1" x14ac:dyDescent="0.15">
      <c r="A676" s="15"/>
      <c r="B676" s="15"/>
      <c r="C676" s="15"/>
      <c r="D676" s="15"/>
      <c r="E676" s="15"/>
      <c r="F676" s="15"/>
      <c r="G676" s="15"/>
      <c r="H676" s="15"/>
      <c r="I676" s="15"/>
      <c r="J676" s="15"/>
      <c r="K676" s="15"/>
      <c r="L676" s="15"/>
      <c r="M676" s="11"/>
      <c r="O676" s="618"/>
      <c r="P676" s="618"/>
      <c r="Q676" s="618"/>
      <c r="R676" s="618"/>
      <c r="S676" s="618"/>
      <c r="T676" s="618"/>
      <c r="U676" s="618"/>
      <c r="V676" s="618"/>
      <c r="W676" s="618"/>
      <c r="X676" s="618"/>
      <c r="Y676" s="618"/>
      <c r="Z676" s="618"/>
      <c r="AA676" s="18"/>
      <c r="AB676" s="18"/>
    </row>
    <row r="677" spans="1:28" s="19" customFormat="1" ht="13.5" customHeight="1" x14ac:dyDescent="0.15">
      <c r="A677" s="15"/>
      <c r="B677" s="15"/>
      <c r="C677" s="15"/>
      <c r="D677" s="15"/>
      <c r="E677" s="15"/>
      <c r="F677" s="15"/>
      <c r="G677" s="15"/>
      <c r="H677" s="15"/>
      <c r="I677" s="15"/>
      <c r="J677" s="15"/>
      <c r="K677" s="15"/>
      <c r="L677" s="15"/>
      <c r="M677" s="11"/>
      <c r="O677" s="618"/>
      <c r="P677" s="618"/>
      <c r="Q677" s="618"/>
      <c r="R677" s="618"/>
      <c r="S677" s="618"/>
      <c r="T677" s="618"/>
      <c r="U677" s="618"/>
      <c r="V677" s="618"/>
      <c r="W677" s="618"/>
      <c r="X677" s="618"/>
      <c r="Y677" s="618"/>
      <c r="Z677" s="618"/>
      <c r="AA677" s="18"/>
      <c r="AB677" s="18"/>
    </row>
    <row r="678" spans="1:28" s="19" customFormat="1" ht="13.5" customHeight="1" x14ac:dyDescent="0.15">
      <c r="A678" s="15"/>
      <c r="B678" s="15"/>
      <c r="C678" s="15"/>
      <c r="D678" s="15"/>
      <c r="E678" s="15"/>
      <c r="F678" s="15"/>
      <c r="G678" s="15"/>
      <c r="H678" s="15"/>
      <c r="I678" s="15"/>
      <c r="J678" s="15"/>
      <c r="K678" s="15"/>
      <c r="L678" s="15"/>
      <c r="M678" s="11"/>
      <c r="O678" s="618"/>
      <c r="P678" s="618"/>
      <c r="Q678" s="618"/>
      <c r="R678" s="618"/>
      <c r="S678" s="618"/>
      <c r="T678" s="618"/>
      <c r="U678" s="618"/>
      <c r="V678" s="618"/>
      <c r="W678" s="618"/>
      <c r="X678" s="618"/>
      <c r="Y678" s="618"/>
      <c r="Z678" s="618"/>
      <c r="AA678" s="18"/>
      <c r="AB678" s="18"/>
    </row>
    <row r="679" spans="1:28" s="19" customFormat="1" ht="13.5" customHeight="1" x14ac:dyDescent="0.15">
      <c r="A679" s="15"/>
      <c r="B679" s="15"/>
      <c r="C679" s="15"/>
      <c r="D679" s="15"/>
      <c r="E679" s="15"/>
      <c r="F679" s="15"/>
      <c r="G679" s="15"/>
      <c r="H679" s="15"/>
      <c r="I679" s="15"/>
      <c r="J679" s="15"/>
      <c r="K679" s="15"/>
      <c r="L679" s="15"/>
      <c r="M679" s="11"/>
      <c r="O679" s="618"/>
      <c r="P679" s="618"/>
      <c r="Q679" s="618"/>
      <c r="R679" s="618"/>
      <c r="S679" s="618"/>
      <c r="T679" s="618"/>
      <c r="U679" s="618"/>
      <c r="V679" s="618"/>
      <c r="W679" s="618"/>
      <c r="X679" s="618"/>
      <c r="Y679" s="618"/>
      <c r="Z679" s="618"/>
      <c r="AA679" s="18"/>
      <c r="AB679" s="18"/>
    </row>
    <row r="680" spans="1:28" s="19" customFormat="1" ht="13.5" customHeight="1" x14ac:dyDescent="0.15">
      <c r="A680" s="15"/>
      <c r="B680" s="15"/>
      <c r="C680" s="15"/>
      <c r="D680" s="15"/>
      <c r="E680" s="15"/>
      <c r="F680" s="15"/>
      <c r="G680" s="15"/>
      <c r="H680" s="15"/>
      <c r="I680" s="15"/>
      <c r="J680" s="15"/>
      <c r="K680" s="15"/>
      <c r="L680" s="15"/>
      <c r="M680" s="11"/>
      <c r="O680" s="618"/>
      <c r="P680" s="618"/>
      <c r="Q680" s="618"/>
      <c r="R680" s="618"/>
      <c r="S680" s="618"/>
      <c r="T680" s="618"/>
      <c r="U680" s="618"/>
      <c r="V680" s="618"/>
      <c r="W680" s="618"/>
      <c r="X680" s="618"/>
      <c r="Y680" s="618"/>
      <c r="Z680" s="618"/>
      <c r="AA680" s="18"/>
      <c r="AB680" s="18"/>
    </row>
    <row r="681" spans="1:28" s="19" customFormat="1" ht="13.5" customHeight="1" x14ac:dyDescent="0.15">
      <c r="A681" s="15"/>
      <c r="B681" s="15"/>
      <c r="C681" s="15"/>
      <c r="D681" s="15"/>
      <c r="E681" s="15"/>
      <c r="F681" s="15"/>
      <c r="G681" s="15"/>
      <c r="H681" s="15"/>
      <c r="I681" s="15"/>
      <c r="J681" s="15"/>
      <c r="K681" s="15"/>
      <c r="L681" s="15"/>
      <c r="M681" s="11"/>
      <c r="O681" s="618"/>
      <c r="P681" s="618"/>
      <c r="Q681" s="618"/>
      <c r="R681" s="618"/>
      <c r="S681" s="618"/>
      <c r="T681" s="618"/>
      <c r="U681" s="618"/>
      <c r="V681" s="618"/>
      <c r="W681" s="618"/>
      <c r="X681" s="618"/>
      <c r="Y681" s="618"/>
      <c r="Z681" s="618"/>
      <c r="AA681" s="18"/>
      <c r="AB681" s="18"/>
    </row>
    <row r="682" spans="1:28" s="19" customFormat="1" ht="13.5" customHeight="1" x14ac:dyDescent="0.15">
      <c r="A682" s="15"/>
      <c r="B682" s="15"/>
      <c r="C682" s="15"/>
      <c r="D682" s="15"/>
      <c r="E682" s="15"/>
      <c r="F682" s="15"/>
      <c r="G682" s="15"/>
      <c r="H682" s="15"/>
      <c r="I682" s="15"/>
      <c r="J682" s="15"/>
      <c r="K682" s="15"/>
      <c r="L682" s="15"/>
      <c r="M682" s="11"/>
      <c r="O682" s="618"/>
      <c r="P682" s="618"/>
      <c r="Q682" s="618"/>
      <c r="R682" s="618"/>
      <c r="S682" s="618"/>
      <c r="T682" s="618"/>
      <c r="U682" s="618"/>
      <c r="V682" s="618"/>
      <c r="W682" s="618"/>
      <c r="X682" s="618"/>
      <c r="Y682" s="618"/>
      <c r="Z682" s="618"/>
      <c r="AA682" s="18"/>
      <c r="AB682" s="18"/>
    </row>
    <row r="683" spans="1:28" s="19" customFormat="1" ht="13.5" customHeight="1" x14ac:dyDescent="0.15">
      <c r="A683" s="15"/>
      <c r="B683" s="15"/>
      <c r="C683" s="15"/>
      <c r="D683" s="15"/>
      <c r="E683" s="15"/>
      <c r="F683" s="15"/>
      <c r="G683" s="15"/>
      <c r="H683" s="15"/>
      <c r="I683" s="15"/>
      <c r="J683" s="15"/>
      <c r="K683" s="15"/>
      <c r="L683" s="15"/>
      <c r="M683" s="11"/>
      <c r="O683" s="618"/>
      <c r="P683" s="618"/>
      <c r="Q683" s="618"/>
      <c r="R683" s="618"/>
      <c r="S683" s="618"/>
      <c r="T683" s="618"/>
      <c r="U683" s="618"/>
      <c r="V683" s="618"/>
      <c r="W683" s="618"/>
      <c r="X683" s="618"/>
      <c r="Y683" s="618"/>
      <c r="Z683" s="618"/>
      <c r="AA683" s="18"/>
      <c r="AB683" s="18"/>
    </row>
    <row r="684" spans="1:28" s="19" customFormat="1" ht="13.5" customHeight="1" x14ac:dyDescent="0.15">
      <c r="A684" s="15"/>
      <c r="B684" s="15"/>
      <c r="C684" s="15"/>
      <c r="D684" s="15"/>
      <c r="E684" s="15"/>
      <c r="F684" s="15"/>
      <c r="G684" s="15"/>
      <c r="H684" s="15"/>
      <c r="I684" s="15"/>
      <c r="J684" s="15"/>
      <c r="K684" s="15"/>
      <c r="L684" s="15"/>
      <c r="M684" s="11"/>
      <c r="O684" s="618"/>
      <c r="P684" s="618"/>
      <c r="Q684" s="618"/>
      <c r="R684" s="618"/>
      <c r="S684" s="618"/>
      <c r="T684" s="618"/>
      <c r="U684" s="618"/>
      <c r="V684" s="618"/>
      <c r="W684" s="618"/>
      <c r="X684" s="618"/>
      <c r="Y684" s="618"/>
      <c r="Z684" s="618"/>
      <c r="AA684" s="18"/>
      <c r="AB684" s="18"/>
    </row>
    <row r="685" spans="1:28" s="19" customFormat="1" ht="13.5" customHeight="1" x14ac:dyDescent="0.15">
      <c r="A685" s="15"/>
      <c r="B685" s="15"/>
      <c r="C685" s="15"/>
      <c r="D685" s="15"/>
      <c r="E685" s="15"/>
      <c r="F685" s="15"/>
      <c r="G685" s="15"/>
      <c r="H685" s="15"/>
      <c r="I685" s="15"/>
      <c r="J685" s="15"/>
      <c r="K685" s="15"/>
      <c r="L685" s="15"/>
      <c r="M685" s="11"/>
      <c r="O685" s="618"/>
      <c r="P685" s="618"/>
      <c r="Q685" s="618"/>
      <c r="R685" s="618"/>
      <c r="S685" s="618"/>
      <c r="T685" s="618"/>
      <c r="U685" s="618"/>
      <c r="V685" s="618"/>
      <c r="W685" s="618"/>
      <c r="X685" s="618"/>
      <c r="Y685" s="618"/>
      <c r="Z685" s="618"/>
      <c r="AA685" s="18"/>
      <c r="AB685" s="18"/>
    </row>
    <row r="686" spans="1:28" s="19" customFormat="1" ht="13.5" customHeight="1" x14ac:dyDescent="0.15">
      <c r="A686" s="15"/>
      <c r="B686" s="15"/>
      <c r="C686" s="15"/>
      <c r="D686" s="15"/>
      <c r="E686" s="15"/>
      <c r="F686" s="15"/>
      <c r="G686" s="15"/>
      <c r="H686" s="15"/>
      <c r="I686" s="15"/>
      <c r="J686" s="15"/>
      <c r="K686" s="15"/>
      <c r="L686" s="15"/>
      <c r="M686" s="11"/>
      <c r="O686" s="618"/>
      <c r="P686" s="618"/>
      <c r="Q686" s="618"/>
      <c r="R686" s="618"/>
      <c r="S686" s="618"/>
      <c r="T686" s="618"/>
      <c r="U686" s="618"/>
      <c r="V686" s="618"/>
      <c r="W686" s="618"/>
      <c r="X686" s="618"/>
      <c r="Y686" s="618"/>
      <c r="Z686" s="618"/>
      <c r="AA686" s="18"/>
      <c r="AB686" s="18"/>
    </row>
    <row r="687" spans="1:28" s="19" customFormat="1" ht="13.5" customHeight="1" x14ac:dyDescent="0.15">
      <c r="A687" s="15"/>
      <c r="B687" s="15"/>
      <c r="C687" s="15"/>
      <c r="D687" s="15"/>
      <c r="E687" s="15"/>
      <c r="F687" s="15"/>
      <c r="G687" s="15"/>
      <c r="H687" s="15"/>
      <c r="I687" s="15"/>
      <c r="J687" s="15"/>
      <c r="K687" s="15"/>
      <c r="L687" s="15"/>
      <c r="M687" s="11"/>
      <c r="O687" s="618"/>
      <c r="P687" s="618"/>
      <c r="Q687" s="618"/>
      <c r="R687" s="618"/>
      <c r="S687" s="618"/>
      <c r="T687" s="618"/>
      <c r="U687" s="618"/>
      <c r="V687" s="618"/>
      <c r="W687" s="618"/>
      <c r="X687" s="618"/>
      <c r="Y687" s="618"/>
      <c r="Z687" s="618"/>
      <c r="AA687" s="18"/>
      <c r="AB687" s="18"/>
    </row>
    <row r="688" spans="1:28" s="19" customFormat="1" ht="13.5" customHeight="1" x14ac:dyDescent="0.15">
      <c r="A688" s="15"/>
      <c r="B688" s="15"/>
      <c r="C688" s="15"/>
      <c r="D688" s="15"/>
      <c r="E688" s="15"/>
      <c r="F688" s="15"/>
      <c r="G688" s="15"/>
      <c r="H688" s="15"/>
      <c r="I688" s="15"/>
      <c r="J688" s="15"/>
      <c r="K688" s="15"/>
      <c r="L688" s="15"/>
      <c r="M688" s="11"/>
      <c r="O688" s="618"/>
      <c r="P688" s="618"/>
      <c r="Q688" s="618"/>
      <c r="R688" s="618"/>
      <c r="S688" s="618"/>
      <c r="T688" s="618"/>
      <c r="U688" s="618"/>
      <c r="V688" s="618"/>
      <c r="W688" s="618"/>
      <c r="X688" s="618"/>
      <c r="Y688" s="618"/>
      <c r="Z688" s="618"/>
      <c r="AA688" s="18"/>
      <c r="AB688" s="18"/>
    </row>
    <row r="689" spans="1:28" s="19" customFormat="1" ht="13.5" customHeight="1" x14ac:dyDescent="0.15">
      <c r="A689" s="15"/>
      <c r="B689" s="15"/>
      <c r="C689" s="15"/>
      <c r="D689" s="15"/>
      <c r="E689" s="15"/>
      <c r="F689" s="15"/>
      <c r="G689" s="15"/>
      <c r="H689" s="15"/>
      <c r="I689" s="15"/>
      <c r="J689" s="15"/>
      <c r="K689" s="15"/>
      <c r="L689" s="15"/>
      <c r="M689" s="11"/>
      <c r="O689" s="618"/>
      <c r="P689" s="618"/>
      <c r="Q689" s="618"/>
      <c r="R689" s="618"/>
      <c r="S689" s="618"/>
      <c r="T689" s="618"/>
      <c r="U689" s="618"/>
      <c r="V689" s="618"/>
      <c r="W689" s="618"/>
      <c r="X689" s="618"/>
      <c r="Y689" s="618"/>
      <c r="Z689" s="618"/>
      <c r="AA689" s="18"/>
      <c r="AB689" s="18"/>
    </row>
    <row r="690" spans="1:28" s="19" customFormat="1" ht="13.5" customHeight="1" x14ac:dyDescent="0.15">
      <c r="A690" s="15"/>
      <c r="B690" s="15"/>
      <c r="C690" s="15"/>
      <c r="D690" s="15"/>
      <c r="E690" s="15"/>
      <c r="F690" s="15"/>
      <c r="G690" s="15"/>
      <c r="H690" s="15"/>
      <c r="I690" s="15"/>
      <c r="J690" s="15"/>
      <c r="K690" s="15"/>
      <c r="L690" s="15"/>
      <c r="M690" s="11"/>
      <c r="O690" s="618"/>
      <c r="P690" s="618"/>
      <c r="Q690" s="618"/>
      <c r="R690" s="618"/>
      <c r="S690" s="618"/>
      <c r="T690" s="618"/>
      <c r="U690" s="618"/>
      <c r="V690" s="618"/>
      <c r="W690" s="618"/>
      <c r="X690" s="618"/>
      <c r="Y690" s="618"/>
      <c r="Z690" s="618"/>
      <c r="AA690" s="18"/>
      <c r="AB690" s="18"/>
    </row>
    <row r="691" spans="1:28" s="19" customFormat="1" ht="13.5" customHeight="1" x14ac:dyDescent="0.15">
      <c r="A691" s="15"/>
      <c r="B691" s="15"/>
      <c r="C691" s="15"/>
      <c r="D691" s="15"/>
      <c r="E691" s="15"/>
      <c r="F691" s="15"/>
      <c r="G691" s="15"/>
      <c r="H691" s="15"/>
      <c r="I691" s="15"/>
      <c r="J691" s="15"/>
      <c r="K691" s="15"/>
      <c r="L691" s="15"/>
      <c r="M691" s="11"/>
      <c r="O691" s="618"/>
      <c r="P691" s="618"/>
      <c r="Q691" s="618"/>
      <c r="R691" s="618"/>
      <c r="S691" s="618"/>
      <c r="T691" s="618"/>
      <c r="U691" s="618"/>
      <c r="V691" s="618"/>
      <c r="W691" s="618"/>
      <c r="X691" s="618"/>
      <c r="Y691" s="618"/>
      <c r="Z691" s="618"/>
      <c r="AA691" s="18"/>
      <c r="AB691" s="18"/>
    </row>
    <row r="692" spans="1:28" s="19" customFormat="1" ht="13.5" customHeight="1" x14ac:dyDescent="0.15">
      <c r="A692" s="15"/>
      <c r="B692" s="15"/>
      <c r="C692" s="15"/>
      <c r="D692" s="15"/>
      <c r="E692" s="15"/>
      <c r="F692" s="15"/>
      <c r="G692" s="15"/>
      <c r="H692" s="15"/>
      <c r="I692" s="15"/>
      <c r="J692" s="15"/>
      <c r="K692" s="15"/>
      <c r="L692" s="15"/>
      <c r="M692" s="11"/>
      <c r="O692" s="618"/>
      <c r="P692" s="618"/>
      <c r="Q692" s="618"/>
      <c r="R692" s="618"/>
      <c r="S692" s="618"/>
      <c r="T692" s="618"/>
      <c r="U692" s="618"/>
      <c r="V692" s="618"/>
      <c r="W692" s="618"/>
      <c r="X692" s="618"/>
      <c r="Y692" s="618"/>
      <c r="Z692" s="618"/>
      <c r="AA692" s="18"/>
      <c r="AB692" s="18"/>
    </row>
    <row r="693" spans="1:28" s="19" customFormat="1" ht="13.5" customHeight="1" x14ac:dyDescent="0.15">
      <c r="A693" s="15"/>
      <c r="B693" s="15"/>
      <c r="C693" s="15"/>
      <c r="D693" s="15"/>
      <c r="E693" s="15"/>
      <c r="F693" s="15"/>
      <c r="G693" s="15"/>
      <c r="H693" s="15"/>
      <c r="I693" s="15"/>
      <c r="J693" s="15"/>
      <c r="K693" s="15"/>
      <c r="L693" s="15"/>
      <c r="M693" s="11"/>
      <c r="O693" s="618"/>
      <c r="P693" s="618"/>
      <c r="Q693" s="618"/>
      <c r="R693" s="618"/>
      <c r="S693" s="618"/>
      <c r="T693" s="618"/>
      <c r="U693" s="618"/>
      <c r="V693" s="618"/>
      <c r="W693" s="618"/>
      <c r="X693" s="618"/>
      <c r="Y693" s="618"/>
      <c r="Z693" s="618"/>
      <c r="AA693" s="18"/>
      <c r="AB693" s="18"/>
    </row>
    <row r="694" spans="1:28" s="19" customFormat="1" ht="13.5" customHeight="1" x14ac:dyDescent="0.15">
      <c r="A694" s="15"/>
      <c r="B694" s="15"/>
      <c r="C694" s="15"/>
      <c r="D694" s="15"/>
      <c r="E694" s="15"/>
      <c r="F694" s="15"/>
      <c r="G694" s="15"/>
      <c r="H694" s="15"/>
      <c r="I694" s="15"/>
      <c r="J694" s="15"/>
      <c r="K694" s="15"/>
      <c r="L694" s="15"/>
      <c r="M694" s="11"/>
      <c r="O694" s="618"/>
      <c r="P694" s="618"/>
      <c r="Q694" s="618"/>
      <c r="R694" s="618"/>
      <c r="S694" s="618"/>
      <c r="T694" s="618"/>
      <c r="U694" s="618"/>
      <c r="V694" s="618"/>
      <c r="W694" s="618"/>
      <c r="X694" s="618"/>
      <c r="Y694" s="618"/>
      <c r="Z694" s="618"/>
      <c r="AA694" s="18"/>
      <c r="AB694" s="18"/>
    </row>
    <row r="695" spans="1:28" s="19" customFormat="1" ht="13.5" customHeight="1" x14ac:dyDescent="0.15">
      <c r="A695" s="15"/>
      <c r="B695" s="15"/>
      <c r="C695" s="15"/>
      <c r="D695" s="15"/>
      <c r="E695" s="15"/>
      <c r="F695" s="15"/>
      <c r="G695" s="15"/>
      <c r="H695" s="15"/>
      <c r="I695" s="15"/>
      <c r="J695" s="15"/>
      <c r="K695" s="15"/>
      <c r="L695" s="15"/>
      <c r="M695" s="11"/>
      <c r="O695" s="618"/>
      <c r="P695" s="618"/>
      <c r="Q695" s="618"/>
      <c r="R695" s="618"/>
      <c r="S695" s="618"/>
      <c r="T695" s="618"/>
      <c r="U695" s="618"/>
      <c r="V695" s="618"/>
      <c r="W695" s="618"/>
      <c r="X695" s="618"/>
      <c r="Y695" s="618"/>
      <c r="Z695" s="618"/>
      <c r="AA695" s="18"/>
      <c r="AB695" s="18"/>
    </row>
    <row r="696" spans="1:28" s="19" customFormat="1" ht="13.5" customHeight="1" x14ac:dyDescent="0.15">
      <c r="A696" s="15"/>
      <c r="B696" s="15"/>
      <c r="C696" s="15"/>
      <c r="D696" s="15"/>
      <c r="E696" s="15"/>
      <c r="F696" s="15"/>
      <c r="G696" s="15"/>
      <c r="H696" s="15"/>
      <c r="I696" s="15"/>
      <c r="J696" s="15"/>
      <c r="K696" s="15"/>
      <c r="L696" s="15"/>
      <c r="M696" s="11"/>
      <c r="O696" s="618"/>
      <c r="P696" s="618"/>
      <c r="Q696" s="618"/>
      <c r="R696" s="618"/>
      <c r="S696" s="618"/>
      <c r="T696" s="618"/>
      <c r="U696" s="618"/>
      <c r="V696" s="618"/>
      <c r="W696" s="618"/>
      <c r="X696" s="618"/>
      <c r="Y696" s="618"/>
      <c r="Z696" s="618"/>
      <c r="AA696" s="18"/>
      <c r="AB696" s="18"/>
    </row>
    <row r="697" spans="1:28" s="19" customFormat="1" ht="13.5" customHeight="1" x14ac:dyDescent="0.15">
      <c r="A697" s="15"/>
      <c r="B697" s="15"/>
      <c r="C697" s="15"/>
      <c r="D697" s="15"/>
      <c r="E697" s="15"/>
      <c r="F697" s="15"/>
      <c r="G697" s="15"/>
      <c r="H697" s="15"/>
      <c r="I697" s="15"/>
      <c r="J697" s="15"/>
      <c r="K697" s="15"/>
      <c r="L697" s="15"/>
      <c r="M697" s="11"/>
      <c r="O697" s="618"/>
      <c r="P697" s="618"/>
      <c r="Q697" s="618"/>
      <c r="R697" s="618"/>
      <c r="S697" s="618"/>
      <c r="T697" s="618"/>
      <c r="U697" s="618"/>
      <c r="V697" s="618"/>
      <c r="W697" s="618"/>
      <c r="X697" s="618"/>
      <c r="Y697" s="618"/>
      <c r="Z697" s="618"/>
      <c r="AA697" s="18"/>
      <c r="AB697" s="18"/>
    </row>
    <row r="698" spans="1:28" s="19" customFormat="1" ht="13.5" customHeight="1" x14ac:dyDescent="0.15">
      <c r="A698" s="15"/>
      <c r="B698" s="15"/>
      <c r="C698" s="15"/>
      <c r="D698" s="15"/>
      <c r="E698" s="15"/>
      <c r="F698" s="15"/>
      <c r="G698" s="15"/>
      <c r="H698" s="15"/>
      <c r="I698" s="15"/>
      <c r="J698" s="15"/>
      <c r="K698" s="15"/>
      <c r="L698" s="15"/>
      <c r="M698" s="11"/>
      <c r="O698" s="618"/>
      <c r="P698" s="618"/>
      <c r="Q698" s="618"/>
      <c r="R698" s="618"/>
      <c r="S698" s="618"/>
      <c r="T698" s="618"/>
      <c r="U698" s="618"/>
      <c r="V698" s="618"/>
      <c r="W698" s="618"/>
      <c r="X698" s="618"/>
      <c r="Y698" s="618"/>
      <c r="Z698" s="618"/>
      <c r="AA698" s="18"/>
      <c r="AB698" s="18"/>
    </row>
    <row r="699" spans="1:28" s="19" customFormat="1" ht="13.5" customHeight="1" x14ac:dyDescent="0.15">
      <c r="A699" s="15"/>
      <c r="B699" s="15"/>
      <c r="C699" s="15"/>
      <c r="D699" s="15"/>
      <c r="E699" s="15"/>
      <c r="F699" s="15"/>
      <c r="G699" s="15"/>
      <c r="H699" s="15"/>
      <c r="I699" s="15"/>
      <c r="J699" s="15"/>
      <c r="K699" s="15"/>
      <c r="L699" s="15"/>
      <c r="M699" s="11"/>
      <c r="O699" s="618"/>
      <c r="P699" s="618"/>
      <c r="Q699" s="618"/>
      <c r="R699" s="618"/>
      <c r="S699" s="618"/>
      <c r="T699" s="618"/>
      <c r="U699" s="618"/>
      <c r="V699" s="618"/>
      <c r="W699" s="618"/>
      <c r="X699" s="618"/>
      <c r="Y699" s="618"/>
      <c r="Z699" s="618"/>
      <c r="AA699" s="18"/>
      <c r="AB699" s="18"/>
    </row>
    <row r="700" spans="1:28" s="19" customFormat="1" ht="13.5" customHeight="1" x14ac:dyDescent="0.15">
      <c r="A700" s="15"/>
      <c r="B700" s="15"/>
      <c r="C700" s="15"/>
      <c r="D700" s="15"/>
      <c r="E700" s="15"/>
      <c r="F700" s="15"/>
      <c r="G700" s="15"/>
      <c r="H700" s="15"/>
      <c r="I700" s="15"/>
      <c r="J700" s="15"/>
      <c r="K700" s="15"/>
      <c r="L700" s="15"/>
      <c r="M700" s="11"/>
      <c r="O700" s="618"/>
      <c r="P700" s="618"/>
      <c r="Q700" s="618"/>
      <c r="R700" s="618"/>
      <c r="S700" s="618"/>
      <c r="T700" s="618"/>
      <c r="U700" s="618"/>
      <c r="V700" s="618"/>
      <c r="W700" s="618"/>
      <c r="X700" s="618"/>
      <c r="Y700" s="618"/>
      <c r="Z700" s="618"/>
      <c r="AA700" s="18"/>
      <c r="AB700" s="18"/>
    </row>
    <row r="701" spans="1:28" s="19" customFormat="1" ht="13.5" customHeight="1" x14ac:dyDescent="0.15">
      <c r="A701" s="15"/>
      <c r="B701" s="15"/>
      <c r="C701" s="15"/>
      <c r="D701" s="15"/>
      <c r="E701" s="15"/>
      <c r="F701" s="15"/>
      <c r="G701" s="15"/>
      <c r="H701" s="15"/>
      <c r="I701" s="15"/>
      <c r="J701" s="15"/>
      <c r="K701" s="15"/>
      <c r="L701" s="15"/>
      <c r="M701" s="11"/>
      <c r="O701" s="618"/>
      <c r="P701" s="618"/>
      <c r="Q701" s="618"/>
      <c r="R701" s="618"/>
      <c r="S701" s="618"/>
      <c r="T701" s="618"/>
      <c r="U701" s="618"/>
      <c r="V701" s="618"/>
      <c r="W701" s="618"/>
      <c r="X701" s="618"/>
      <c r="Y701" s="618"/>
      <c r="Z701" s="618"/>
      <c r="AA701" s="18"/>
      <c r="AB701" s="18"/>
    </row>
    <row r="702" spans="1:28" s="19" customFormat="1" ht="13.5" customHeight="1" x14ac:dyDescent="0.15">
      <c r="A702" s="15"/>
      <c r="B702" s="15"/>
      <c r="C702" s="15"/>
      <c r="D702" s="15"/>
      <c r="E702" s="15"/>
      <c r="F702" s="15"/>
      <c r="G702" s="15"/>
      <c r="H702" s="15"/>
      <c r="I702" s="15"/>
      <c r="J702" s="15"/>
      <c r="K702" s="15"/>
      <c r="L702" s="15"/>
      <c r="M702" s="11"/>
      <c r="O702" s="618"/>
      <c r="P702" s="618"/>
      <c r="Q702" s="618"/>
      <c r="R702" s="618"/>
      <c r="S702" s="618"/>
      <c r="T702" s="618"/>
      <c r="U702" s="618"/>
      <c r="V702" s="618"/>
      <c r="W702" s="618"/>
      <c r="X702" s="618"/>
      <c r="Y702" s="618"/>
      <c r="Z702" s="618"/>
      <c r="AA702" s="18"/>
      <c r="AB702" s="18"/>
    </row>
    <row r="703" spans="1:28" s="19" customFormat="1" ht="13.5" customHeight="1" x14ac:dyDescent="0.15">
      <c r="A703" s="15"/>
      <c r="B703" s="15"/>
      <c r="C703" s="15"/>
      <c r="D703" s="15"/>
      <c r="E703" s="15"/>
      <c r="F703" s="15"/>
      <c r="G703" s="15"/>
      <c r="H703" s="15"/>
      <c r="I703" s="15"/>
      <c r="J703" s="15"/>
      <c r="K703" s="15"/>
      <c r="L703" s="15"/>
      <c r="M703" s="11"/>
      <c r="O703" s="618"/>
      <c r="P703" s="618"/>
      <c r="Q703" s="618"/>
      <c r="R703" s="618"/>
      <c r="S703" s="618"/>
      <c r="T703" s="618"/>
      <c r="U703" s="618"/>
      <c r="V703" s="618"/>
      <c r="W703" s="618"/>
      <c r="X703" s="618"/>
      <c r="Y703" s="618"/>
      <c r="Z703" s="618"/>
      <c r="AA703" s="18"/>
      <c r="AB703" s="18"/>
    </row>
    <row r="704" spans="1:28" s="19" customFormat="1" ht="13.5" customHeight="1" x14ac:dyDescent="0.15">
      <c r="A704" s="15"/>
      <c r="B704" s="15"/>
      <c r="C704" s="15"/>
      <c r="D704" s="15"/>
      <c r="E704" s="15"/>
      <c r="F704" s="15"/>
      <c r="G704" s="15"/>
      <c r="H704" s="15"/>
      <c r="I704" s="15"/>
      <c r="J704" s="15"/>
      <c r="K704" s="15"/>
      <c r="L704" s="15"/>
      <c r="M704" s="11"/>
      <c r="O704" s="618"/>
      <c r="P704" s="618"/>
      <c r="Q704" s="618"/>
      <c r="R704" s="618"/>
      <c r="S704" s="618"/>
      <c r="T704" s="618"/>
      <c r="U704" s="618"/>
      <c r="V704" s="618"/>
      <c r="W704" s="618"/>
      <c r="X704" s="618"/>
      <c r="Y704" s="618"/>
      <c r="Z704" s="618"/>
      <c r="AA704" s="18"/>
      <c r="AB704" s="18"/>
    </row>
    <row r="705" spans="1:28" s="19" customFormat="1" ht="13.5" customHeight="1" x14ac:dyDescent="0.15">
      <c r="A705" s="15"/>
      <c r="B705" s="15"/>
      <c r="C705" s="15"/>
      <c r="D705" s="15"/>
      <c r="E705" s="15"/>
      <c r="F705" s="15"/>
      <c r="G705" s="15"/>
      <c r="H705" s="15"/>
      <c r="I705" s="15"/>
      <c r="J705" s="15"/>
      <c r="K705" s="15"/>
      <c r="L705" s="15"/>
      <c r="M705" s="11"/>
      <c r="O705" s="618"/>
      <c r="P705" s="618"/>
      <c r="Q705" s="618"/>
      <c r="R705" s="618"/>
      <c r="S705" s="618"/>
      <c r="T705" s="618"/>
      <c r="U705" s="618"/>
      <c r="V705" s="618"/>
      <c r="W705" s="618"/>
      <c r="X705" s="618"/>
      <c r="Y705" s="618"/>
      <c r="Z705" s="618"/>
      <c r="AA705" s="18"/>
      <c r="AB705" s="18"/>
    </row>
    <row r="706" spans="1:28" s="19" customFormat="1" ht="13.5" customHeight="1" x14ac:dyDescent="0.15">
      <c r="A706" s="15"/>
      <c r="B706" s="15"/>
      <c r="C706" s="15"/>
      <c r="D706" s="15"/>
      <c r="E706" s="15"/>
      <c r="F706" s="15"/>
      <c r="G706" s="15"/>
      <c r="H706" s="15"/>
      <c r="I706" s="15"/>
      <c r="J706" s="15"/>
      <c r="K706" s="15"/>
      <c r="L706" s="15"/>
      <c r="M706" s="11"/>
      <c r="O706" s="618"/>
      <c r="P706" s="618"/>
      <c r="Q706" s="618"/>
      <c r="R706" s="618"/>
      <c r="S706" s="618"/>
      <c r="T706" s="618"/>
      <c r="U706" s="618"/>
      <c r="V706" s="618"/>
      <c r="W706" s="618"/>
      <c r="X706" s="618"/>
      <c r="Y706" s="618"/>
      <c r="Z706" s="618"/>
      <c r="AA706" s="18"/>
      <c r="AB706" s="18"/>
    </row>
    <row r="707" spans="1:28" s="19" customFormat="1" ht="13.5" customHeight="1" x14ac:dyDescent="0.15">
      <c r="A707" s="15"/>
      <c r="B707" s="15"/>
      <c r="C707" s="15"/>
      <c r="D707" s="15"/>
      <c r="E707" s="15"/>
      <c r="F707" s="15"/>
      <c r="G707" s="15"/>
      <c r="H707" s="15"/>
      <c r="I707" s="15"/>
      <c r="J707" s="15"/>
      <c r="K707" s="15"/>
      <c r="L707" s="15"/>
      <c r="M707" s="11"/>
      <c r="O707" s="618"/>
      <c r="P707" s="618"/>
      <c r="Q707" s="618"/>
      <c r="R707" s="618"/>
      <c r="S707" s="618"/>
      <c r="T707" s="618"/>
      <c r="U707" s="618"/>
      <c r="V707" s="618"/>
      <c r="W707" s="618"/>
      <c r="X707" s="618"/>
      <c r="Y707" s="618"/>
      <c r="Z707" s="618"/>
      <c r="AA707" s="18"/>
      <c r="AB707" s="18"/>
    </row>
    <row r="708" spans="1:28" s="19" customFormat="1" ht="13.5" customHeight="1" x14ac:dyDescent="0.15">
      <c r="A708" s="15"/>
      <c r="B708" s="15"/>
      <c r="C708" s="15"/>
      <c r="D708" s="15"/>
      <c r="E708" s="15"/>
      <c r="F708" s="15"/>
      <c r="G708" s="15"/>
      <c r="H708" s="15"/>
      <c r="I708" s="15"/>
      <c r="J708" s="15"/>
      <c r="K708" s="15"/>
      <c r="L708" s="15"/>
      <c r="M708" s="11"/>
      <c r="O708" s="618"/>
      <c r="P708" s="618"/>
      <c r="Q708" s="618"/>
      <c r="R708" s="618"/>
      <c r="S708" s="618"/>
      <c r="T708" s="618"/>
      <c r="U708" s="618"/>
      <c r="V708" s="618"/>
      <c r="W708" s="618"/>
      <c r="X708" s="618"/>
      <c r="Y708" s="618"/>
      <c r="Z708" s="618"/>
      <c r="AA708" s="18"/>
      <c r="AB708" s="18"/>
    </row>
    <row r="709" spans="1:28" s="19" customFormat="1" ht="13.5" customHeight="1" x14ac:dyDescent="0.15">
      <c r="A709" s="15"/>
      <c r="B709" s="15"/>
      <c r="C709" s="15"/>
      <c r="D709" s="15"/>
      <c r="E709" s="15"/>
      <c r="F709" s="15"/>
      <c r="G709" s="15"/>
      <c r="H709" s="15"/>
      <c r="I709" s="15"/>
      <c r="J709" s="15"/>
      <c r="K709" s="15"/>
      <c r="L709" s="15"/>
      <c r="M709" s="11"/>
      <c r="O709" s="618"/>
      <c r="P709" s="618"/>
      <c r="Q709" s="618"/>
      <c r="R709" s="618"/>
      <c r="S709" s="618"/>
      <c r="T709" s="618"/>
      <c r="U709" s="618"/>
      <c r="V709" s="618"/>
      <c r="W709" s="618"/>
      <c r="X709" s="618"/>
      <c r="Y709" s="618"/>
      <c r="Z709" s="618"/>
      <c r="AA709" s="18"/>
      <c r="AB709" s="18"/>
    </row>
    <row r="710" spans="1:28" s="19" customFormat="1" ht="13.5" customHeight="1" x14ac:dyDescent="0.15">
      <c r="A710" s="15"/>
      <c r="B710" s="15"/>
      <c r="C710" s="15"/>
      <c r="D710" s="15"/>
      <c r="E710" s="15"/>
      <c r="F710" s="15"/>
      <c r="G710" s="15"/>
      <c r="H710" s="15"/>
      <c r="I710" s="15"/>
      <c r="J710" s="15"/>
      <c r="K710" s="15"/>
      <c r="L710" s="15"/>
      <c r="M710" s="11"/>
      <c r="O710" s="618"/>
      <c r="P710" s="618"/>
      <c r="Q710" s="618"/>
      <c r="R710" s="618"/>
      <c r="S710" s="618"/>
      <c r="T710" s="618"/>
      <c r="U710" s="618"/>
      <c r="V710" s="618"/>
      <c r="W710" s="618"/>
      <c r="X710" s="618"/>
      <c r="Y710" s="618"/>
      <c r="Z710" s="618"/>
      <c r="AA710" s="18"/>
      <c r="AB710" s="18"/>
    </row>
    <row r="711" spans="1:28" s="19" customFormat="1" ht="13.5" customHeight="1" x14ac:dyDescent="0.15">
      <c r="A711" s="15"/>
      <c r="B711" s="15"/>
      <c r="C711" s="15"/>
      <c r="D711" s="15"/>
      <c r="E711" s="15"/>
      <c r="F711" s="15"/>
      <c r="G711" s="15"/>
      <c r="H711" s="15"/>
      <c r="I711" s="15"/>
      <c r="J711" s="15"/>
      <c r="K711" s="15"/>
      <c r="L711" s="15"/>
      <c r="M711" s="11"/>
      <c r="O711" s="618"/>
      <c r="P711" s="618"/>
      <c r="Q711" s="618"/>
      <c r="R711" s="618"/>
      <c r="S711" s="618"/>
      <c r="T711" s="618"/>
      <c r="U711" s="618"/>
      <c r="V711" s="618"/>
      <c r="W711" s="618"/>
      <c r="X711" s="618"/>
      <c r="Y711" s="618"/>
      <c r="Z711" s="618"/>
      <c r="AA711" s="18"/>
      <c r="AB711" s="18"/>
    </row>
    <row r="712" spans="1:28" s="19" customFormat="1" ht="13.5" customHeight="1" x14ac:dyDescent="0.15">
      <c r="A712" s="15"/>
      <c r="B712" s="15"/>
      <c r="C712" s="15"/>
      <c r="D712" s="15"/>
      <c r="E712" s="15"/>
      <c r="F712" s="15"/>
      <c r="G712" s="15"/>
      <c r="H712" s="15"/>
      <c r="I712" s="15"/>
      <c r="J712" s="15"/>
      <c r="K712" s="15"/>
      <c r="L712" s="15"/>
      <c r="M712" s="11"/>
      <c r="O712" s="618"/>
      <c r="P712" s="618"/>
      <c r="Q712" s="618"/>
      <c r="R712" s="618"/>
      <c r="S712" s="618"/>
      <c r="T712" s="618"/>
      <c r="U712" s="618"/>
      <c r="V712" s="618"/>
      <c r="W712" s="618"/>
      <c r="X712" s="618"/>
      <c r="Y712" s="618"/>
      <c r="Z712" s="618"/>
      <c r="AA712" s="18"/>
      <c r="AB712" s="18"/>
    </row>
    <row r="713" spans="1:28" s="19" customFormat="1" ht="13.5" customHeight="1" x14ac:dyDescent="0.15">
      <c r="A713" s="15"/>
      <c r="B713" s="15"/>
      <c r="C713" s="15"/>
      <c r="D713" s="15"/>
      <c r="E713" s="15"/>
      <c r="F713" s="15"/>
      <c r="G713" s="15"/>
      <c r="H713" s="15"/>
      <c r="I713" s="15"/>
      <c r="J713" s="15"/>
      <c r="K713" s="15"/>
      <c r="L713" s="15"/>
      <c r="M713" s="11"/>
      <c r="O713" s="618"/>
      <c r="P713" s="618"/>
      <c r="Q713" s="618"/>
      <c r="R713" s="618"/>
      <c r="S713" s="618"/>
      <c r="T713" s="618"/>
      <c r="U713" s="618"/>
      <c r="V713" s="618"/>
      <c r="W713" s="618"/>
      <c r="X713" s="618"/>
      <c r="Y713" s="618"/>
      <c r="Z713" s="618"/>
      <c r="AA713" s="18"/>
      <c r="AB713" s="18"/>
    </row>
    <row r="714" spans="1:28" s="19" customFormat="1" ht="13.5" customHeight="1" x14ac:dyDescent="0.15">
      <c r="A714" s="15"/>
      <c r="B714" s="15"/>
      <c r="C714" s="15"/>
      <c r="D714" s="15"/>
      <c r="E714" s="15"/>
      <c r="F714" s="15"/>
      <c r="G714" s="15"/>
      <c r="H714" s="15"/>
      <c r="I714" s="15"/>
      <c r="J714" s="15"/>
      <c r="K714" s="15"/>
      <c r="L714" s="15"/>
      <c r="M714" s="11"/>
      <c r="O714" s="618"/>
      <c r="P714" s="618"/>
      <c r="Q714" s="618"/>
      <c r="R714" s="618"/>
      <c r="S714" s="618"/>
      <c r="T714" s="618"/>
      <c r="U714" s="618"/>
      <c r="V714" s="618"/>
      <c r="W714" s="618"/>
      <c r="X714" s="618"/>
      <c r="Y714" s="618"/>
      <c r="Z714" s="618"/>
      <c r="AA714" s="18"/>
      <c r="AB714" s="18"/>
    </row>
    <row r="715" spans="1:28" s="19" customFormat="1" ht="13.5" customHeight="1" x14ac:dyDescent="0.15">
      <c r="A715" s="15"/>
      <c r="B715" s="15"/>
      <c r="C715" s="15"/>
      <c r="D715" s="15"/>
      <c r="E715" s="15"/>
      <c r="F715" s="15"/>
      <c r="G715" s="15"/>
      <c r="H715" s="15"/>
      <c r="I715" s="15"/>
      <c r="J715" s="15"/>
      <c r="K715" s="15"/>
      <c r="L715" s="15"/>
      <c r="M715" s="11"/>
      <c r="O715" s="618"/>
      <c r="P715" s="618"/>
      <c r="Q715" s="618"/>
      <c r="R715" s="618"/>
      <c r="S715" s="618"/>
      <c r="T715" s="618"/>
      <c r="U715" s="618"/>
      <c r="V715" s="618"/>
      <c r="W715" s="618"/>
      <c r="X715" s="618"/>
      <c r="Y715" s="618"/>
      <c r="Z715" s="618"/>
      <c r="AA715" s="18"/>
      <c r="AB715" s="18"/>
    </row>
    <row r="716" spans="1:28" s="19" customFormat="1" ht="13.5" customHeight="1" x14ac:dyDescent="0.15">
      <c r="A716" s="15"/>
      <c r="B716" s="15"/>
      <c r="C716" s="15"/>
      <c r="D716" s="15"/>
      <c r="E716" s="15"/>
      <c r="F716" s="15"/>
      <c r="G716" s="15"/>
      <c r="H716" s="15"/>
      <c r="I716" s="15"/>
      <c r="J716" s="15"/>
      <c r="K716" s="15"/>
      <c r="L716" s="15"/>
      <c r="M716" s="11"/>
      <c r="O716" s="618"/>
      <c r="P716" s="618"/>
      <c r="Q716" s="618"/>
      <c r="R716" s="618"/>
      <c r="S716" s="618"/>
      <c r="T716" s="618"/>
      <c r="U716" s="618"/>
      <c r="V716" s="618"/>
      <c r="W716" s="618"/>
      <c r="X716" s="618"/>
      <c r="Y716" s="618"/>
      <c r="Z716" s="618"/>
      <c r="AA716" s="18"/>
      <c r="AB716" s="18"/>
    </row>
    <row r="717" spans="1:28" s="19" customFormat="1" ht="13.5" customHeight="1" x14ac:dyDescent="0.15">
      <c r="A717" s="15"/>
      <c r="B717" s="15"/>
      <c r="C717" s="15"/>
      <c r="D717" s="15"/>
      <c r="E717" s="15"/>
      <c r="F717" s="15"/>
      <c r="G717" s="15"/>
      <c r="H717" s="15"/>
      <c r="I717" s="15"/>
      <c r="J717" s="15"/>
      <c r="K717" s="15"/>
      <c r="L717" s="15"/>
      <c r="M717" s="11"/>
      <c r="O717" s="618"/>
      <c r="P717" s="618"/>
      <c r="Q717" s="618"/>
      <c r="R717" s="618"/>
      <c r="S717" s="618"/>
      <c r="T717" s="618"/>
      <c r="U717" s="618"/>
      <c r="V717" s="618"/>
      <c r="W717" s="618"/>
      <c r="X717" s="618"/>
      <c r="Y717" s="618"/>
      <c r="Z717" s="618"/>
      <c r="AA717" s="18"/>
      <c r="AB717" s="18"/>
    </row>
    <row r="718" spans="1:28" s="19" customFormat="1" ht="13.5" customHeight="1" x14ac:dyDescent="0.15">
      <c r="A718" s="15"/>
      <c r="B718" s="15"/>
      <c r="C718" s="15"/>
      <c r="D718" s="15"/>
      <c r="E718" s="15"/>
      <c r="F718" s="15"/>
      <c r="G718" s="15"/>
      <c r="H718" s="15"/>
      <c r="I718" s="15"/>
      <c r="J718" s="15"/>
      <c r="K718" s="15"/>
      <c r="L718" s="15"/>
      <c r="M718" s="11"/>
      <c r="O718" s="618"/>
      <c r="P718" s="618"/>
      <c r="Q718" s="618"/>
      <c r="R718" s="618"/>
      <c r="S718" s="618"/>
      <c r="T718" s="618"/>
      <c r="U718" s="618"/>
      <c r="V718" s="618"/>
      <c r="W718" s="618"/>
      <c r="X718" s="618"/>
      <c r="Y718" s="618"/>
      <c r="Z718" s="618"/>
      <c r="AA718" s="18"/>
      <c r="AB718" s="18"/>
    </row>
    <row r="719" spans="1:28" s="19" customFormat="1" ht="13.5" customHeight="1" x14ac:dyDescent="0.15">
      <c r="A719" s="15"/>
      <c r="B719" s="15"/>
      <c r="C719" s="15"/>
      <c r="D719" s="15"/>
      <c r="E719" s="15"/>
      <c r="F719" s="15"/>
      <c r="G719" s="15"/>
      <c r="H719" s="15"/>
      <c r="I719" s="15"/>
      <c r="J719" s="15"/>
      <c r="K719" s="15"/>
      <c r="L719" s="15"/>
      <c r="M719" s="11"/>
      <c r="O719" s="618"/>
      <c r="P719" s="618"/>
      <c r="Q719" s="618"/>
      <c r="R719" s="618"/>
      <c r="S719" s="618"/>
      <c r="T719" s="618"/>
      <c r="U719" s="618"/>
      <c r="V719" s="618"/>
      <c r="W719" s="618"/>
      <c r="X719" s="618"/>
      <c r="Y719" s="618"/>
      <c r="Z719" s="618"/>
      <c r="AA719" s="18"/>
      <c r="AB719" s="18"/>
    </row>
    <row r="720" spans="1:28" s="19" customFormat="1" ht="13.5" customHeight="1" x14ac:dyDescent="0.15">
      <c r="A720" s="15"/>
      <c r="B720" s="15"/>
      <c r="C720" s="15"/>
      <c r="D720" s="15"/>
      <c r="E720" s="15"/>
      <c r="F720" s="15"/>
      <c r="G720" s="15"/>
      <c r="H720" s="15"/>
      <c r="I720" s="15"/>
      <c r="J720" s="15"/>
      <c r="K720" s="15"/>
      <c r="L720" s="15"/>
      <c r="M720" s="11"/>
      <c r="O720" s="618"/>
      <c r="P720" s="618"/>
      <c r="Q720" s="618"/>
      <c r="R720" s="618"/>
      <c r="S720" s="618"/>
      <c r="T720" s="618"/>
      <c r="U720" s="618"/>
      <c r="V720" s="618"/>
      <c r="W720" s="618"/>
      <c r="X720" s="618"/>
      <c r="Y720" s="618"/>
      <c r="Z720" s="618"/>
      <c r="AA720" s="18"/>
      <c r="AB720" s="18"/>
    </row>
    <row r="721" spans="1:28" s="19" customFormat="1" ht="13.5" customHeight="1" x14ac:dyDescent="0.15">
      <c r="A721" s="15"/>
      <c r="B721" s="15"/>
      <c r="C721" s="15"/>
      <c r="D721" s="15"/>
      <c r="E721" s="15"/>
      <c r="F721" s="15"/>
      <c r="G721" s="15"/>
      <c r="H721" s="15"/>
      <c r="I721" s="15"/>
      <c r="J721" s="15"/>
      <c r="K721" s="15"/>
      <c r="L721" s="15"/>
      <c r="M721" s="11"/>
      <c r="O721" s="618"/>
      <c r="P721" s="618"/>
      <c r="Q721" s="618"/>
      <c r="R721" s="618"/>
      <c r="S721" s="618"/>
      <c r="T721" s="618"/>
      <c r="U721" s="618"/>
      <c r="V721" s="618"/>
      <c r="W721" s="618"/>
      <c r="X721" s="618"/>
      <c r="Y721" s="618"/>
      <c r="Z721" s="618"/>
      <c r="AA721" s="18"/>
      <c r="AB721" s="18"/>
    </row>
    <row r="722" spans="1:28" s="19" customFormat="1" ht="13.5" customHeight="1" x14ac:dyDescent="0.15">
      <c r="A722" s="15"/>
      <c r="B722" s="15"/>
      <c r="C722" s="15"/>
      <c r="D722" s="15"/>
      <c r="E722" s="15"/>
      <c r="F722" s="15"/>
      <c r="G722" s="15"/>
      <c r="H722" s="15"/>
      <c r="I722" s="15"/>
      <c r="J722" s="15"/>
      <c r="K722" s="15"/>
      <c r="L722" s="15"/>
      <c r="M722" s="11"/>
      <c r="O722" s="618"/>
      <c r="P722" s="618"/>
      <c r="Q722" s="618"/>
      <c r="R722" s="618"/>
      <c r="S722" s="618"/>
      <c r="T722" s="618"/>
      <c r="U722" s="618"/>
      <c r="V722" s="618"/>
      <c r="W722" s="618"/>
      <c r="X722" s="618"/>
      <c r="Y722" s="618"/>
      <c r="Z722" s="618"/>
      <c r="AA722" s="18"/>
      <c r="AB722" s="18"/>
    </row>
    <row r="723" spans="1:28" s="19" customFormat="1" ht="13.5" customHeight="1" x14ac:dyDescent="0.15">
      <c r="A723" s="15"/>
      <c r="B723" s="15"/>
      <c r="C723" s="15"/>
      <c r="D723" s="15"/>
      <c r="E723" s="15"/>
      <c r="F723" s="15"/>
      <c r="G723" s="15"/>
      <c r="H723" s="15"/>
      <c r="I723" s="15"/>
      <c r="J723" s="15"/>
      <c r="K723" s="15"/>
      <c r="L723" s="15"/>
      <c r="M723" s="11"/>
      <c r="O723" s="618"/>
      <c r="P723" s="618"/>
      <c r="Q723" s="618"/>
      <c r="R723" s="618"/>
      <c r="S723" s="618"/>
      <c r="T723" s="618"/>
      <c r="U723" s="618"/>
      <c r="V723" s="618"/>
      <c r="W723" s="618"/>
      <c r="X723" s="618"/>
      <c r="Y723" s="618"/>
      <c r="Z723" s="618"/>
      <c r="AA723" s="18"/>
      <c r="AB723" s="18"/>
    </row>
    <row r="724" spans="1:28" s="19" customFormat="1" ht="13.5" customHeight="1" x14ac:dyDescent="0.15">
      <c r="A724" s="15"/>
      <c r="B724" s="15"/>
      <c r="C724" s="15"/>
      <c r="D724" s="15"/>
      <c r="E724" s="15"/>
      <c r="F724" s="15"/>
      <c r="G724" s="15"/>
      <c r="H724" s="15"/>
      <c r="I724" s="15"/>
      <c r="J724" s="15"/>
      <c r="K724" s="15"/>
      <c r="L724" s="15"/>
      <c r="M724" s="11"/>
      <c r="O724" s="618"/>
      <c r="P724" s="618"/>
      <c r="Q724" s="618"/>
      <c r="R724" s="618"/>
      <c r="S724" s="618"/>
      <c r="T724" s="618"/>
      <c r="U724" s="618"/>
      <c r="V724" s="618"/>
      <c r="W724" s="618"/>
      <c r="X724" s="618"/>
      <c r="Y724" s="618"/>
      <c r="Z724" s="618"/>
      <c r="AA724" s="18"/>
      <c r="AB724" s="18"/>
    </row>
    <row r="725" spans="1:28" s="19" customFormat="1" ht="13.5" customHeight="1" x14ac:dyDescent="0.15">
      <c r="A725" s="15"/>
      <c r="B725" s="15"/>
      <c r="C725" s="15"/>
      <c r="D725" s="15"/>
      <c r="E725" s="15"/>
      <c r="F725" s="15"/>
      <c r="G725" s="15"/>
      <c r="H725" s="15"/>
      <c r="I725" s="15"/>
      <c r="J725" s="15"/>
      <c r="K725" s="15"/>
      <c r="L725" s="15"/>
      <c r="M725" s="11"/>
      <c r="O725" s="618"/>
      <c r="P725" s="618"/>
      <c r="Q725" s="618"/>
      <c r="R725" s="618"/>
      <c r="S725" s="618"/>
      <c r="T725" s="618"/>
      <c r="U725" s="618"/>
      <c r="V725" s="618"/>
      <c r="W725" s="618"/>
      <c r="X725" s="618"/>
      <c r="Y725" s="618"/>
      <c r="Z725" s="618"/>
      <c r="AA725" s="18"/>
      <c r="AB725" s="18"/>
    </row>
    <row r="726" spans="1:28" s="19" customFormat="1" ht="13.5" customHeight="1" x14ac:dyDescent="0.15">
      <c r="A726" s="15"/>
      <c r="B726" s="15"/>
      <c r="C726" s="15"/>
      <c r="D726" s="15"/>
      <c r="E726" s="15"/>
      <c r="F726" s="15"/>
      <c r="G726" s="15"/>
      <c r="H726" s="15"/>
      <c r="I726" s="15"/>
      <c r="J726" s="15"/>
      <c r="K726" s="15"/>
      <c r="L726" s="15"/>
      <c r="M726" s="11"/>
      <c r="O726" s="618"/>
      <c r="P726" s="618"/>
      <c r="Q726" s="618"/>
      <c r="R726" s="618"/>
      <c r="S726" s="618"/>
      <c r="T726" s="618"/>
      <c r="U726" s="618"/>
      <c r="V726" s="618"/>
      <c r="W726" s="618"/>
      <c r="X726" s="618"/>
      <c r="Y726" s="618"/>
      <c r="Z726" s="618"/>
      <c r="AA726" s="18"/>
      <c r="AB726" s="18"/>
    </row>
    <row r="727" spans="1:28" s="19" customFormat="1" ht="13.5" customHeight="1" x14ac:dyDescent="0.15">
      <c r="A727" s="15"/>
      <c r="B727" s="15"/>
      <c r="C727" s="15"/>
      <c r="D727" s="15"/>
      <c r="E727" s="15"/>
      <c r="F727" s="15"/>
      <c r="G727" s="15"/>
      <c r="H727" s="15"/>
      <c r="I727" s="15"/>
      <c r="J727" s="15"/>
      <c r="K727" s="15"/>
      <c r="L727" s="15"/>
      <c r="M727" s="11"/>
      <c r="O727" s="618"/>
      <c r="P727" s="618"/>
      <c r="Q727" s="618"/>
      <c r="R727" s="618"/>
      <c r="S727" s="618"/>
      <c r="T727" s="618"/>
      <c r="U727" s="618"/>
      <c r="V727" s="618"/>
      <c r="W727" s="618"/>
      <c r="X727" s="618"/>
      <c r="Y727" s="618"/>
      <c r="Z727" s="618"/>
      <c r="AA727" s="18"/>
      <c r="AB727" s="18"/>
    </row>
    <row r="728" spans="1:28" s="19" customFormat="1" ht="13.5" customHeight="1" x14ac:dyDescent="0.15">
      <c r="A728" s="15"/>
      <c r="B728" s="15"/>
      <c r="C728" s="15"/>
      <c r="D728" s="15"/>
      <c r="E728" s="15"/>
      <c r="F728" s="15"/>
      <c r="G728" s="15"/>
      <c r="H728" s="15"/>
      <c r="I728" s="15"/>
      <c r="J728" s="15"/>
      <c r="K728" s="15"/>
      <c r="L728" s="15"/>
      <c r="M728" s="11"/>
      <c r="O728" s="618"/>
      <c r="P728" s="618"/>
      <c r="Q728" s="618"/>
      <c r="R728" s="618"/>
      <c r="S728" s="618"/>
      <c r="T728" s="618"/>
      <c r="U728" s="618"/>
      <c r="V728" s="618"/>
      <c r="W728" s="618"/>
      <c r="X728" s="618"/>
      <c r="Y728" s="618"/>
      <c r="Z728" s="618"/>
      <c r="AA728" s="18"/>
      <c r="AB728" s="18"/>
    </row>
    <row r="729" spans="1:28" s="19" customFormat="1" ht="13.5" customHeight="1" x14ac:dyDescent="0.15">
      <c r="A729" s="15"/>
      <c r="B729" s="15"/>
      <c r="C729" s="15"/>
      <c r="D729" s="15"/>
      <c r="E729" s="15"/>
      <c r="F729" s="15"/>
      <c r="G729" s="15"/>
      <c r="H729" s="15"/>
      <c r="I729" s="15"/>
      <c r="J729" s="15"/>
      <c r="K729" s="15"/>
      <c r="L729" s="15"/>
      <c r="M729" s="11"/>
      <c r="O729" s="618"/>
      <c r="P729" s="618"/>
      <c r="Q729" s="618"/>
      <c r="R729" s="618"/>
      <c r="S729" s="618"/>
      <c r="T729" s="618"/>
      <c r="U729" s="618"/>
      <c r="V729" s="618"/>
      <c r="W729" s="618"/>
      <c r="X729" s="618"/>
      <c r="Y729" s="618"/>
      <c r="Z729" s="618"/>
      <c r="AA729" s="18"/>
      <c r="AB729" s="18"/>
    </row>
    <row r="730" spans="1:28" s="19" customFormat="1" ht="13.5" customHeight="1" x14ac:dyDescent="0.15">
      <c r="A730" s="15"/>
      <c r="B730" s="15"/>
      <c r="C730" s="15"/>
      <c r="D730" s="15"/>
      <c r="E730" s="15"/>
      <c r="F730" s="15"/>
      <c r="G730" s="15"/>
      <c r="H730" s="15"/>
      <c r="I730" s="15"/>
      <c r="J730" s="15"/>
      <c r="K730" s="15"/>
      <c r="L730" s="15"/>
      <c r="M730" s="11"/>
      <c r="O730" s="618"/>
      <c r="P730" s="618"/>
      <c r="Q730" s="618"/>
      <c r="R730" s="618"/>
      <c r="S730" s="618"/>
      <c r="T730" s="618"/>
      <c r="U730" s="618"/>
      <c r="V730" s="618"/>
      <c r="W730" s="618"/>
      <c r="X730" s="618"/>
      <c r="Y730" s="618"/>
      <c r="Z730" s="618"/>
      <c r="AA730" s="18"/>
      <c r="AB730" s="18"/>
    </row>
    <row r="731" spans="1:28" s="19" customFormat="1" ht="13.5" customHeight="1" x14ac:dyDescent="0.15">
      <c r="A731" s="15"/>
      <c r="B731" s="15"/>
      <c r="C731" s="15"/>
      <c r="D731" s="15"/>
      <c r="E731" s="15"/>
      <c r="F731" s="15"/>
      <c r="G731" s="15"/>
      <c r="H731" s="15"/>
      <c r="I731" s="15"/>
      <c r="J731" s="15"/>
      <c r="K731" s="15"/>
      <c r="L731" s="15"/>
      <c r="M731" s="11"/>
      <c r="O731" s="618"/>
      <c r="P731" s="618"/>
      <c r="Q731" s="618"/>
      <c r="R731" s="618"/>
      <c r="S731" s="618"/>
      <c r="T731" s="618"/>
      <c r="U731" s="618"/>
      <c r="V731" s="618"/>
      <c r="W731" s="618"/>
      <c r="X731" s="618"/>
      <c r="Y731" s="618"/>
      <c r="Z731" s="618"/>
      <c r="AA731" s="18"/>
      <c r="AB731" s="18"/>
    </row>
    <row r="732" spans="1:28" s="19" customFormat="1" ht="13.5" customHeight="1" x14ac:dyDescent="0.15">
      <c r="A732" s="15"/>
      <c r="B732" s="15"/>
      <c r="C732" s="15"/>
      <c r="D732" s="15"/>
      <c r="E732" s="15"/>
      <c r="F732" s="15"/>
      <c r="G732" s="15"/>
      <c r="H732" s="15"/>
      <c r="I732" s="15"/>
      <c r="J732" s="15"/>
      <c r="K732" s="15"/>
      <c r="L732" s="15"/>
      <c r="M732" s="11"/>
      <c r="O732" s="618"/>
      <c r="P732" s="618"/>
      <c r="Q732" s="618"/>
      <c r="R732" s="618"/>
      <c r="S732" s="618"/>
      <c r="T732" s="618"/>
      <c r="U732" s="618"/>
      <c r="V732" s="618"/>
      <c r="W732" s="618"/>
      <c r="X732" s="618"/>
      <c r="Y732" s="618"/>
      <c r="Z732" s="618"/>
      <c r="AA732" s="18"/>
      <c r="AB732" s="18"/>
    </row>
    <row r="733" spans="1:28" s="19" customFormat="1" ht="13.5" customHeight="1" x14ac:dyDescent="0.15">
      <c r="A733" s="15"/>
      <c r="B733" s="15"/>
      <c r="C733" s="15"/>
      <c r="D733" s="15"/>
      <c r="E733" s="15"/>
      <c r="F733" s="15"/>
      <c r="G733" s="15"/>
      <c r="H733" s="15"/>
      <c r="I733" s="15"/>
      <c r="J733" s="15"/>
      <c r="K733" s="15"/>
      <c r="L733" s="15"/>
      <c r="M733" s="11"/>
      <c r="O733" s="618"/>
      <c r="P733" s="618"/>
      <c r="Q733" s="618"/>
      <c r="R733" s="618"/>
      <c r="S733" s="618"/>
      <c r="T733" s="618"/>
      <c r="U733" s="618"/>
      <c r="V733" s="618"/>
      <c r="W733" s="618"/>
      <c r="X733" s="618"/>
      <c r="Y733" s="618"/>
      <c r="Z733" s="618"/>
      <c r="AA733" s="18"/>
      <c r="AB733" s="18"/>
    </row>
    <row r="734" spans="1:28" s="19" customFormat="1" ht="13.5" customHeight="1" x14ac:dyDescent="0.15">
      <c r="A734" s="15"/>
      <c r="B734" s="15"/>
      <c r="C734" s="15"/>
      <c r="D734" s="15"/>
      <c r="E734" s="15"/>
      <c r="F734" s="15"/>
      <c r="G734" s="15"/>
      <c r="H734" s="15"/>
      <c r="I734" s="15"/>
      <c r="J734" s="15"/>
      <c r="K734" s="15"/>
      <c r="L734" s="15"/>
      <c r="M734" s="11"/>
      <c r="O734" s="618"/>
      <c r="P734" s="618"/>
      <c r="Q734" s="618"/>
      <c r="R734" s="618"/>
      <c r="S734" s="618"/>
      <c r="T734" s="618"/>
      <c r="U734" s="618"/>
      <c r="V734" s="618"/>
      <c r="W734" s="618"/>
      <c r="X734" s="618"/>
      <c r="Y734" s="618"/>
      <c r="Z734" s="618"/>
      <c r="AA734" s="18"/>
      <c r="AB734" s="18"/>
    </row>
    <row r="735" spans="1:28" s="19" customFormat="1" ht="13.5" customHeight="1" x14ac:dyDescent="0.15">
      <c r="A735" s="15"/>
      <c r="B735" s="15"/>
      <c r="C735" s="15"/>
      <c r="D735" s="15"/>
      <c r="E735" s="15"/>
      <c r="F735" s="15"/>
      <c r="G735" s="15"/>
      <c r="H735" s="15"/>
      <c r="I735" s="15"/>
      <c r="J735" s="15"/>
      <c r="K735" s="15"/>
      <c r="L735" s="15"/>
      <c r="M735" s="11"/>
      <c r="O735" s="618"/>
      <c r="P735" s="618"/>
      <c r="Q735" s="618"/>
      <c r="R735" s="618"/>
      <c r="S735" s="618"/>
      <c r="T735" s="618"/>
      <c r="U735" s="618"/>
      <c r="V735" s="618"/>
      <c r="W735" s="618"/>
      <c r="X735" s="618"/>
      <c r="Y735" s="618"/>
      <c r="Z735" s="618"/>
      <c r="AA735" s="18"/>
      <c r="AB735" s="18"/>
    </row>
    <row r="736" spans="1:28" s="19" customFormat="1" ht="13.5" customHeight="1" x14ac:dyDescent="0.15">
      <c r="A736" s="15"/>
      <c r="B736" s="15"/>
      <c r="C736" s="15"/>
      <c r="D736" s="15"/>
      <c r="E736" s="15"/>
      <c r="F736" s="15"/>
      <c r="G736" s="15"/>
      <c r="H736" s="15"/>
      <c r="I736" s="15"/>
      <c r="J736" s="15"/>
      <c r="K736" s="15"/>
      <c r="L736" s="15"/>
      <c r="M736" s="11"/>
      <c r="O736" s="618"/>
      <c r="P736" s="618"/>
      <c r="Q736" s="618"/>
      <c r="R736" s="618"/>
      <c r="S736" s="618"/>
      <c r="T736" s="618"/>
      <c r="U736" s="618"/>
      <c r="V736" s="618"/>
      <c r="W736" s="618"/>
      <c r="X736" s="618"/>
      <c r="Y736" s="618"/>
      <c r="Z736" s="618"/>
      <c r="AA736" s="18"/>
      <c r="AB736" s="18"/>
    </row>
    <row r="737" spans="1:28" s="19" customFormat="1" ht="13.5" customHeight="1" x14ac:dyDescent="0.15">
      <c r="A737" s="15"/>
      <c r="B737" s="15"/>
      <c r="C737" s="15"/>
      <c r="D737" s="15"/>
      <c r="E737" s="15"/>
      <c r="F737" s="15"/>
      <c r="G737" s="15"/>
      <c r="H737" s="15"/>
      <c r="I737" s="15"/>
      <c r="J737" s="15"/>
      <c r="K737" s="15"/>
      <c r="L737" s="15"/>
      <c r="M737" s="11"/>
      <c r="O737" s="618"/>
      <c r="P737" s="618"/>
      <c r="Q737" s="618"/>
      <c r="R737" s="618"/>
      <c r="S737" s="618"/>
      <c r="T737" s="618"/>
      <c r="U737" s="618"/>
      <c r="V737" s="618"/>
      <c r="W737" s="618"/>
      <c r="X737" s="618"/>
      <c r="Y737" s="618"/>
      <c r="Z737" s="618"/>
      <c r="AA737" s="18"/>
      <c r="AB737" s="18"/>
    </row>
    <row r="738" spans="1:28" s="19" customFormat="1" ht="13.5" customHeight="1" x14ac:dyDescent="0.15">
      <c r="A738" s="15"/>
      <c r="B738" s="15"/>
      <c r="C738" s="15"/>
      <c r="D738" s="15"/>
      <c r="E738" s="15"/>
      <c r="F738" s="15"/>
      <c r="G738" s="15"/>
      <c r="H738" s="15"/>
      <c r="I738" s="15"/>
      <c r="J738" s="15"/>
      <c r="K738" s="15"/>
      <c r="L738" s="15"/>
      <c r="M738" s="11"/>
      <c r="O738" s="618"/>
      <c r="P738" s="618"/>
      <c r="Q738" s="618"/>
      <c r="R738" s="618"/>
      <c r="S738" s="618"/>
      <c r="T738" s="618"/>
      <c r="U738" s="618"/>
      <c r="V738" s="618"/>
      <c r="W738" s="618"/>
      <c r="X738" s="618"/>
      <c r="Y738" s="618"/>
      <c r="Z738" s="618"/>
      <c r="AA738" s="18"/>
      <c r="AB738" s="18"/>
    </row>
    <row r="739" spans="1:28" s="19" customFormat="1" ht="13.5" customHeight="1" x14ac:dyDescent="0.15">
      <c r="A739" s="15"/>
      <c r="B739" s="15"/>
      <c r="C739" s="15"/>
      <c r="D739" s="15"/>
      <c r="E739" s="15"/>
      <c r="F739" s="15"/>
      <c r="G739" s="15"/>
      <c r="H739" s="15"/>
      <c r="I739" s="15"/>
      <c r="J739" s="15"/>
      <c r="K739" s="15"/>
      <c r="L739" s="15"/>
      <c r="M739" s="11"/>
      <c r="O739" s="618"/>
      <c r="P739" s="618"/>
      <c r="Q739" s="618"/>
      <c r="R739" s="618"/>
      <c r="S739" s="618"/>
      <c r="T739" s="618"/>
      <c r="U739" s="618"/>
      <c r="V739" s="618"/>
      <c r="W739" s="618"/>
      <c r="X739" s="618"/>
      <c r="Y739" s="618"/>
      <c r="Z739" s="618"/>
      <c r="AA739" s="18"/>
      <c r="AB739" s="18"/>
    </row>
    <row r="740" spans="1:28" s="19" customFormat="1" ht="13.5" customHeight="1" x14ac:dyDescent="0.15">
      <c r="A740" s="15"/>
      <c r="B740" s="15"/>
      <c r="C740" s="15"/>
      <c r="D740" s="15"/>
      <c r="E740" s="15"/>
      <c r="F740" s="15"/>
      <c r="G740" s="15"/>
      <c r="H740" s="15"/>
      <c r="I740" s="15"/>
      <c r="J740" s="15"/>
      <c r="K740" s="15"/>
      <c r="L740" s="15"/>
      <c r="M740" s="11"/>
      <c r="O740" s="618"/>
      <c r="P740" s="618"/>
      <c r="Q740" s="618"/>
      <c r="R740" s="618"/>
      <c r="S740" s="618"/>
      <c r="T740" s="618"/>
      <c r="U740" s="618"/>
      <c r="V740" s="618"/>
      <c r="W740" s="618"/>
      <c r="X740" s="618"/>
      <c r="Y740" s="618"/>
      <c r="Z740" s="618"/>
      <c r="AA740" s="18"/>
      <c r="AB740" s="18"/>
    </row>
    <row r="741" spans="1:28" s="19" customFormat="1" ht="13.5" customHeight="1" x14ac:dyDescent="0.15">
      <c r="A741" s="15"/>
      <c r="B741" s="15"/>
      <c r="C741" s="15"/>
      <c r="D741" s="15"/>
      <c r="E741" s="15"/>
      <c r="F741" s="15"/>
      <c r="G741" s="15"/>
      <c r="H741" s="15"/>
      <c r="I741" s="15"/>
      <c r="J741" s="15"/>
      <c r="K741" s="15"/>
      <c r="L741" s="15"/>
      <c r="M741" s="11"/>
      <c r="O741" s="618"/>
      <c r="P741" s="618"/>
      <c r="Q741" s="618"/>
      <c r="R741" s="618"/>
      <c r="S741" s="618"/>
      <c r="T741" s="618"/>
      <c r="U741" s="618"/>
      <c r="V741" s="618"/>
      <c r="W741" s="618"/>
      <c r="X741" s="618"/>
      <c r="Y741" s="618"/>
      <c r="Z741" s="618"/>
      <c r="AA741" s="18"/>
      <c r="AB741" s="18"/>
    </row>
    <row r="742" spans="1:28" s="19" customFormat="1" ht="13.5" customHeight="1" x14ac:dyDescent="0.15">
      <c r="A742" s="15"/>
      <c r="B742" s="15"/>
      <c r="C742" s="15"/>
      <c r="D742" s="15"/>
      <c r="E742" s="15"/>
      <c r="F742" s="15"/>
      <c r="G742" s="15"/>
      <c r="H742" s="15"/>
      <c r="I742" s="15"/>
      <c r="J742" s="15"/>
      <c r="K742" s="15"/>
      <c r="L742" s="15"/>
      <c r="M742" s="11"/>
      <c r="O742" s="618"/>
      <c r="P742" s="618"/>
      <c r="Q742" s="618"/>
      <c r="R742" s="618"/>
      <c r="S742" s="618"/>
      <c r="T742" s="618"/>
      <c r="U742" s="618"/>
      <c r="V742" s="618"/>
      <c r="W742" s="618"/>
      <c r="X742" s="618"/>
      <c r="Y742" s="618"/>
      <c r="Z742" s="618"/>
      <c r="AA742" s="18"/>
      <c r="AB742" s="18"/>
    </row>
    <row r="743" spans="1:28" s="19" customFormat="1" ht="13.5" customHeight="1" x14ac:dyDescent="0.15">
      <c r="A743" s="15"/>
      <c r="B743" s="15"/>
      <c r="C743" s="15"/>
      <c r="D743" s="15"/>
      <c r="E743" s="15"/>
      <c r="F743" s="15"/>
      <c r="G743" s="15"/>
      <c r="H743" s="15"/>
      <c r="I743" s="15"/>
      <c r="J743" s="15"/>
      <c r="K743" s="15"/>
      <c r="L743" s="15"/>
      <c r="M743" s="11"/>
      <c r="O743" s="618"/>
      <c r="P743" s="618"/>
      <c r="Q743" s="618"/>
      <c r="R743" s="618"/>
      <c r="S743" s="618"/>
      <c r="T743" s="618"/>
      <c r="U743" s="618"/>
      <c r="V743" s="618"/>
      <c r="W743" s="618"/>
      <c r="X743" s="618"/>
      <c r="Y743" s="618"/>
      <c r="Z743" s="618"/>
      <c r="AA743" s="18"/>
      <c r="AB743" s="18"/>
    </row>
    <row r="744" spans="1:28" s="19" customFormat="1" ht="13.5" customHeight="1" x14ac:dyDescent="0.15">
      <c r="A744" s="15"/>
      <c r="B744" s="15"/>
      <c r="C744" s="15"/>
      <c r="D744" s="15"/>
      <c r="E744" s="15"/>
      <c r="F744" s="15"/>
      <c r="G744" s="15"/>
      <c r="H744" s="15"/>
      <c r="I744" s="15"/>
      <c r="J744" s="15"/>
      <c r="K744" s="15"/>
      <c r="L744" s="15"/>
      <c r="M744" s="11"/>
      <c r="O744" s="618"/>
      <c r="P744" s="618"/>
      <c r="Q744" s="618"/>
      <c r="R744" s="618"/>
      <c r="S744" s="618"/>
      <c r="T744" s="618"/>
      <c r="U744" s="618"/>
      <c r="V744" s="618"/>
      <c r="W744" s="618"/>
      <c r="X744" s="618"/>
      <c r="Y744" s="618"/>
      <c r="Z744" s="618"/>
      <c r="AA744" s="18"/>
      <c r="AB744" s="18"/>
    </row>
    <row r="745" spans="1:28" s="19" customFormat="1" ht="13.5" customHeight="1" x14ac:dyDescent="0.15">
      <c r="A745" s="15"/>
      <c r="B745" s="15"/>
      <c r="C745" s="15"/>
      <c r="D745" s="15"/>
      <c r="E745" s="15"/>
      <c r="F745" s="15"/>
      <c r="G745" s="15"/>
      <c r="H745" s="15"/>
      <c r="I745" s="15"/>
      <c r="J745" s="15"/>
      <c r="K745" s="15"/>
      <c r="L745" s="15"/>
      <c r="M745" s="11"/>
      <c r="O745" s="618"/>
      <c r="P745" s="618"/>
      <c r="Q745" s="618"/>
      <c r="R745" s="618"/>
      <c r="S745" s="618"/>
      <c r="T745" s="618"/>
      <c r="U745" s="618"/>
      <c r="V745" s="618"/>
      <c r="W745" s="618"/>
      <c r="X745" s="618"/>
      <c r="Y745" s="618"/>
      <c r="Z745" s="618"/>
      <c r="AA745" s="18"/>
      <c r="AB745" s="18"/>
    </row>
    <row r="746" spans="1:28" s="19" customFormat="1" ht="13.5" customHeight="1" x14ac:dyDescent="0.15">
      <c r="A746" s="15"/>
      <c r="B746" s="15"/>
      <c r="C746" s="15"/>
      <c r="D746" s="15"/>
      <c r="E746" s="15"/>
      <c r="F746" s="15"/>
      <c r="G746" s="15"/>
      <c r="H746" s="15"/>
      <c r="I746" s="15"/>
      <c r="J746" s="15"/>
      <c r="K746" s="15"/>
      <c r="L746" s="15"/>
      <c r="M746" s="11"/>
      <c r="O746" s="618"/>
      <c r="P746" s="618"/>
      <c r="Q746" s="618"/>
      <c r="R746" s="618"/>
      <c r="S746" s="618"/>
      <c r="T746" s="618"/>
      <c r="U746" s="618"/>
      <c r="V746" s="618"/>
      <c r="W746" s="618"/>
      <c r="X746" s="618"/>
      <c r="Y746" s="618"/>
      <c r="Z746" s="618"/>
      <c r="AA746" s="18"/>
      <c r="AB746" s="18"/>
    </row>
    <row r="747" spans="1:28" s="19" customFormat="1" ht="13.5" customHeight="1" x14ac:dyDescent="0.15">
      <c r="A747" s="15"/>
      <c r="B747" s="15"/>
      <c r="C747" s="15"/>
      <c r="D747" s="15"/>
      <c r="E747" s="15"/>
      <c r="F747" s="15"/>
      <c r="G747" s="15"/>
      <c r="H747" s="15"/>
      <c r="I747" s="15"/>
      <c r="J747" s="15"/>
      <c r="K747" s="15"/>
      <c r="L747" s="15"/>
      <c r="M747" s="11"/>
      <c r="O747" s="618"/>
      <c r="P747" s="618"/>
      <c r="Q747" s="618"/>
      <c r="R747" s="618"/>
      <c r="S747" s="618"/>
      <c r="T747" s="618"/>
      <c r="U747" s="618"/>
      <c r="V747" s="618"/>
      <c r="W747" s="618"/>
      <c r="X747" s="618"/>
      <c r="Y747" s="618"/>
      <c r="Z747" s="618"/>
      <c r="AA747" s="18"/>
      <c r="AB747" s="18"/>
    </row>
    <row r="748" spans="1:28" s="19" customFormat="1" ht="13.5" customHeight="1" x14ac:dyDescent="0.15">
      <c r="A748" s="15"/>
      <c r="B748" s="15"/>
      <c r="C748" s="15"/>
      <c r="D748" s="15"/>
      <c r="E748" s="15"/>
      <c r="F748" s="15"/>
      <c r="G748" s="15"/>
      <c r="H748" s="15"/>
      <c r="I748" s="15"/>
      <c r="J748" s="15"/>
      <c r="K748" s="15"/>
      <c r="L748" s="15"/>
      <c r="M748" s="11"/>
      <c r="O748" s="618"/>
      <c r="P748" s="618"/>
      <c r="Q748" s="618"/>
      <c r="R748" s="618"/>
      <c r="S748" s="618"/>
      <c r="T748" s="618"/>
      <c r="U748" s="618"/>
      <c r="V748" s="618"/>
      <c r="W748" s="618"/>
      <c r="X748" s="618"/>
      <c r="Y748" s="618"/>
      <c r="Z748" s="618"/>
      <c r="AA748" s="18"/>
      <c r="AB748" s="18"/>
    </row>
    <row r="749" spans="1:28" s="19" customFormat="1" ht="13.5" customHeight="1" x14ac:dyDescent="0.15">
      <c r="A749" s="15"/>
      <c r="B749" s="15"/>
      <c r="C749" s="15"/>
      <c r="D749" s="15"/>
      <c r="E749" s="15"/>
      <c r="F749" s="15"/>
      <c r="G749" s="15"/>
      <c r="H749" s="15"/>
      <c r="I749" s="15"/>
      <c r="J749" s="15"/>
      <c r="K749" s="15"/>
      <c r="L749" s="15"/>
      <c r="M749" s="11"/>
      <c r="O749" s="618"/>
      <c r="P749" s="618"/>
      <c r="Q749" s="618"/>
      <c r="R749" s="618"/>
      <c r="S749" s="618"/>
      <c r="T749" s="618"/>
      <c r="U749" s="618"/>
      <c r="V749" s="618"/>
      <c r="W749" s="618"/>
      <c r="X749" s="618"/>
      <c r="Y749" s="618"/>
      <c r="Z749" s="618"/>
      <c r="AA749" s="18"/>
      <c r="AB749" s="18"/>
    </row>
    <row r="750" spans="1:28" s="19" customFormat="1" ht="13.5" customHeight="1" x14ac:dyDescent="0.15">
      <c r="A750" s="15"/>
      <c r="B750" s="15"/>
      <c r="C750" s="15"/>
      <c r="D750" s="15"/>
      <c r="E750" s="15"/>
      <c r="F750" s="15"/>
      <c r="G750" s="15"/>
      <c r="H750" s="15"/>
      <c r="I750" s="15"/>
      <c r="J750" s="15"/>
      <c r="K750" s="15"/>
      <c r="L750" s="15"/>
      <c r="M750" s="11"/>
      <c r="O750" s="618"/>
      <c r="P750" s="618"/>
      <c r="Q750" s="618"/>
      <c r="R750" s="618"/>
      <c r="S750" s="618"/>
      <c r="T750" s="618"/>
      <c r="U750" s="618"/>
      <c r="V750" s="618"/>
      <c r="W750" s="618"/>
      <c r="X750" s="618"/>
      <c r="Y750" s="618"/>
      <c r="Z750" s="618"/>
      <c r="AA750" s="18"/>
      <c r="AB750" s="18"/>
    </row>
    <row r="751" spans="1:28" s="19" customFormat="1" ht="13.5" customHeight="1" x14ac:dyDescent="0.15">
      <c r="A751" s="15"/>
      <c r="B751" s="15"/>
      <c r="C751" s="15"/>
      <c r="D751" s="15"/>
      <c r="E751" s="15"/>
      <c r="F751" s="15"/>
      <c r="G751" s="15"/>
      <c r="H751" s="15"/>
      <c r="I751" s="15"/>
      <c r="J751" s="15"/>
      <c r="K751" s="15"/>
      <c r="L751" s="15"/>
      <c r="M751" s="11"/>
      <c r="O751" s="618"/>
      <c r="P751" s="618"/>
      <c r="Q751" s="618"/>
      <c r="R751" s="618"/>
      <c r="S751" s="618"/>
      <c r="T751" s="618"/>
      <c r="U751" s="618"/>
      <c r="V751" s="618"/>
      <c r="W751" s="618"/>
      <c r="X751" s="618"/>
      <c r="Y751" s="618"/>
      <c r="Z751" s="618"/>
      <c r="AA751" s="18"/>
      <c r="AB751" s="18"/>
    </row>
    <row r="752" spans="1:28" s="19" customFormat="1" ht="13.5" customHeight="1" x14ac:dyDescent="0.15">
      <c r="A752" s="15"/>
      <c r="B752" s="15"/>
      <c r="C752" s="15"/>
      <c r="D752" s="15"/>
      <c r="E752" s="15"/>
      <c r="F752" s="15"/>
      <c r="G752" s="15"/>
      <c r="H752" s="15"/>
      <c r="I752" s="15"/>
      <c r="J752" s="15"/>
      <c r="K752" s="15"/>
      <c r="L752" s="15"/>
      <c r="M752" s="11"/>
      <c r="O752" s="618"/>
      <c r="P752" s="618"/>
      <c r="Q752" s="618"/>
      <c r="R752" s="618"/>
      <c r="S752" s="618"/>
      <c r="T752" s="618"/>
      <c r="U752" s="618"/>
      <c r="V752" s="618"/>
      <c r="W752" s="618"/>
      <c r="X752" s="618"/>
      <c r="Y752" s="618"/>
      <c r="Z752" s="618"/>
      <c r="AA752" s="18"/>
      <c r="AB752" s="18"/>
    </row>
    <row r="753" spans="1:28" s="19" customFormat="1" ht="13.5" customHeight="1" x14ac:dyDescent="0.15">
      <c r="A753" s="15"/>
      <c r="B753" s="15"/>
      <c r="C753" s="15"/>
      <c r="D753" s="15"/>
      <c r="E753" s="15"/>
      <c r="F753" s="15"/>
      <c r="G753" s="15"/>
      <c r="H753" s="15"/>
      <c r="I753" s="15"/>
      <c r="J753" s="15"/>
      <c r="K753" s="15"/>
      <c r="L753" s="15"/>
      <c r="M753" s="11"/>
      <c r="O753" s="618"/>
      <c r="P753" s="618"/>
      <c r="Q753" s="618"/>
      <c r="R753" s="618"/>
      <c r="S753" s="618"/>
      <c r="T753" s="618"/>
      <c r="U753" s="618"/>
      <c r="V753" s="618"/>
      <c r="W753" s="618"/>
      <c r="X753" s="618"/>
      <c r="Y753" s="618"/>
      <c r="Z753" s="618"/>
      <c r="AA753" s="18"/>
      <c r="AB753" s="18"/>
    </row>
    <row r="754" spans="1:28" s="19" customFormat="1" ht="13.5" customHeight="1" x14ac:dyDescent="0.15">
      <c r="A754" s="15"/>
      <c r="B754" s="15"/>
      <c r="C754" s="15"/>
      <c r="D754" s="15"/>
      <c r="E754" s="15"/>
      <c r="F754" s="15"/>
      <c r="G754" s="15"/>
      <c r="H754" s="15"/>
      <c r="I754" s="15"/>
      <c r="J754" s="15"/>
      <c r="K754" s="15"/>
      <c r="L754" s="15"/>
      <c r="M754" s="11"/>
      <c r="O754" s="618"/>
      <c r="P754" s="618"/>
      <c r="Q754" s="618"/>
      <c r="R754" s="618"/>
      <c r="S754" s="618"/>
      <c r="T754" s="618"/>
      <c r="U754" s="618"/>
      <c r="V754" s="618"/>
      <c r="W754" s="618"/>
      <c r="X754" s="618"/>
      <c r="Y754" s="618"/>
      <c r="Z754" s="618"/>
      <c r="AA754" s="18"/>
      <c r="AB754" s="18"/>
    </row>
    <row r="755" spans="1:28" s="19" customFormat="1" ht="13.5" customHeight="1" x14ac:dyDescent="0.15">
      <c r="A755" s="15"/>
      <c r="B755" s="15"/>
      <c r="C755" s="15"/>
      <c r="D755" s="15"/>
      <c r="E755" s="15"/>
      <c r="F755" s="15"/>
      <c r="G755" s="15"/>
      <c r="H755" s="15"/>
      <c r="I755" s="15"/>
      <c r="J755" s="15"/>
      <c r="K755" s="15"/>
      <c r="L755" s="15"/>
      <c r="M755" s="11"/>
      <c r="O755" s="618"/>
      <c r="P755" s="618"/>
      <c r="Q755" s="618"/>
      <c r="R755" s="618"/>
      <c r="S755" s="618"/>
      <c r="T755" s="618"/>
      <c r="U755" s="618"/>
      <c r="V755" s="618"/>
      <c r="W755" s="618"/>
      <c r="X755" s="618"/>
      <c r="Y755" s="618"/>
      <c r="Z755" s="618"/>
      <c r="AA755" s="18"/>
      <c r="AB755" s="18"/>
    </row>
    <row r="756" spans="1:28" s="19" customFormat="1" ht="13.5" customHeight="1" x14ac:dyDescent="0.15">
      <c r="A756" s="15"/>
      <c r="B756" s="15"/>
      <c r="C756" s="15"/>
      <c r="D756" s="15"/>
      <c r="E756" s="15"/>
      <c r="F756" s="15"/>
      <c r="G756" s="15"/>
      <c r="H756" s="15"/>
      <c r="I756" s="15"/>
      <c r="J756" s="15"/>
      <c r="K756" s="15"/>
      <c r="L756" s="15"/>
      <c r="M756" s="11"/>
      <c r="O756" s="618"/>
      <c r="P756" s="618"/>
      <c r="Q756" s="618"/>
      <c r="R756" s="618"/>
      <c r="S756" s="618"/>
      <c r="T756" s="618"/>
      <c r="U756" s="618"/>
      <c r="V756" s="618"/>
      <c r="W756" s="618"/>
      <c r="X756" s="618"/>
      <c r="Y756" s="618"/>
      <c r="Z756" s="618"/>
      <c r="AA756" s="18"/>
      <c r="AB756" s="18"/>
    </row>
    <row r="757" spans="1:28" s="19" customFormat="1" ht="13.5" customHeight="1" x14ac:dyDescent="0.15">
      <c r="A757" s="15"/>
      <c r="B757" s="15"/>
      <c r="C757" s="15"/>
      <c r="D757" s="15"/>
      <c r="E757" s="15"/>
      <c r="F757" s="15"/>
      <c r="G757" s="15"/>
      <c r="H757" s="15"/>
      <c r="I757" s="15"/>
      <c r="J757" s="15"/>
      <c r="K757" s="15"/>
      <c r="L757" s="15"/>
      <c r="M757" s="11"/>
      <c r="O757" s="618"/>
      <c r="P757" s="618"/>
      <c r="Q757" s="618"/>
      <c r="R757" s="618"/>
      <c r="S757" s="618"/>
      <c r="T757" s="618"/>
      <c r="U757" s="618"/>
      <c r="V757" s="618"/>
      <c r="W757" s="618"/>
      <c r="X757" s="618"/>
      <c r="Y757" s="618"/>
      <c r="Z757" s="618"/>
      <c r="AA757" s="18"/>
      <c r="AB757" s="18"/>
    </row>
    <row r="758" spans="1:28" s="19" customFormat="1" ht="13.5" customHeight="1" x14ac:dyDescent="0.15">
      <c r="A758" s="15"/>
      <c r="B758" s="15"/>
      <c r="C758" s="15"/>
      <c r="D758" s="15"/>
      <c r="E758" s="15"/>
      <c r="F758" s="15"/>
      <c r="G758" s="15"/>
      <c r="H758" s="15"/>
      <c r="I758" s="15"/>
      <c r="J758" s="15"/>
      <c r="K758" s="15"/>
      <c r="L758" s="15"/>
      <c r="M758" s="11"/>
      <c r="O758" s="618"/>
      <c r="P758" s="618"/>
      <c r="Q758" s="618"/>
      <c r="R758" s="618"/>
      <c r="S758" s="618"/>
      <c r="T758" s="618"/>
      <c r="U758" s="618"/>
      <c r="V758" s="618"/>
      <c r="W758" s="618"/>
      <c r="X758" s="618"/>
      <c r="Y758" s="618"/>
      <c r="Z758" s="618"/>
      <c r="AA758" s="18"/>
      <c r="AB758" s="18"/>
    </row>
    <row r="759" spans="1:28" s="19" customFormat="1" ht="13.5" customHeight="1" x14ac:dyDescent="0.15">
      <c r="A759" s="15"/>
      <c r="B759" s="15"/>
      <c r="C759" s="15"/>
      <c r="D759" s="15"/>
      <c r="E759" s="15"/>
      <c r="F759" s="15"/>
      <c r="G759" s="15"/>
      <c r="H759" s="15"/>
      <c r="I759" s="15"/>
      <c r="J759" s="15"/>
      <c r="K759" s="15"/>
      <c r="L759" s="15"/>
      <c r="M759" s="11"/>
      <c r="O759" s="618"/>
      <c r="P759" s="618"/>
      <c r="Q759" s="618"/>
      <c r="R759" s="618"/>
      <c r="S759" s="618"/>
      <c r="T759" s="618"/>
      <c r="U759" s="618"/>
      <c r="V759" s="618"/>
      <c r="W759" s="618"/>
      <c r="X759" s="618"/>
      <c r="Y759" s="618"/>
      <c r="Z759" s="618"/>
      <c r="AA759" s="18"/>
      <c r="AB759" s="18"/>
    </row>
    <row r="760" spans="1:28" s="19" customFormat="1" ht="13.5" customHeight="1" x14ac:dyDescent="0.15">
      <c r="A760" s="15"/>
      <c r="B760" s="15"/>
      <c r="C760" s="15"/>
      <c r="D760" s="15"/>
      <c r="E760" s="15"/>
      <c r="F760" s="15"/>
      <c r="G760" s="15"/>
      <c r="H760" s="15"/>
      <c r="I760" s="15"/>
      <c r="J760" s="15"/>
      <c r="K760" s="15"/>
      <c r="L760" s="15"/>
      <c r="M760" s="11"/>
      <c r="O760" s="618"/>
      <c r="P760" s="618"/>
      <c r="Q760" s="618"/>
      <c r="R760" s="618"/>
      <c r="S760" s="618"/>
      <c r="T760" s="618"/>
      <c r="U760" s="618"/>
      <c r="V760" s="618"/>
      <c r="W760" s="618"/>
      <c r="X760" s="618"/>
      <c r="Y760" s="618"/>
      <c r="Z760" s="618"/>
      <c r="AA760" s="18"/>
      <c r="AB760" s="18"/>
    </row>
    <row r="761" spans="1:28" s="19" customFormat="1" ht="13.5" customHeight="1" x14ac:dyDescent="0.15">
      <c r="A761" s="15"/>
      <c r="B761" s="15"/>
      <c r="C761" s="15"/>
      <c r="D761" s="15"/>
      <c r="E761" s="15"/>
      <c r="F761" s="15"/>
      <c r="G761" s="15"/>
      <c r="H761" s="15"/>
      <c r="I761" s="15"/>
      <c r="J761" s="15"/>
      <c r="K761" s="15"/>
      <c r="L761" s="15"/>
      <c r="M761" s="11"/>
      <c r="O761" s="618"/>
      <c r="P761" s="618"/>
      <c r="Q761" s="618"/>
      <c r="R761" s="618"/>
      <c r="S761" s="618"/>
      <c r="T761" s="618"/>
      <c r="U761" s="618"/>
      <c r="V761" s="618"/>
      <c r="W761" s="618"/>
      <c r="X761" s="618"/>
      <c r="Y761" s="618"/>
      <c r="Z761" s="618"/>
      <c r="AA761" s="18"/>
      <c r="AB761" s="18"/>
    </row>
    <row r="762" spans="1:28" s="19" customFormat="1" ht="13.5" customHeight="1" x14ac:dyDescent="0.15">
      <c r="A762" s="15"/>
      <c r="B762" s="15"/>
      <c r="C762" s="15"/>
      <c r="D762" s="15"/>
      <c r="E762" s="15"/>
      <c r="F762" s="15"/>
      <c r="G762" s="15"/>
      <c r="H762" s="15"/>
      <c r="I762" s="15"/>
      <c r="J762" s="15"/>
      <c r="K762" s="15"/>
      <c r="L762" s="15"/>
      <c r="M762" s="11"/>
      <c r="O762" s="618"/>
      <c r="P762" s="618"/>
      <c r="Q762" s="618"/>
      <c r="R762" s="618"/>
      <c r="S762" s="618"/>
      <c r="T762" s="618"/>
      <c r="U762" s="618"/>
      <c r="V762" s="618"/>
      <c r="W762" s="618"/>
      <c r="X762" s="618"/>
      <c r="Y762" s="618"/>
      <c r="Z762" s="618"/>
      <c r="AA762" s="18"/>
      <c r="AB762" s="18"/>
    </row>
    <row r="763" spans="1:28" s="19" customFormat="1" ht="13.5" customHeight="1" x14ac:dyDescent="0.15">
      <c r="A763" s="15"/>
      <c r="B763" s="15"/>
      <c r="C763" s="15"/>
      <c r="D763" s="15"/>
      <c r="E763" s="15"/>
      <c r="F763" s="15"/>
      <c r="G763" s="15"/>
      <c r="H763" s="15"/>
      <c r="I763" s="15"/>
      <c r="J763" s="15"/>
      <c r="K763" s="15"/>
      <c r="L763" s="15"/>
      <c r="M763" s="11"/>
      <c r="O763" s="618"/>
      <c r="P763" s="618"/>
      <c r="Q763" s="618"/>
      <c r="R763" s="618"/>
      <c r="S763" s="618"/>
      <c r="T763" s="618"/>
      <c r="U763" s="618"/>
      <c r="V763" s="618"/>
      <c r="W763" s="618"/>
      <c r="X763" s="618"/>
      <c r="Y763" s="618"/>
      <c r="Z763" s="618"/>
      <c r="AA763" s="18"/>
      <c r="AB763" s="18"/>
    </row>
    <row r="764" spans="1:28" s="19" customFormat="1" ht="13.5" customHeight="1" x14ac:dyDescent="0.15">
      <c r="A764" s="15"/>
      <c r="B764" s="15"/>
      <c r="C764" s="15"/>
      <c r="D764" s="15"/>
      <c r="E764" s="15"/>
      <c r="F764" s="15"/>
      <c r="G764" s="15"/>
      <c r="H764" s="15"/>
      <c r="I764" s="15"/>
      <c r="J764" s="15"/>
      <c r="K764" s="15"/>
      <c r="L764" s="15"/>
      <c r="M764" s="11"/>
      <c r="O764" s="618"/>
      <c r="P764" s="618"/>
      <c r="Q764" s="618"/>
      <c r="R764" s="618"/>
      <c r="S764" s="618"/>
      <c r="T764" s="618"/>
      <c r="U764" s="618"/>
      <c r="V764" s="618"/>
      <c r="W764" s="618"/>
      <c r="X764" s="618"/>
      <c r="Y764" s="618"/>
      <c r="Z764" s="618"/>
      <c r="AA764" s="18"/>
      <c r="AB764" s="18"/>
    </row>
    <row r="765" spans="1:28" s="19" customFormat="1" ht="13.5" customHeight="1" x14ac:dyDescent="0.15">
      <c r="A765" s="15"/>
      <c r="B765" s="15"/>
      <c r="C765" s="15"/>
      <c r="D765" s="15"/>
      <c r="E765" s="15"/>
      <c r="F765" s="15"/>
      <c r="G765" s="15"/>
      <c r="H765" s="15"/>
      <c r="I765" s="15"/>
      <c r="J765" s="15"/>
      <c r="K765" s="15"/>
      <c r="L765" s="15"/>
      <c r="M765" s="11"/>
      <c r="O765" s="618"/>
      <c r="P765" s="618"/>
      <c r="Q765" s="618"/>
      <c r="R765" s="618"/>
      <c r="S765" s="618"/>
      <c r="T765" s="618"/>
      <c r="U765" s="618"/>
      <c r="V765" s="618"/>
      <c r="W765" s="618"/>
      <c r="X765" s="618"/>
      <c r="Y765" s="618"/>
      <c r="Z765" s="618"/>
      <c r="AA765" s="18"/>
      <c r="AB765" s="18"/>
    </row>
    <row r="766" spans="1:28" s="19" customFormat="1" ht="13.5" customHeight="1" x14ac:dyDescent="0.15">
      <c r="A766" s="15"/>
      <c r="B766" s="15"/>
      <c r="C766" s="15"/>
      <c r="D766" s="15"/>
      <c r="E766" s="15"/>
      <c r="F766" s="15"/>
      <c r="G766" s="15"/>
      <c r="H766" s="15"/>
      <c r="I766" s="15"/>
      <c r="J766" s="15"/>
      <c r="K766" s="15"/>
      <c r="L766" s="15"/>
      <c r="M766" s="11"/>
      <c r="O766" s="618"/>
      <c r="P766" s="618"/>
      <c r="Q766" s="618"/>
      <c r="R766" s="618"/>
      <c r="S766" s="618"/>
      <c r="T766" s="618"/>
      <c r="U766" s="618"/>
      <c r="V766" s="618"/>
      <c r="W766" s="618"/>
      <c r="X766" s="618"/>
      <c r="Y766" s="618"/>
      <c r="Z766" s="618"/>
      <c r="AA766" s="18"/>
      <c r="AB766" s="18"/>
    </row>
    <row r="767" spans="1:28" s="19" customFormat="1" ht="13.5" customHeight="1" x14ac:dyDescent="0.15">
      <c r="A767" s="15"/>
      <c r="B767" s="15"/>
      <c r="C767" s="15"/>
      <c r="D767" s="15"/>
      <c r="E767" s="15"/>
      <c r="F767" s="15"/>
      <c r="G767" s="15"/>
      <c r="H767" s="15"/>
      <c r="I767" s="15"/>
      <c r="J767" s="15"/>
      <c r="K767" s="15"/>
      <c r="L767" s="15"/>
      <c r="M767" s="11"/>
      <c r="O767" s="618"/>
      <c r="P767" s="618"/>
      <c r="Q767" s="618"/>
      <c r="R767" s="618"/>
      <c r="S767" s="618"/>
      <c r="T767" s="618"/>
      <c r="U767" s="618"/>
      <c r="V767" s="618"/>
      <c r="W767" s="618"/>
      <c r="X767" s="618"/>
      <c r="Y767" s="618"/>
      <c r="Z767" s="618"/>
      <c r="AA767" s="18"/>
      <c r="AB767" s="18"/>
    </row>
    <row r="768" spans="1:28" s="19" customFormat="1" ht="13.5" customHeight="1" x14ac:dyDescent="0.15">
      <c r="A768" s="15"/>
      <c r="B768" s="15"/>
      <c r="C768" s="15"/>
      <c r="D768" s="15"/>
      <c r="E768" s="15"/>
      <c r="F768" s="15"/>
      <c r="G768" s="15"/>
      <c r="H768" s="15"/>
      <c r="I768" s="15"/>
      <c r="J768" s="15"/>
      <c r="K768" s="15"/>
      <c r="L768" s="15"/>
      <c r="M768" s="11"/>
      <c r="O768" s="618"/>
      <c r="P768" s="618"/>
      <c r="Q768" s="618"/>
      <c r="R768" s="618"/>
      <c r="S768" s="618"/>
      <c r="T768" s="618"/>
      <c r="U768" s="618"/>
      <c r="V768" s="618"/>
      <c r="W768" s="618"/>
      <c r="X768" s="618"/>
      <c r="Y768" s="618"/>
      <c r="Z768" s="618"/>
      <c r="AA768" s="18"/>
      <c r="AB768" s="18"/>
    </row>
    <row r="769" spans="1:28" s="19" customFormat="1" ht="13.5" customHeight="1" x14ac:dyDescent="0.15">
      <c r="A769" s="15"/>
      <c r="B769" s="15"/>
      <c r="C769" s="15"/>
      <c r="D769" s="15"/>
      <c r="E769" s="15"/>
      <c r="F769" s="15"/>
      <c r="G769" s="15"/>
      <c r="H769" s="15"/>
      <c r="I769" s="15"/>
      <c r="J769" s="15"/>
      <c r="K769" s="15"/>
      <c r="L769" s="15"/>
      <c r="M769" s="11"/>
      <c r="O769" s="618"/>
      <c r="P769" s="618"/>
      <c r="Q769" s="618"/>
      <c r="R769" s="618"/>
      <c r="S769" s="618"/>
      <c r="T769" s="618"/>
      <c r="U769" s="618"/>
      <c r="V769" s="618"/>
      <c r="W769" s="618"/>
      <c r="X769" s="618"/>
      <c r="Y769" s="618"/>
      <c r="Z769" s="618"/>
      <c r="AA769" s="18"/>
      <c r="AB769" s="18"/>
    </row>
    <row r="770" spans="1:28" s="19" customFormat="1" ht="13.5" customHeight="1" x14ac:dyDescent="0.15">
      <c r="A770" s="15"/>
      <c r="B770" s="15"/>
      <c r="C770" s="15"/>
      <c r="D770" s="15"/>
      <c r="E770" s="15"/>
      <c r="F770" s="15"/>
      <c r="G770" s="15"/>
      <c r="H770" s="15"/>
      <c r="I770" s="15"/>
      <c r="J770" s="15"/>
      <c r="K770" s="15"/>
      <c r="L770" s="15"/>
      <c r="M770" s="11"/>
      <c r="O770" s="618"/>
      <c r="P770" s="618"/>
      <c r="Q770" s="618"/>
      <c r="R770" s="618"/>
      <c r="S770" s="618"/>
      <c r="T770" s="618"/>
      <c r="U770" s="618"/>
      <c r="V770" s="618"/>
      <c r="W770" s="618"/>
      <c r="X770" s="618"/>
      <c r="Y770" s="618"/>
      <c r="Z770" s="618"/>
      <c r="AA770" s="18"/>
      <c r="AB770" s="18"/>
    </row>
    <row r="771" spans="1:28" s="19" customFormat="1" ht="13.5" customHeight="1" x14ac:dyDescent="0.15">
      <c r="A771" s="15"/>
      <c r="B771" s="15"/>
      <c r="C771" s="15"/>
      <c r="D771" s="15"/>
      <c r="E771" s="15"/>
      <c r="F771" s="15"/>
      <c r="G771" s="15"/>
      <c r="H771" s="15"/>
      <c r="I771" s="15"/>
      <c r="J771" s="15"/>
      <c r="K771" s="15"/>
      <c r="L771" s="15"/>
      <c r="M771" s="11"/>
      <c r="O771" s="618"/>
      <c r="P771" s="618"/>
      <c r="Q771" s="618"/>
      <c r="R771" s="618"/>
      <c r="S771" s="618"/>
      <c r="T771" s="618"/>
      <c r="U771" s="618"/>
      <c r="V771" s="618"/>
      <c r="W771" s="618"/>
      <c r="X771" s="618"/>
      <c r="Y771" s="618"/>
      <c r="Z771" s="618"/>
      <c r="AA771" s="18"/>
      <c r="AB771" s="18"/>
    </row>
    <row r="772" spans="1:28" s="19" customFormat="1" ht="13.5" customHeight="1" x14ac:dyDescent="0.15">
      <c r="A772" s="15"/>
      <c r="B772" s="15"/>
      <c r="C772" s="15"/>
      <c r="D772" s="15"/>
      <c r="E772" s="15"/>
      <c r="F772" s="15"/>
      <c r="G772" s="15"/>
      <c r="H772" s="15"/>
      <c r="I772" s="15"/>
      <c r="J772" s="15"/>
      <c r="K772" s="15"/>
      <c r="L772" s="15"/>
      <c r="M772" s="11"/>
      <c r="O772" s="618"/>
      <c r="P772" s="618"/>
      <c r="Q772" s="618"/>
      <c r="R772" s="618"/>
      <c r="S772" s="618"/>
      <c r="T772" s="618"/>
      <c r="U772" s="618"/>
      <c r="V772" s="618"/>
      <c r="W772" s="618"/>
      <c r="X772" s="618"/>
      <c r="Y772" s="618"/>
      <c r="Z772" s="618"/>
      <c r="AA772" s="18"/>
      <c r="AB772" s="18"/>
    </row>
    <row r="773" spans="1:28" s="19" customFormat="1" ht="13.5" customHeight="1" x14ac:dyDescent="0.15">
      <c r="A773" s="15"/>
      <c r="B773" s="15"/>
      <c r="C773" s="15"/>
      <c r="D773" s="15"/>
      <c r="E773" s="15"/>
      <c r="F773" s="15"/>
      <c r="G773" s="15"/>
      <c r="H773" s="15"/>
      <c r="I773" s="15"/>
      <c r="J773" s="15"/>
      <c r="K773" s="15"/>
      <c r="L773" s="15"/>
      <c r="M773" s="11"/>
      <c r="O773" s="618"/>
      <c r="P773" s="618"/>
      <c r="Q773" s="618"/>
      <c r="R773" s="618"/>
      <c r="S773" s="618"/>
      <c r="T773" s="618"/>
      <c r="U773" s="618"/>
      <c r="V773" s="618"/>
      <c r="W773" s="618"/>
      <c r="X773" s="618"/>
      <c r="Y773" s="618"/>
      <c r="Z773" s="618"/>
      <c r="AA773" s="18"/>
      <c r="AB773" s="18"/>
    </row>
    <row r="774" spans="1:28" s="19" customFormat="1" ht="13.5" customHeight="1" x14ac:dyDescent="0.15">
      <c r="A774" s="15"/>
      <c r="B774" s="15"/>
      <c r="C774" s="15"/>
      <c r="D774" s="15"/>
      <c r="E774" s="15"/>
      <c r="F774" s="15"/>
      <c r="G774" s="15"/>
      <c r="H774" s="15"/>
      <c r="I774" s="15"/>
      <c r="J774" s="15"/>
      <c r="K774" s="15"/>
      <c r="L774" s="15"/>
      <c r="M774" s="11"/>
      <c r="O774" s="618"/>
      <c r="P774" s="618"/>
      <c r="Q774" s="618"/>
      <c r="R774" s="618"/>
      <c r="S774" s="618"/>
      <c r="T774" s="618"/>
      <c r="U774" s="618"/>
      <c r="V774" s="618"/>
      <c r="W774" s="618"/>
      <c r="X774" s="618"/>
      <c r="Y774" s="618"/>
      <c r="Z774" s="618"/>
      <c r="AA774" s="18"/>
      <c r="AB774" s="18"/>
    </row>
    <row r="775" spans="1:28" s="19" customFormat="1" ht="13.5" customHeight="1" x14ac:dyDescent="0.15">
      <c r="A775" s="15"/>
      <c r="B775" s="15"/>
      <c r="C775" s="15"/>
      <c r="D775" s="15"/>
      <c r="E775" s="15"/>
      <c r="F775" s="15"/>
      <c r="G775" s="15"/>
      <c r="H775" s="15"/>
      <c r="I775" s="15"/>
      <c r="J775" s="15"/>
      <c r="K775" s="15"/>
      <c r="L775" s="15"/>
      <c r="M775" s="11"/>
      <c r="O775" s="618"/>
      <c r="P775" s="618"/>
      <c r="Q775" s="618"/>
      <c r="R775" s="618"/>
      <c r="S775" s="618"/>
      <c r="T775" s="618"/>
      <c r="U775" s="618"/>
      <c r="V775" s="618"/>
      <c r="W775" s="618"/>
      <c r="X775" s="618"/>
      <c r="Y775" s="618"/>
      <c r="Z775" s="618"/>
      <c r="AA775" s="18"/>
      <c r="AB775" s="18"/>
    </row>
    <row r="776" spans="1:28" s="19" customFormat="1" ht="13.5" customHeight="1" x14ac:dyDescent="0.15">
      <c r="A776" s="15"/>
      <c r="B776" s="15"/>
      <c r="C776" s="15"/>
      <c r="D776" s="15"/>
      <c r="E776" s="15"/>
      <c r="F776" s="15"/>
      <c r="G776" s="15"/>
      <c r="H776" s="15"/>
      <c r="I776" s="15"/>
      <c r="J776" s="15"/>
      <c r="K776" s="15"/>
      <c r="L776" s="15"/>
      <c r="M776" s="11"/>
      <c r="O776" s="618"/>
      <c r="P776" s="618"/>
      <c r="Q776" s="618"/>
      <c r="R776" s="618"/>
      <c r="S776" s="618"/>
      <c r="T776" s="618"/>
      <c r="U776" s="618"/>
      <c r="V776" s="618"/>
      <c r="W776" s="618"/>
      <c r="X776" s="618"/>
      <c r="Y776" s="618"/>
      <c r="Z776" s="618"/>
      <c r="AA776" s="18"/>
      <c r="AB776" s="18"/>
    </row>
    <row r="777" spans="1:28" s="19" customFormat="1" ht="13.5" customHeight="1" x14ac:dyDescent="0.15">
      <c r="A777" s="15"/>
      <c r="B777" s="15"/>
      <c r="C777" s="15"/>
      <c r="D777" s="15"/>
      <c r="E777" s="15"/>
      <c r="F777" s="15"/>
      <c r="G777" s="15"/>
      <c r="H777" s="15"/>
      <c r="I777" s="15"/>
      <c r="J777" s="15"/>
      <c r="K777" s="15"/>
      <c r="L777" s="15"/>
      <c r="M777" s="11"/>
      <c r="O777" s="618"/>
      <c r="P777" s="618"/>
      <c r="Q777" s="618"/>
      <c r="R777" s="618"/>
      <c r="S777" s="618"/>
      <c r="T777" s="618"/>
      <c r="U777" s="618"/>
      <c r="V777" s="618"/>
      <c r="W777" s="618"/>
      <c r="X777" s="618"/>
      <c r="Y777" s="618"/>
      <c r="Z777" s="618"/>
      <c r="AA777" s="18"/>
      <c r="AB777" s="18"/>
    </row>
    <row r="778" spans="1:28" s="19" customFormat="1" ht="13.5" customHeight="1" x14ac:dyDescent="0.15">
      <c r="A778" s="15"/>
      <c r="B778" s="15"/>
      <c r="C778" s="15"/>
      <c r="D778" s="15"/>
      <c r="E778" s="15"/>
      <c r="F778" s="15"/>
      <c r="G778" s="15"/>
      <c r="H778" s="15"/>
      <c r="I778" s="15"/>
      <c r="J778" s="15"/>
      <c r="K778" s="15"/>
      <c r="L778" s="15"/>
      <c r="M778" s="11"/>
      <c r="O778" s="618"/>
      <c r="P778" s="618"/>
      <c r="Q778" s="618"/>
      <c r="R778" s="618"/>
      <c r="S778" s="618"/>
      <c r="T778" s="618"/>
      <c r="U778" s="618"/>
      <c r="V778" s="618"/>
      <c r="W778" s="618"/>
      <c r="X778" s="618"/>
      <c r="Y778" s="618"/>
      <c r="Z778" s="618"/>
      <c r="AA778" s="18"/>
      <c r="AB778" s="18"/>
    </row>
    <row r="779" spans="1:28" s="19" customFormat="1" ht="13.5" customHeight="1" x14ac:dyDescent="0.15">
      <c r="A779" s="15"/>
      <c r="B779" s="15"/>
      <c r="C779" s="15"/>
      <c r="D779" s="15"/>
      <c r="E779" s="15"/>
      <c r="F779" s="15"/>
      <c r="G779" s="15"/>
      <c r="H779" s="15"/>
      <c r="I779" s="15"/>
      <c r="J779" s="15"/>
      <c r="K779" s="15"/>
      <c r="L779" s="15"/>
      <c r="M779" s="11"/>
      <c r="O779" s="618"/>
      <c r="P779" s="618"/>
      <c r="Q779" s="618"/>
      <c r="R779" s="618"/>
      <c r="S779" s="618"/>
      <c r="T779" s="618"/>
      <c r="U779" s="618"/>
      <c r="V779" s="618"/>
      <c r="W779" s="618"/>
      <c r="X779" s="618"/>
      <c r="Y779" s="618"/>
      <c r="Z779" s="618"/>
      <c r="AA779" s="18"/>
      <c r="AB779" s="18"/>
    </row>
    <row r="780" spans="1:28" s="19" customFormat="1" ht="13.5" customHeight="1" x14ac:dyDescent="0.15">
      <c r="A780" s="15"/>
      <c r="B780" s="15"/>
      <c r="C780" s="15"/>
      <c r="D780" s="15"/>
      <c r="E780" s="15"/>
      <c r="F780" s="15"/>
      <c r="G780" s="15"/>
      <c r="H780" s="15"/>
      <c r="I780" s="15"/>
      <c r="J780" s="15"/>
      <c r="K780" s="15"/>
      <c r="L780" s="15"/>
      <c r="M780" s="11"/>
      <c r="O780" s="618"/>
      <c r="P780" s="618"/>
      <c r="Q780" s="618"/>
      <c r="R780" s="618"/>
      <c r="S780" s="618"/>
      <c r="T780" s="618"/>
      <c r="U780" s="618"/>
      <c r="V780" s="618"/>
      <c r="W780" s="618"/>
      <c r="X780" s="618"/>
      <c r="Y780" s="618"/>
      <c r="Z780" s="618"/>
      <c r="AA780" s="18"/>
      <c r="AB780" s="18"/>
    </row>
    <row r="781" spans="1:28" s="19" customFormat="1" ht="13.5" customHeight="1" x14ac:dyDescent="0.15">
      <c r="A781" s="15"/>
      <c r="B781" s="15"/>
      <c r="C781" s="15"/>
      <c r="D781" s="15"/>
      <c r="E781" s="15"/>
      <c r="F781" s="15"/>
      <c r="G781" s="15"/>
      <c r="H781" s="15"/>
      <c r="I781" s="15"/>
      <c r="J781" s="15"/>
      <c r="K781" s="15"/>
      <c r="L781" s="15"/>
      <c r="M781" s="11"/>
      <c r="O781" s="618"/>
      <c r="P781" s="618"/>
      <c r="Q781" s="618"/>
      <c r="R781" s="618"/>
      <c r="S781" s="618"/>
      <c r="T781" s="618"/>
      <c r="U781" s="618"/>
      <c r="V781" s="618"/>
      <c r="W781" s="618"/>
      <c r="X781" s="618"/>
      <c r="Y781" s="618"/>
      <c r="Z781" s="618"/>
      <c r="AA781" s="18"/>
      <c r="AB781" s="18"/>
    </row>
    <row r="782" spans="1:28" s="19" customFormat="1" ht="13.5" customHeight="1" x14ac:dyDescent="0.15">
      <c r="A782" s="15"/>
      <c r="B782" s="15"/>
      <c r="C782" s="15"/>
      <c r="D782" s="15"/>
      <c r="E782" s="15"/>
      <c r="F782" s="15"/>
      <c r="G782" s="15"/>
      <c r="H782" s="15"/>
      <c r="I782" s="15"/>
      <c r="J782" s="15"/>
      <c r="K782" s="15"/>
      <c r="L782" s="15"/>
      <c r="M782" s="11"/>
      <c r="O782" s="618"/>
      <c r="P782" s="618"/>
      <c r="Q782" s="618"/>
      <c r="R782" s="618"/>
      <c r="S782" s="618"/>
      <c r="T782" s="618"/>
      <c r="U782" s="618"/>
      <c r="V782" s="618"/>
      <c r="W782" s="618"/>
      <c r="X782" s="618"/>
      <c r="Y782" s="618"/>
      <c r="Z782" s="618"/>
      <c r="AA782" s="18"/>
      <c r="AB782" s="18"/>
    </row>
    <row r="783" spans="1:28" s="19" customFormat="1" ht="13.5" customHeight="1" x14ac:dyDescent="0.15">
      <c r="A783" s="15"/>
      <c r="B783" s="15"/>
      <c r="C783" s="15"/>
      <c r="D783" s="15"/>
      <c r="E783" s="15"/>
      <c r="F783" s="15"/>
      <c r="G783" s="15"/>
      <c r="H783" s="15"/>
      <c r="I783" s="15"/>
      <c r="J783" s="15"/>
      <c r="K783" s="15"/>
      <c r="L783" s="15"/>
      <c r="M783" s="11"/>
      <c r="O783" s="618"/>
      <c r="P783" s="618"/>
      <c r="Q783" s="618"/>
      <c r="R783" s="618"/>
      <c r="S783" s="618"/>
      <c r="T783" s="618"/>
      <c r="U783" s="618"/>
      <c r="V783" s="618"/>
      <c r="W783" s="618"/>
      <c r="X783" s="618"/>
      <c r="Y783" s="618"/>
      <c r="Z783" s="618"/>
      <c r="AA783" s="18"/>
      <c r="AB783" s="18"/>
    </row>
    <row r="784" spans="1:28" s="19" customFormat="1" ht="13.5" customHeight="1" x14ac:dyDescent="0.15">
      <c r="A784" s="15"/>
      <c r="B784" s="15"/>
      <c r="C784" s="15"/>
      <c r="D784" s="15"/>
      <c r="E784" s="15"/>
      <c r="F784" s="15"/>
      <c r="G784" s="15"/>
      <c r="H784" s="15"/>
      <c r="I784" s="15"/>
      <c r="J784" s="15"/>
      <c r="K784" s="15"/>
      <c r="L784" s="15"/>
      <c r="M784" s="11"/>
      <c r="O784" s="618"/>
      <c r="P784" s="618"/>
      <c r="Q784" s="618"/>
      <c r="R784" s="618"/>
      <c r="S784" s="618"/>
      <c r="T784" s="618"/>
      <c r="U784" s="618"/>
      <c r="V784" s="618"/>
      <c r="W784" s="618"/>
      <c r="X784" s="618"/>
      <c r="Y784" s="618"/>
      <c r="Z784" s="618"/>
      <c r="AA784" s="18"/>
      <c r="AB784" s="18"/>
    </row>
    <row r="785" spans="1:28" s="19" customFormat="1" ht="13.5" customHeight="1" x14ac:dyDescent="0.15">
      <c r="A785" s="15"/>
      <c r="B785" s="15"/>
      <c r="C785" s="15"/>
      <c r="D785" s="15"/>
      <c r="E785" s="15"/>
      <c r="F785" s="15"/>
      <c r="G785" s="15"/>
      <c r="H785" s="15"/>
      <c r="I785" s="15"/>
      <c r="J785" s="15"/>
      <c r="K785" s="15"/>
      <c r="L785" s="15"/>
      <c r="M785" s="11"/>
      <c r="O785" s="618"/>
      <c r="P785" s="618"/>
      <c r="Q785" s="618"/>
      <c r="R785" s="618"/>
      <c r="S785" s="618"/>
      <c r="T785" s="618"/>
      <c r="U785" s="618"/>
      <c r="V785" s="618"/>
      <c r="W785" s="618"/>
      <c r="X785" s="618"/>
      <c r="Y785" s="618"/>
      <c r="Z785" s="618"/>
      <c r="AA785" s="18"/>
      <c r="AB785" s="18"/>
    </row>
    <row r="786" spans="1:28" s="19" customFormat="1" ht="13.5" customHeight="1" x14ac:dyDescent="0.15">
      <c r="A786" s="15"/>
      <c r="B786" s="15"/>
      <c r="C786" s="15"/>
      <c r="D786" s="15"/>
      <c r="E786" s="15"/>
      <c r="F786" s="15"/>
      <c r="G786" s="15"/>
      <c r="H786" s="15"/>
      <c r="I786" s="15"/>
      <c r="J786" s="15"/>
      <c r="K786" s="15"/>
      <c r="L786" s="15"/>
      <c r="M786" s="11"/>
      <c r="O786" s="618"/>
      <c r="P786" s="618"/>
      <c r="Q786" s="618"/>
      <c r="R786" s="618"/>
      <c r="S786" s="618"/>
      <c r="T786" s="618"/>
      <c r="U786" s="618"/>
      <c r="V786" s="618"/>
      <c r="W786" s="618"/>
      <c r="X786" s="618"/>
      <c r="Y786" s="618"/>
      <c r="Z786" s="618"/>
      <c r="AA786" s="18"/>
      <c r="AB786" s="18"/>
    </row>
    <row r="787" spans="1:28" s="19" customFormat="1" ht="13.5" customHeight="1" x14ac:dyDescent="0.15">
      <c r="A787" s="15"/>
      <c r="B787" s="15"/>
      <c r="C787" s="15"/>
      <c r="D787" s="15"/>
      <c r="E787" s="15"/>
      <c r="F787" s="15"/>
      <c r="G787" s="15"/>
      <c r="H787" s="15"/>
      <c r="I787" s="15"/>
      <c r="J787" s="15"/>
      <c r="K787" s="15"/>
      <c r="L787" s="15"/>
      <c r="M787" s="11"/>
      <c r="O787" s="618"/>
      <c r="P787" s="618"/>
      <c r="Q787" s="618"/>
      <c r="R787" s="618"/>
      <c r="S787" s="618"/>
      <c r="T787" s="618"/>
      <c r="U787" s="618"/>
      <c r="V787" s="618"/>
      <c r="W787" s="618"/>
      <c r="X787" s="618"/>
      <c r="Y787" s="618"/>
      <c r="Z787" s="618"/>
      <c r="AA787" s="18"/>
      <c r="AB787" s="18"/>
    </row>
    <row r="788" spans="1:28" s="19" customFormat="1" ht="13.5" customHeight="1" x14ac:dyDescent="0.15">
      <c r="A788" s="15"/>
      <c r="B788" s="15"/>
      <c r="C788" s="15"/>
      <c r="D788" s="15"/>
      <c r="E788" s="15"/>
      <c r="F788" s="15"/>
      <c r="G788" s="15"/>
      <c r="H788" s="15"/>
      <c r="I788" s="15"/>
      <c r="J788" s="15"/>
      <c r="K788" s="15"/>
      <c r="L788" s="15"/>
      <c r="M788" s="11"/>
      <c r="O788" s="618"/>
      <c r="P788" s="618"/>
      <c r="Q788" s="618"/>
      <c r="R788" s="618"/>
      <c r="S788" s="618"/>
      <c r="T788" s="618"/>
      <c r="U788" s="618"/>
      <c r="V788" s="618"/>
      <c r="W788" s="618"/>
      <c r="X788" s="618"/>
      <c r="Y788" s="618"/>
      <c r="Z788" s="618"/>
      <c r="AA788" s="18"/>
      <c r="AB788" s="18"/>
    </row>
    <row r="789" spans="1:28" s="19" customFormat="1" ht="13.5" customHeight="1" x14ac:dyDescent="0.15">
      <c r="A789" s="15"/>
      <c r="B789" s="15"/>
      <c r="C789" s="15"/>
      <c r="D789" s="15"/>
      <c r="E789" s="15"/>
      <c r="F789" s="15"/>
      <c r="G789" s="15"/>
      <c r="H789" s="15"/>
      <c r="I789" s="15"/>
      <c r="J789" s="15"/>
      <c r="K789" s="15"/>
      <c r="L789" s="15"/>
      <c r="M789" s="11"/>
      <c r="O789" s="618"/>
      <c r="P789" s="618"/>
      <c r="Q789" s="618"/>
      <c r="R789" s="618"/>
      <c r="S789" s="618"/>
      <c r="T789" s="618"/>
      <c r="U789" s="618"/>
      <c r="V789" s="618"/>
      <c r="W789" s="618"/>
      <c r="X789" s="618"/>
      <c r="Y789" s="618"/>
      <c r="Z789" s="618"/>
      <c r="AA789" s="18"/>
      <c r="AB789" s="18"/>
    </row>
    <row r="790" spans="1:28" s="19" customFormat="1" ht="13.5" customHeight="1" x14ac:dyDescent="0.15">
      <c r="A790" s="15"/>
      <c r="B790" s="15"/>
      <c r="C790" s="15"/>
      <c r="D790" s="15"/>
      <c r="E790" s="15"/>
      <c r="F790" s="15"/>
      <c r="G790" s="15"/>
      <c r="H790" s="15"/>
      <c r="I790" s="15"/>
      <c r="J790" s="15"/>
      <c r="K790" s="15"/>
      <c r="L790" s="15"/>
      <c r="M790" s="11"/>
      <c r="O790" s="618"/>
      <c r="P790" s="618"/>
      <c r="Q790" s="618"/>
      <c r="R790" s="618"/>
      <c r="S790" s="618"/>
      <c r="T790" s="618"/>
      <c r="U790" s="618"/>
      <c r="V790" s="618"/>
      <c r="W790" s="618"/>
      <c r="X790" s="618"/>
      <c r="Y790" s="618"/>
      <c r="Z790" s="618"/>
    </row>
    <row r="791" spans="1:28" s="19" customFormat="1" ht="13.5" customHeight="1" x14ac:dyDescent="0.15">
      <c r="A791" s="15"/>
      <c r="B791" s="15"/>
      <c r="C791" s="15"/>
      <c r="D791" s="15"/>
      <c r="E791" s="15"/>
      <c r="F791" s="15"/>
      <c r="G791" s="15"/>
      <c r="H791" s="15"/>
      <c r="I791" s="15"/>
      <c r="J791" s="15"/>
      <c r="K791" s="15"/>
      <c r="L791" s="15"/>
      <c r="M791" s="11"/>
      <c r="O791" s="618"/>
      <c r="P791" s="618"/>
      <c r="Q791" s="618"/>
      <c r="R791" s="618"/>
      <c r="S791" s="618"/>
      <c r="T791" s="618"/>
      <c r="U791" s="618"/>
      <c r="V791" s="618"/>
      <c r="W791" s="618"/>
      <c r="X791" s="618"/>
      <c r="Y791" s="618"/>
      <c r="Z791" s="618"/>
    </row>
    <row r="792" spans="1:28" s="19" customFormat="1" ht="13.5" customHeight="1" x14ac:dyDescent="0.15">
      <c r="A792" s="15"/>
      <c r="B792" s="15"/>
      <c r="C792" s="15"/>
      <c r="D792" s="15"/>
      <c r="E792" s="15"/>
      <c r="F792" s="15"/>
      <c r="G792" s="15"/>
      <c r="H792" s="15"/>
      <c r="I792" s="15"/>
      <c r="J792" s="15"/>
      <c r="K792" s="15"/>
      <c r="L792" s="15"/>
      <c r="M792" s="11"/>
      <c r="O792" s="618"/>
      <c r="P792" s="618"/>
      <c r="Q792" s="618"/>
      <c r="R792" s="618"/>
      <c r="S792" s="618"/>
      <c r="T792" s="618"/>
      <c r="U792" s="618"/>
      <c r="V792" s="618"/>
      <c r="W792" s="618"/>
      <c r="X792" s="618"/>
      <c r="Y792" s="618"/>
      <c r="Z792" s="618"/>
    </row>
    <row r="793" spans="1:28" s="19" customFormat="1" ht="13.5" customHeight="1" x14ac:dyDescent="0.15">
      <c r="A793" s="15"/>
      <c r="B793" s="15"/>
      <c r="C793" s="15"/>
      <c r="D793" s="15"/>
      <c r="E793" s="15"/>
      <c r="F793" s="15"/>
      <c r="G793" s="15"/>
      <c r="H793" s="15"/>
      <c r="I793" s="15"/>
      <c r="J793" s="15"/>
      <c r="K793" s="15"/>
      <c r="L793" s="15"/>
      <c r="M793" s="11"/>
      <c r="O793" s="618"/>
      <c r="P793" s="618"/>
      <c r="Q793" s="618"/>
      <c r="R793" s="618"/>
      <c r="S793" s="618"/>
      <c r="T793" s="618"/>
      <c r="U793" s="618"/>
      <c r="V793" s="618"/>
      <c r="W793" s="618"/>
      <c r="X793" s="618"/>
      <c r="Y793" s="618"/>
      <c r="Z793" s="618"/>
    </row>
    <row r="794" spans="1:28" s="19" customFormat="1" ht="13.5" customHeight="1" x14ac:dyDescent="0.15">
      <c r="A794" s="15"/>
      <c r="B794" s="15"/>
      <c r="C794" s="15"/>
      <c r="D794" s="15"/>
      <c r="E794" s="15"/>
      <c r="F794" s="15"/>
      <c r="G794" s="15"/>
      <c r="H794" s="15"/>
      <c r="I794" s="15"/>
      <c r="J794" s="15"/>
      <c r="K794" s="15"/>
      <c r="L794" s="15"/>
      <c r="M794" s="11"/>
      <c r="O794" s="618"/>
      <c r="P794" s="618"/>
      <c r="Q794" s="618"/>
      <c r="R794" s="618"/>
      <c r="S794" s="618"/>
      <c r="T794" s="618"/>
      <c r="U794" s="618"/>
      <c r="V794" s="618"/>
      <c r="W794" s="618"/>
      <c r="X794" s="618"/>
      <c r="Y794" s="618"/>
      <c r="Z794" s="618"/>
    </row>
    <row r="795" spans="1:28" s="19" customFormat="1" ht="13.5" customHeight="1" x14ac:dyDescent="0.15">
      <c r="A795" s="15"/>
      <c r="B795" s="15"/>
      <c r="C795" s="15"/>
      <c r="D795" s="15"/>
      <c r="E795" s="15"/>
      <c r="F795" s="15"/>
      <c r="G795" s="15"/>
      <c r="H795" s="15"/>
      <c r="I795" s="15"/>
      <c r="J795" s="15"/>
      <c r="K795" s="15"/>
      <c r="L795" s="15"/>
      <c r="M795" s="11"/>
      <c r="O795" s="618"/>
      <c r="P795" s="618"/>
      <c r="Q795" s="618"/>
      <c r="R795" s="618"/>
      <c r="S795" s="618"/>
      <c r="T795" s="618"/>
      <c r="U795" s="618"/>
      <c r="V795" s="618"/>
      <c r="W795" s="618"/>
      <c r="X795" s="618"/>
      <c r="Y795" s="618"/>
      <c r="Z795" s="618"/>
    </row>
    <row r="796" spans="1:28" s="19" customFormat="1" ht="13.5" customHeight="1" x14ac:dyDescent="0.15">
      <c r="A796" s="15"/>
      <c r="B796" s="15"/>
      <c r="C796" s="15"/>
      <c r="D796" s="15"/>
      <c r="E796" s="15"/>
      <c r="F796" s="15"/>
      <c r="G796" s="15"/>
      <c r="H796" s="15"/>
      <c r="I796" s="15"/>
      <c r="J796" s="15"/>
      <c r="K796" s="15"/>
      <c r="L796" s="15"/>
      <c r="M796" s="11"/>
      <c r="O796" s="618"/>
      <c r="P796" s="618"/>
      <c r="Q796" s="618"/>
      <c r="R796" s="618"/>
      <c r="S796" s="618"/>
      <c r="T796" s="618"/>
      <c r="U796" s="618"/>
      <c r="V796" s="618"/>
      <c r="W796" s="618"/>
      <c r="X796" s="618"/>
      <c r="Y796" s="618"/>
      <c r="Z796" s="618"/>
    </row>
    <row r="797" spans="1:28" s="19" customFormat="1" ht="13.5" customHeight="1" x14ac:dyDescent="0.15">
      <c r="A797" s="15"/>
      <c r="B797" s="15"/>
      <c r="C797" s="15"/>
      <c r="D797" s="15"/>
      <c r="E797" s="15"/>
      <c r="F797" s="15"/>
      <c r="G797" s="15"/>
      <c r="H797" s="15"/>
      <c r="I797" s="15"/>
      <c r="J797" s="15"/>
      <c r="K797" s="15"/>
      <c r="L797" s="15"/>
      <c r="M797" s="11"/>
      <c r="O797" s="618"/>
      <c r="P797" s="618"/>
      <c r="Q797" s="618"/>
      <c r="R797" s="618"/>
      <c r="S797" s="618"/>
      <c r="T797" s="618"/>
      <c r="U797" s="618"/>
      <c r="V797" s="618"/>
      <c r="W797" s="618"/>
      <c r="X797" s="618"/>
      <c r="Y797" s="618"/>
      <c r="Z797" s="618"/>
    </row>
    <row r="798" spans="1:28" s="19" customFormat="1" ht="13.5" customHeight="1" x14ac:dyDescent="0.15">
      <c r="A798" s="15"/>
      <c r="B798" s="15"/>
      <c r="C798" s="15"/>
      <c r="D798" s="15"/>
      <c r="E798" s="15"/>
      <c r="F798" s="15"/>
      <c r="G798" s="15"/>
      <c r="H798" s="15"/>
      <c r="I798" s="15"/>
      <c r="J798" s="15"/>
      <c r="K798" s="15"/>
      <c r="L798" s="15"/>
      <c r="M798" s="11"/>
      <c r="O798" s="618"/>
      <c r="P798" s="618"/>
      <c r="Q798" s="618"/>
      <c r="R798" s="618"/>
      <c r="S798" s="618"/>
      <c r="T798" s="618"/>
      <c r="U798" s="618"/>
      <c r="V798" s="618"/>
      <c r="W798" s="618"/>
      <c r="X798" s="618"/>
      <c r="Y798" s="618"/>
      <c r="Z798" s="618"/>
    </row>
    <row r="799" spans="1:28" s="19" customFormat="1" ht="13.5" customHeight="1" x14ac:dyDescent="0.15">
      <c r="A799" s="15"/>
      <c r="B799" s="15"/>
      <c r="C799" s="15"/>
      <c r="D799" s="15"/>
      <c r="E799" s="15"/>
      <c r="F799" s="15"/>
      <c r="G799" s="15"/>
      <c r="H799" s="15"/>
      <c r="I799" s="15"/>
      <c r="J799" s="15"/>
      <c r="K799" s="15"/>
      <c r="L799" s="15"/>
      <c r="M799" s="11"/>
      <c r="O799" s="618"/>
      <c r="P799" s="618"/>
      <c r="Q799" s="618"/>
      <c r="R799" s="618"/>
      <c r="S799" s="618"/>
      <c r="T799" s="618"/>
      <c r="U799" s="618"/>
      <c r="V799" s="618"/>
      <c r="W799" s="618"/>
      <c r="X799" s="618"/>
      <c r="Y799" s="618"/>
      <c r="Z799" s="618"/>
    </row>
    <row r="800" spans="1:28" s="19" customFormat="1" ht="13.5" customHeight="1" x14ac:dyDescent="0.15">
      <c r="A800" s="15"/>
      <c r="B800" s="15"/>
      <c r="C800" s="15"/>
      <c r="D800" s="15"/>
      <c r="E800" s="15"/>
      <c r="F800" s="15"/>
      <c r="G800" s="15"/>
      <c r="H800" s="15"/>
      <c r="I800" s="15"/>
      <c r="J800" s="15"/>
      <c r="K800" s="15"/>
      <c r="L800" s="15"/>
      <c r="M800" s="11"/>
      <c r="O800" s="618"/>
      <c r="P800" s="618"/>
      <c r="Q800" s="618"/>
      <c r="R800" s="618"/>
      <c r="S800" s="618"/>
      <c r="T800" s="618"/>
      <c r="U800" s="618"/>
      <c r="V800" s="618"/>
      <c r="W800" s="618"/>
      <c r="X800" s="618"/>
      <c r="Y800" s="618"/>
      <c r="Z800" s="618"/>
    </row>
    <row r="801" spans="1:26" s="19" customFormat="1" ht="13.5" customHeight="1" x14ac:dyDescent="0.15">
      <c r="A801" s="15"/>
      <c r="B801" s="15"/>
      <c r="C801" s="15"/>
      <c r="D801" s="15"/>
      <c r="E801" s="15"/>
      <c r="F801" s="15"/>
      <c r="G801" s="15"/>
      <c r="H801" s="15"/>
      <c r="I801" s="15"/>
      <c r="J801" s="15"/>
      <c r="K801" s="15"/>
      <c r="L801" s="15"/>
      <c r="M801" s="11"/>
      <c r="O801" s="618"/>
      <c r="P801" s="618"/>
      <c r="Q801" s="618"/>
      <c r="R801" s="618"/>
      <c r="S801" s="618"/>
      <c r="T801" s="618"/>
      <c r="U801" s="618"/>
      <c r="V801" s="618"/>
      <c r="W801" s="618"/>
      <c r="X801" s="618"/>
      <c r="Y801" s="618"/>
      <c r="Z801" s="618"/>
    </row>
    <row r="802" spans="1:26" s="19" customFormat="1" ht="13.5" customHeight="1" x14ac:dyDescent="0.15">
      <c r="A802" s="15"/>
      <c r="B802" s="15"/>
      <c r="C802" s="15"/>
      <c r="D802" s="15"/>
      <c r="E802" s="15"/>
      <c r="F802" s="15"/>
      <c r="G802" s="15"/>
      <c r="H802" s="15"/>
      <c r="I802" s="15"/>
      <c r="J802" s="15"/>
      <c r="K802" s="15"/>
      <c r="L802" s="15"/>
      <c r="M802" s="11"/>
      <c r="O802" s="618"/>
      <c r="P802" s="618"/>
      <c r="Q802" s="618"/>
      <c r="R802" s="618"/>
      <c r="S802" s="618"/>
      <c r="T802" s="618"/>
      <c r="U802" s="618"/>
      <c r="V802" s="618"/>
      <c r="W802" s="618"/>
      <c r="X802" s="618"/>
      <c r="Y802" s="618"/>
      <c r="Z802" s="618"/>
    </row>
    <row r="803" spans="1:26" s="19" customFormat="1" ht="13.5" customHeight="1" x14ac:dyDescent="0.15">
      <c r="A803" s="15"/>
      <c r="B803" s="15"/>
      <c r="C803" s="15"/>
      <c r="D803" s="15"/>
      <c r="E803" s="15"/>
      <c r="F803" s="15"/>
      <c r="G803" s="15"/>
      <c r="H803" s="15"/>
      <c r="I803" s="15"/>
      <c r="J803" s="15"/>
      <c r="K803" s="15"/>
      <c r="L803" s="15"/>
      <c r="M803" s="11"/>
      <c r="O803" s="618"/>
      <c r="P803" s="618"/>
      <c r="Q803" s="618"/>
      <c r="R803" s="618"/>
      <c r="S803" s="618"/>
      <c r="T803" s="618"/>
      <c r="U803" s="618"/>
      <c r="V803" s="618"/>
      <c r="W803" s="618"/>
      <c r="X803" s="618"/>
      <c r="Y803" s="618"/>
      <c r="Z803" s="618"/>
    </row>
    <row r="804" spans="1:26" s="19" customFormat="1" ht="13.5" customHeight="1" x14ac:dyDescent="0.15">
      <c r="A804" s="15"/>
      <c r="B804" s="15"/>
      <c r="C804" s="15"/>
      <c r="D804" s="15"/>
      <c r="E804" s="15"/>
      <c r="F804" s="15"/>
      <c r="G804" s="15"/>
      <c r="H804" s="15"/>
      <c r="I804" s="15"/>
      <c r="J804" s="15"/>
      <c r="K804" s="15"/>
      <c r="L804" s="15"/>
      <c r="M804" s="11"/>
      <c r="O804" s="618"/>
      <c r="P804" s="618"/>
      <c r="Q804" s="618"/>
      <c r="R804" s="618"/>
      <c r="S804" s="618"/>
      <c r="T804" s="618"/>
      <c r="U804" s="618"/>
      <c r="V804" s="618"/>
      <c r="W804" s="618"/>
      <c r="X804" s="618"/>
      <c r="Y804" s="618"/>
      <c r="Z804" s="618"/>
    </row>
    <row r="805" spans="1:26" s="19" customFormat="1" ht="13.5" customHeight="1" x14ac:dyDescent="0.15">
      <c r="A805" s="15"/>
      <c r="B805" s="15"/>
      <c r="C805" s="15"/>
      <c r="D805" s="15"/>
      <c r="E805" s="15"/>
      <c r="F805" s="15"/>
      <c r="G805" s="15"/>
      <c r="H805" s="15"/>
      <c r="I805" s="15"/>
      <c r="J805" s="15"/>
      <c r="K805" s="15"/>
      <c r="L805" s="15"/>
      <c r="M805" s="11"/>
      <c r="O805" s="618"/>
      <c r="P805" s="618"/>
      <c r="Q805" s="618"/>
      <c r="R805" s="618"/>
      <c r="S805" s="618"/>
      <c r="T805" s="618"/>
      <c r="U805" s="618"/>
      <c r="V805" s="618"/>
      <c r="W805" s="618"/>
      <c r="X805" s="618"/>
      <c r="Y805" s="618"/>
      <c r="Z805" s="618"/>
    </row>
    <row r="806" spans="1:26" s="19" customFormat="1" ht="13.5" customHeight="1" x14ac:dyDescent="0.15">
      <c r="A806" s="15"/>
      <c r="B806" s="15"/>
      <c r="C806" s="15"/>
      <c r="D806" s="15"/>
      <c r="E806" s="15"/>
      <c r="F806" s="15"/>
      <c r="G806" s="15"/>
      <c r="H806" s="15"/>
      <c r="I806" s="15"/>
      <c r="J806" s="15"/>
      <c r="K806" s="15"/>
      <c r="L806" s="15"/>
      <c r="M806" s="11"/>
      <c r="O806" s="618"/>
      <c r="P806" s="618"/>
      <c r="Q806" s="618"/>
      <c r="R806" s="618"/>
      <c r="S806" s="618"/>
      <c r="T806" s="618"/>
      <c r="U806" s="618"/>
      <c r="V806" s="618"/>
      <c r="W806" s="618"/>
      <c r="X806" s="618"/>
      <c r="Y806" s="618"/>
      <c r="Z806" s="618"/>
    </row>
    <row r="807" spans="1:26" s="19" customFormat="1" ht="13.5" customHeight="1" x14ac:dyDescent="0.15">
      <c r="A807" s="15"/>
      <c r="B807" s="15"/>
      <c r="C807" s="15"/>
      <c r="D807" s="15"/>
      <c r="E807" s="15"/>
      <c r="F807" s="15"/>
      <c r="G807" s="15"/>
      <c r="H807" s="15"/>
      <c r="I807" s="15"/>
      <c r="J807" s="15"/>
      <c r="K807" s="15"/>
      <c r="L807" s="15"/>
      <c r="M807" s="11"/>
      <c r="O807" s="618"/>
      <c r="P807" s="618"/>
      <c r="Q807" s="618"/>
      <c r="R807" s="618"/>
      <c r="S807" s="618"/>
      <c r="T807" s="618"/>
      <c r="U807" s="618"/>
      <c r="V807" s="618"/>
      <c r="W807" s="618"/>
      <c r="X807" s="618"/>
      <c r="Y807" s="618"/>
      <c r="Z807" s="618"/>
    </row>
    <row r="808" spans="1:26" s="19" customFormat="1" ht="13.5" customHeight="1" x14ac:dyDescent="0.15">
      <c r="A808" s="15"/>
      <c r="B808" s="15"/>
      <c r="C808" s="15"/>
      <c r="D808" s="15"/>
      <c r="E808" s="15"/>
      <c r="F808" s="15"/>
      <c r="G808" s="15"/>
      <c r="H808" s="15"/>
      <c r="I808" s="15"/>
      <c r="J808" s="15"/>
      <c r="K808" s="15"/>
      <c r="L808" s="15"/>
      <c r="M808" s="11"/>
      <c r="O808" s="618"/>
      <c r="P808" s="618"/>
      <c r="Q808" s="618"/>
      <c r="R808" s="618"/>
      <c r="S808" s="618"/>
      <c r="T808" s="618"/>
      <c r="U808" s="618"/>
      <c r="V808" s="618"/>
      <c r="W808" s="618"/>
      <c r="X808" s="618"/>
      <c r="Y808" s="618"/>
      <c r="Z808" s="618"/>
    </row>
    <row r="809" spans="1:26" s="19" customFormat="1" ht="13.5" customHeight="1" x14ac:dyDescent="0.15">
      <c r="A809" s="15"/>
      <c r="B809" s="15"/>
      <c r="C809" s="15"/>
      <c r="D809" s="15"/>
      <c r="E809" s="15"/>
      <c r="F809" s="15"/>
      <c r="G809" s="15"/>
      <c r="H809" s="15"/>
      <c r="I809" s="15"/>
      <c r="J809" s="15"/>
      <c r="K809" s="15"/>
      <c r="L809" s="15"/>
      <c r="M809" s="11"/>
      <c r="O809" s="618"/>
      <c r="P809" s="618"/>
      <c r="Q809" s="618"/>
      <c r="R809" s="618"/>
      <c r="S809" s="618"/>
      <c r="T809" s="618"/>
      <c r="U809" s="618"/>
      <c r="V809" s="618"/>
      <c r="W809" s="618"/>
      <c r="X809" s="618"/>
      <c r="Y809" s="618"/>
      <c r="Z809" s="618"/>
    </row>
    <row r="810" spans="1:26" s="19" customFormat="1" ht="13.5" customHeight="1" x14ac:dyDescent="0.15">
      <c r="A810" s="15"/>
      <c r="B810" s="15"/>
      <c r="C810" s="15"/>
      <c r="D810" s="15"/>
      <c r="E810" s="15"/>
      <c r="F810" s="15"/>
      <c r="G810" s="15"/>
      <c r="H810" s="15"/>
      <c r="I810" s="15"/>
      <c r="J810" s="15"/>
      <c r="K810" s="15"/>
      <c r="L810" s="15"/>
      <c r="M810" s="11"/>
      <c r="O810" s="618"/>
      <c r="P810" s="618"/>
      <c r="Q810" s="618"/>
      <c r="R810" s="618"/>
      <c r="S810" s="618"/>
      <c r="T810" s="618"/>
      <c r="U810" s="618"/>
      <c r="V810" s="618"/>
      <c r="W810" s="618"/>
      <c r="X810" s="618"/>
      <c r="Y810" s="618"/>
      <c r="Z810" s="618"/>
    </row>
    <row r="811" spans="1:26" s="19" customFormat="1" ht="13.5" customHeight="1" x14ac:dyDescent="0.15">
      <c r="A811" s="15"/>
      <c r="B811" s="15"/>
      <c r="C811" s="15"/>
      <c r="D811" s="15"/>
      <c r="E811" s="15"/>
      <c r="F811" s="15"/>
      <c r="G811" s="15"/>
      <c r="H811" s="15"/>
      <c r="I811" s="15"/>
      <c r="J811" s="15"/>
      <c r="K811" s="15"/>
      <c r="L811" s="15"/>
      <c r="M811" s="11"/>
      <c r="O811" s="618"/>
      <c r="P811" s="618"/>
      <c r="Q811" s="618"/>
      <c r="R811" s="618"/>
      <c r="S811" s="618"/>
      <c r="T811" s="618"/>
      <c r="U811" s="618"/>
      <c r="V811" s="618"/>
      <c r="W811" s="618"/>
      <c r="X811" s="618"/>
      <c r="Y811" s="618"/>
      <c r="Z811" s="618"/>
    </row>
    <row r="812" spans="1:26" s="19" customFormat="1" ht="13.5" customHeight="1" x14ac:dyDescent="0.15">
      <c r="A812" s="15"/>
      <c r="B812" s="15"/>
      <c r="C812" s="15"/>
      <c r="D812" s="15"/>
      <c r="E812" s="15"/>
      <c r="F812" s="15"/>
      <c r="G812" s="15"/>
      <c r="H812" s="15"/>
      <c r="I812" s="15"/>
      <c r="J812" s="15"/>
      <c r="K812" s="15"/>
      <c r="L812" s="15"/>
      <c r="M812" s="11"/>
      <c r="O812" s="618"/>
      <c r="P812" s="618"/>
      <c r="Q812" s="618"/>
      <c r="R812" s="618"/>
      <c r="S812" s="618"/>
      <c r="T812" s="618"/>
      <c r="U812" s="618"/>
      <c r="V812" s="618"/>
      <c r="W812" s="618"/>
      <c r="X812" s="618"/>
      <c r="Y812" s="618"/>
      <c r="Z812" s="618"/>
    </row>
    <row r="813" spans="1:26" s="19" customFormat="1" ht="13.5" customHeight="1" x14ac:dyDescent="0.15">
      <c r="A813" s="15"/>
      <c r="B813" s="15"/>
      <c r="C813" s="15"/>
      <c r="D813" s="15"/>
      <c r="E813" s="15"/>
      <c r="F813" s="15"/>
      <c r="G813" s="15"/>
      <c r="H813" s="15"/>
      <c r="I813" s="15"/>
      <c r="J813" s="15"/>
      <c r="K813" s="15"/>
      <c r="L813" s="15"/>
      <c r="M813" s="11"/>
      <c r="O813" s="618"/>
      <c r="P813" s="618"/>
      <c r="Q813" s="618"/>
      <c r="R813" s="618"/>
      <c r="S813" s="618"/>
      <c r="T813" s="618"/>
      <c r="U813" s="618"/>
      <c r="V813" s="618"/>
      <c r="W813" s="618"/>
      <c r="X813" s="618"/>
      <c r="Y813" s="618"/>
      <c r="Z813" s="618"/>
    </row>
    <row r="814" spans="1:26" s="19" customFormat="1" ht="13.5" customHeight="1" x14ac:dyDescent="0.15">
      <c r="A814" s="15"/>
      <c r="B814" s="15"/>
      <c r="C814" s="15"/>
      <c r="D814" s="15"/>
      <c r="E814" s="15"/>
      <c r="F814" s="15"/>
      <c r="G814" s="15"/>
      <c r="H814" s="15"/>
      <c r="I814" s="15"/>
      <c r="J814" s="15"/>
      <c r="K814" s="15"/>
      <c r="L814" s="15"/>
      <c r="M814" s="11"/>
      <c r="O814" s="618"/>
      <c r="P814" s="618"/>
      <c r="Q814" s="618"/>
      <c r="R814" s="618"/>
      <c r="S814" s="618"/>
      <c r="T814" s="618"/>
      <c r="U814" s="618"/>
      <c r="V814" s="618"/>
      <c r="W814" s="618"/>
      <c r="X814" s="618"/>
      <c r="Y814" s="618"/>
      <c r="Z814" s="618"/>
    </row>
    <row r="815" spans="1:26" s="19" customFormat="1" ht="13.5" customHeight="1" x14ac:dyDescent="0.15">
      <c r="A815" s="15"/>
      <c r="B815" s="15"/>
      <c r="C815" s="15"/>
      <c r="D815" s="15"/>
      <c r="E815" s="15"/>
      <c r="F815" s="15"/>
      <c r="G815" s="15"/>
      <c r="H815" s="15"/>
      <c r="I815" s="15"/>
      <c r="J815" s="15"/>
      <c r="K815" s="15"/>
      <c r="L815" s="15"/>
      <c r="M815" s="11"/>
      <c r="O815" s="618"/>
      <c r="P815" s="618"/>
      <c r="Q815" s="618"/>
      <c r="R815" s="618"/>
      <c r="S815" s="618"/>
      <c r="T815" s="618"/>
      <c r="U815" s="618"/>
      <c r="V815" s="618"/>
      <c r="W815" s="618"/>
      <c r="X815" s="618"/>
      <c r="Y815" s="618"/>
      <c r="Z815" s="618"/>
    </row>
    <row r="816" spans="1:26" s="19" customFormat="1" ht="13.5" customHeight="1" x14ac:dyDescent="0.15">
      <c r="A816" s="15"/>
      <c r="B816" s="15"/>
      <c r="C816" s="15"/>
      <c r="D816" s="15"/>
      <c r="E816" s="15"/>
      <c r="F816" s="15"/>
      <c r="G816" s="15"/>
      <c r="H816" s="15"/>
      <c r="I816" s="15"/>
      <c r="J816" s="15"/>
      <c r="K816" s="15"/>
      <c r="L816" s="15"/>
      <c r="M816" s="11"/>
      <c r="O816" s="618"/>
      <c r="P816" s="618"/>
      <c r="Q816" s="618"/>
      <c r="R816" s="618"/>
      <c r="S816" s="618"/>
      <c r="T816" s="618"/>
      <c r="U816" s="618"/>
      <c r="V816" s="618"/>
      <c r="W816" s="618"/>
      <c r="X816" s="618"/>
      <c r="Y816" s="618"/>
      <c r="Z816" s="618"/>
    </row>
    <row r="817" spans="1:26" s="19" customFormat="1" ht="13.5" customHeight="1" x14ac:dyDescent="0.15">
      <c r="A817" s="15"/>
      <c r="B817" s="15"/>
      <c r="C817" s="15"/>
      <c r="D817" s="15"/>
      <c r="E817" s="15"/>
      <c r="F817" s="15"/>
      <c r="G817" s="15"/>
      <c r="H817" s="15"/>
      <c r="I817" s="15"/>
      <c r="J817" s="15"/>
      <c r="K817" s="15"/>
      <c r="L817" s="15"/>
      <c r="M817" s="11"/>
      <c r="O817" s="618"/>
      <c r="P817" s="618"/>
      <c r="Q817" s="618"/>
      <c r="R817" s="618"/>
      <c r="S817" s="618"/>
      <c r="T817" s="618"/>
      <c r="U817" s="618"/>
      <c r="V817" s="618"/>
      <c r="W817" s="618"/>
      <c r="X817" s="618"/>
      <c r="Y817" s="618"/>
      <c r="Z817" s="618"/>
    </row>
    <row r="818" spans="1:26" s="19" customFormat="1" ht="13.5" customHeight="1" x14ac:dyDescent="0.15">
      <c r="A818" s="15"/>
      <c r="B818" s="15"/>
      <c r="C818" s="15"/>
      <c r="D818" s="15"/>
      <c r="E818" s="15"/>
      <c r="F818" s="15"/>
      <c r="G818" s="15"/>
      <c r="H818" s="15"/>
      <c r="I818" s="15"/>
      <c r="J818" s="15"/>
      <c r="K818" s="15"/>
      <c r="L818" s="15"/>
      <c r="M818" s="11"/>
      <c r="O818" s="618"/>
      <c r="P818" s="618"/>
      <c r="Q818" s="618"/>
      <c r="R818" s="618"/>
      <c r="S818" s="618"/>
      <c r="T818" s="618"/>
      <c r="U818" s="618"/>
      <c r="V818" s="618"/>
      <c r="W818" s="618"/>
      <c r="X818" s="618"/>
      <c r="Y818" s="618"/>
      <c r="Z818" s="618"/>
    </row>
    <row r="819" spans="1:26" s="19" customFormat="1" ht="13.5" customHeight="1" x14ac:dyDescent="0.15">
      <c r="A819" s="15"/>
      <c r="B819" s="15"/>
      <c r="C819" s="15"/>
      <c r="D819" s="15"/>
      <c r="E819" s="15"/>
      <c r="F819" s="15"/>
      <c r="G819" s="15"/>
      <c r="H819" s="15"/>
      <c r="I819" s="15"/>
      <c r="J819" s="15"/>
      <c r="K819" s="15"/>
      <c r="L819" s="15"/>
      <c r="M819" s="11"/>
      <c r="O819" s="618"/>
      <c r="P819" s="618"/>
      <c r="Q819" s="618"/>
      <c r="R819" s="618"/>
      <c r="S819" s="618"/>
      <c r="T819" s="618"/>
      <c r="U819" s="618"/>
      <c r="V819" s="618"/>
      <c r="W819" s="618"/>
      <c r="X819" s="618"/>
      <c r="Y819" s="618"/>
      <c r="Z819" s="618"/>
    </row>
    <row r="820" spans="1:26" s="19" customFormat="1" ht="13.5" customHeight="1" x14ac:dyDescent="0.15">
      <c r="A820" s="15"/>
      <c r="B820" s="15"/>
      <c r="C820" s="15"/>
      <c r="D820" s="15"/>
      <c r="E820" s="15"/>
      <c r="F820" s="15"/>
      <c r="G820" s="15"/>
      <c r="H820" s="15"/>
      <c r="I820" s="15"/>
      <c r="J820" s="15"/>
      <c r="K820" s="15"/>
      <c r="L820" s="15"/>
      <c r="M820" s="11"/>
      <c r="O820" s="618"/>
      <c r="P820" s="618"/>
      <c r="Q820" s="618"/>
      <c r="R820" s="618"/>
      <c r="S820" s="618"/>
      <c r="T820" s="618"/>
      <c r="U820" s="618"/>
      <c r="V820" s="618"/>
      <c r="W820" s="618"/>
      <c r="X820" s="618"/>
      <c r="Y820" s="618"/>
      <c r="Z820" s="618"/>
    </row>
    <row r="821" spans="1:26" s="19" customFormat="1" ht="13.5" customHeight="1" x14ac:dyDescent="0.15">
      <c r="A821" s="15"/>
      <c r="B821" s="15"/>
      <c r="C821" s="15"/>
      <c r="D821" s="15"/>
      <c r="E821" s="15"/>
      <c r="F821" s="15"/>
      <c r="G821" s="15"/>
      <c r="H821" s="15"/>
      <c r="I821" s="15"/>
      <c r="J821" s="15"/>
      <c r="K821" s="15"/>
      <c r="L821" s="15"/>
      <c r="M821" s="11"/>
      <c r="O821" s="618"/>
      <c r="P821" s="618"/>
      <c r="Q821" s="618"/>
      <c r="R821" s="618"/>
      <c r="S821" s="618"/>
      <c r="T821" s="618"/>
      <c r="U821" s="618"/>
      <c r="V821" s="618"/>
      <c r="W821" s="618"/>
      <c r="X821" s="618"/>
      <c r="Y821" s="618"/>
      <c r="Z821" s="618"/>
    </row>
    <row r="822" spans="1:26" s="19" customFormat="1" ht="13.5" customHeight="1" x14ac:dyDescent="0.15">
      <c r="A822" s="15"/>
      <c r="B822" s="15"/>
      <c r="C822" s="15"/>
      <c r="D822" s="15"/>
      <c r="E822" s="15"/>
      <c r="F822" s="15"/>
      <c r="G822" s="15"/>
      <c r="H822" s="15"/>
      <c r="I822" s="15"/>
      <c r="J822" s="15"/>
      <c r="K822" s="15"/>
      <c r="L822" s="15"/>
      <c r="M822" s="11"/>
      <c r="O822" s="618"/>
      <c r="P822" s="618"/>
      <c r="Q822" s="618"/>
      <c r="R822" s="618"/>
      <c r="S822" s="618"/>
      <c r="T822" s="618"/>
      <c r="U822" s="618"/>
      <c r="V822" s="618"/>
      <c r="W822" s="618"/>
      <c r="X822" s="618"/>
      <c r="Y822" s="618"/>
      <c r="Z822" s="618"/>
    </row>
    <row r="823" spans="1:26" s="19" customFormat="1" ht="13.5" customHeight="1" x14ac:dyDescent="0.15">
      <c r="A823" s="15"/>
      <c r="B823" s="15"/>
      <c r="C823" s="15"/>
      <c r="D823" s="15"/>
      <c r="E823" s="15"/>
      <c r="F823" s="15"/>
      <c r="G823" s="15"/>
      <c r="H823" s="15"/>
      <c r="I823" s="15"/>
      <c r="J823" s="15"/>
      <c r="K823" s="15"/>
      <c r="L823" s="15"/>
      <c r="M823" s="11"/>
      <c r="O823" s="618"/>
      <c r="P823" s="618"/>
      <c r="Q823" s="618"/>
      <c r="R823" s="618"/>
      <c r="S823" s="618"/>
      <c r="T823" s="618"/>
      <c r="U823" s="618"/>
      <c r="V823" s="618"/>
      <c r="W823" s="618"/>
      <c r="X823" s="618"/>
      <c r="Y823" s="618"/>
      <c r="Z823" s="618"/>
    </row>
    <row r="824" spans="1:26" s="19" customFormat="1" ht="13.5" customHeight="1" x14ac:dyDescent="0.15">
      <c r="A824" s="15"/>
      <c r="B824" s="15"/>
      <c r="C824" s="15"/>
      <c r="D824" s="15"/>
      <c r="E824" s="15"/>
      <c r="F824" s="15"/>
      <c r="G824" s="15"/>
      <c r="H824" s="15"/>
      <c r="I824" s="15"/>
      <c r="J824" s="15"/>
      <c r="K824" s="15"/>
      <c r="L824" s="15"/>
      <c r="M824" s="11"/>
      <c r="O824" s="618"/>
      <c r="P824" s="618"/>
      <c r="Q824" s="618"/>
      <c r="R824" s="618"/>
      <c r="S824" s="618"/>
      <c r="T824" s="618"/>
      <c r="U824" s="618"/>
      <c r="V824" s="618"/>
      <c r="W824" s="618"/>
      <c r="X824" s="618"/>
      <c r="Y824" s="618"/>
      <c r="Z824" s="618"/>
    </row>
    <row r="825" spans="1:26" s="19" customFormat="1" ht="13.5" customHeight="1" x14ac:dyDescent="0.15">
      <c r="A825" s="15"/>
      <c r="B825" s="15"/>
      <c r="C825" s="15"/>
      <c r="D825" s="15"/>
      <c r="E825" s="15"/>
      <c r="F825" s="15"/>
      <c r="G825" s="15"/>
      <c r="H825" s="15"/>
      <c r="I825" s="15"/>
      <c r="J825" s="15"/>
      <c r="K825" s="15"/>
      <c r="L825" s="15"/>
      <c r="M825" s="11"/>
      <c r="O825" s="618"/>
      <c r="P825" s="618"/>
      <c r="Q825" s="618"/>
      <c r="R825" s="618"/>
      <c r="S825" s="618"/>
      <c r="T825" s="618"/>
      <c r="U825" s="618"/>
      <c r="V825" s="618"/>
      <c r="W825" s="618"/>
      <c r="X825" s="618"/>
      <c r="Y825" s="618"/>
      <c r="Z825" s="618"/>
    </row>
    <row r="826" spans="1:26" s="19" customFormat="1" ht="13.5" customHeight="1" x14ac:dyDescent="0.15">
      <c r="A826" s="15"/>
      <c r="B826" s="15"/>
      <c r="C826" s="15"/>
      <c r="D826" s="15"/>
      <c r="E826" s="15"/>
      <c r="F826" s="15"/>
      <c r="G826" s="15"/>
      <c r="H826" s="15"/>
      <c r="I826" s="15"/>
      <c r="J826" s="15"/>
      <c r="K826" s="15"/>
      <c r="L826" s="15"/>
      <c r="M826" s="11"/>
      <c r="O826" s="618"/>
      <c r="P826" s="618"/>
      <c r="Q826" s="618"/>
      <c r="R826" s="618"/>
      <c r="S826" s="618"/>
      <c r="T826" s="618"/>
      <c r="U826" s="618"/>
      <c r="V826" s="618"/>
      <c r="W826" s="618"/>
      <c r="X826" s="618"/>
      <c r="Y826" s="618"/>
      <c r="Z826" s="618"/>
    </row>
    <row r="827" spans="1:26" s="19" customFormat="1" ht="13.5" customHeight="1" x14ac:dyDescent="0.15">
      <c r="A827" s="15"/>
      <c r="B827" s="15"/>
      <c r="C827" s="15"/>
      <c r="D827" s="15"/>
      <c r="E827" s="15"/>
      <c r="F827" s="15"/>
      <c r="G827" s="15"/>
      <c r="H827" s="15"/>
      <c r="I827" s="15"/>
      <c r="J827" s="15"/>
      <c r="K827" s="15"/>
      <c r="L827" s="15"/>
      <c r="M827" s="11"/>
      <c r="O827" s="618"/>
      <c r="P827" s="618"/>
      <c r="Q827" s="618"/>
      <c r="R827" s="618"/>
      <c r="S827" s="618"/>
      <c r="T827" s="618"/>
      <c r="U827" s="618"/>
      <c r="V827" s="618"/>
      <c r="W827" s="618"/>
      <c r="X827" s="618"/>
      <c r="Y827" s="618"/>
      <c r="Z827" s="618"/>
    </row>
    <row r="828" spans="1:26" s="19" customFormat="1" ht="13.5" customHeight="1" x14ac:dyDescent="0.15">
      <c r="A828" s="15"/>
      <c r="B828" s="15"/>
      <c r="C828" s="15"/>
      <c r="D828" s="15"/>
      <c r="E828" s="15"/>
      <c r="F828" s="15"/>
      <c r="G828" s="15"/>
      <c r="H828" s="15"/>
      <c r="I828" s="15"/>
      <c r="J828" s="15"/>
      <c r="K828" s="15"/>
      <c r="L828" s="15"/>
      <c r="M828" s="11"/>
      <c r="O828" s="618"/>
      <c r="P828" s="618"/>
      <c r="Q828" s="618"/>
      <c r="R828" s="618"/>
      <c r="S828" s="618"/>
      <c r="T828" s="618"/>
      <c r="U828" s="618"/>
      <c r="V828" s="618"/>
      <c r="W828" s="618"/>
      <c r="X828" s="618"/>
      <c r="Y828" s="618"/>
      <c r="Z828" s="618"/>
    </row>
    <row r="829" spans="1:26" s="19" customFormat="1" ht="13.5" customHeight="1" x14ac:dyDescent="0.15">
      <c r="A829" s="15"/>
      <c r="B829" s="15"/>
      <c r="C829" s="15"/>
      <c r="D829" s="15"/>
      <c r="E829" s="15"/>
      <c r="F829" s="15"/>
      <c r="G829" s="15"/>
      <c r="H829" s="15"/>
      <c r="I829" s="15"/>
      <c r="J829" s="15"/>
      <c r="K829" s="15"/>
      <c r="L829" s="15"/>
      <c r="M829" s="11"/>
      <c r="O829" s="618"/>
      <c r="P829" s="618"/>
      <c r="Q829" s="618"/>
      <c r="R829" s="618"/>
      <c r="S829" s="618"/>
      <c r="T829" s="618"/>
      <c r="U829" s="618"/>
      <c r="V829" s="618"/>
      <c r="W829" s="618"/>
      <c r="X829" s="618"/>
      <c r="Y829" s="618"/>
      <c r="Z829" s="618"/>
    </row>
    <row r="830" spans="1:26" s="19" customFormat="1" ht="13.5" customHeight="1" x14ac:dyDescent="0.15">
      <c r="A830" s="15"/>
      <c r="B830" s="15"/>
      <c r="C830" s="15"/>
      <c r="D830" s="15"/>
      <c r="E830" s="15"/>
      <c r="F830" s="15"/>
      <c r="G830" s="15"/>
      <c r="H830" s="15"/>
      <c r="I830" s="15"/>
      <c r="J830" s="15"/>
      <c r="K830" s="15"/>
      <c r="L830" s="15"/>
      <c r="M830" s="11"/>
      <c r="O830" s="618"/>
      <c r="P830" s="618"/>
      <c r="Q830" s="618"/>
      <c r="R830" s="618"/>
      <c r="S830" s="618"/>
      <c r="T830" s="618"/>
      <c r="U830" s="618"/>
      <c r="V830" s="618"/>
      <c r="W830" s="618"/>
      <c r="X830" s="618"/>
      <c r="Y830" s="618"/>
      <c r="Z830" s="618"/>
    </row>
    <row r="831" spans="1:26" s="19" customFormat="1" ht="13.5" customHeight="1" x14ac:dyDescent="0.15">
      <c r="A831" s="15"/>
      <c r="B831" s="15"/>
      <c r="C831" s="15"/>
      <c r="D831" s="15"/>
      <c r="E831" s="15"/>
      <c r="F831" s="15"/>
      <c r="G831" s="15"/>
      <c r="H831" s="15"/>
      <c r="I831" s="15"/>
      <c r="J831" s="15"/>
      <c r="K831" s="15"/>
      <c r="L831" s="15"/>
      <c r="M831" s="11"/>
      <c r="O831" s="618"/>
      <c r="P831" s="618"/>
      <c r="Q831" s="618"/>
      <c r="R831" s="618"/>
      <c r="S831" s="618"/>
      <c r="T831" s="618"/>
      <c r="U831" s="618"/>
      <c r="V831" s="618"/>
      <c r="W831" s="618"/>
      <c r="X831" s="618"/>
      <c r="Y831" s="618"/>
      <c r="Z831" s="618"/>
    </row>
    <row r="832" spans="1:26" s="19" customFormat="1" ht="13.5" customHeight="1" x14ac:dyDescent="0.15">
      <c r="A832" s="15"/>
      <c r="B832" s="15"/>
      <c r="C832" s="15"/>
      <c r="D832" s="15"/>
      <c r="E832" s="15"/>
      <c r="F832" s="15"/>
      <c r="G832" s="15"/>
      <c r="H832" s="15"/>
      <c r="I832" s="15"/>
      <c r="J832" s="15"/>
      <c r="K832" s="15"/>
      <c r="L832" s="15"/>
      <c r="M832" s="11"/>
      <c r="O832" s="618"/>
      <c r="P832" s="618"/>
      <c r="Q832" s="618"/>
      <c r="R832" s="618"/>
      <c r="S832" s="618"/>
      <c r="T832" s="618"/>
      <c r="U832" s="618"/>
      <c r="V832" s="618"/>
      <c r="W832" s="618"/>
      <c r="X832" s="618"/>
      <c r="Y832" s="618"/>
      <c r="Z832" s="618"/>
    </row>
    <row r="833" spans="1:26" s="19" customFormat="1" ht="13.5" customHeight="1" x14ac:dyDescent="0.15">
      <c r="A833" s="15"/>
      <c r="B833" s="15"/>
      <c r="C833" s="15"/>
      <c r="D833" s="15"/>
      <c r="E833" s="15"/>
      <c r="F833" s="15"/>
      <c r="G833" s="15"/>
      <c r="H833" s="15"/>
      <c r="I833" s="15"/>
      <c r="J833" s="15"/>
      <c r="K833" s="15"/>
      <c r="L833" s="15"/>
      <c r="M833" s="11"/>
      <c r="O833" s="618"/>
      <c r="P833" s="618"/>
      <c r="Q833" s="618"/>
      <c r="R833" s="618"/>
      <c r="S833" s="618"/>
      <c r="T833" s="618"/>
      <c r="U833" s="618"/>
      <c r="V833" s="618"/>
      <c r="W833" s="618"/>
      <c r="X833" s="618"/>
      <c r="Y833" s="618"/>
      <c r="Z833" s="618"/>
    </row>
    <row r="834" spans="1:26" s="19" customFormat="1" ht="13.5" customHeight="1" x14ac:dyDescent="0.15">
      <c r="A834" s="15"/>
      <c r="B834" s="15"/>
      <c r="C834" s="15"/>
      <c r="D834" s="15"/>
      <c r="E834" s="15"/>
      <c r="F834" s="15"/>
      <c r="G834" s="15"/>
      <c r="H834" s="15"/>
      <c r="I834" s="15"/>
      <c r="J834" s="15"/>
      <c r="K834" s="15"/>
      <c r="L834" s="15"/>
      <c r="M834" s="11"/>
      <c r="O834" s="618"/>
      <c r="P834" s="618"/>
      <c r="Q834" s="618"/>
      <c r="R834" s="618"/>
      <c r="S834" s="618"/>
      <c r="T834" s="618"/>
      <c r="U834" s="618"/>
      <c r="V834" s="618"/>
      <c r="W834" s="618"/>
      <c r="X834" s="618"/>
      <c r="Y834" s="618"/>
      <c r="Z834" s="618"/>
    </row>
    <row r="835" spans="1:26" s="19" customFormat="1" ht="13.5" customHeight="1" x14ac:dyDescent="0.15">
      <c r="A835" s="15"/>
      <c r="B835" s="15"/>
      <c r="C835" s="15"/>
      <c r="D835" s="15"/>
      <c r="E835" s="15"/>
      <c r="F835" s="15"/>
      <c r="G835" s="15"/>
      <c r="H835" s="15"/>
      <c r="I835" s="15"/>
      <c r="J835" s="15"/>
      <c r="K835" s="15"/>
      <c r="L835" s="15"/>
      <c r="M835" s="11"/>
      <c r="O835" s="618"/>
      <c r="P835" s="618"/>
      <c r="Q835" s="618"/>
      <c r="R835" s="618"/>
      <c r="S835" s="618"/>
      <c r="T835" s="618"/>
      <c r="U835" s="618"/>
      <c r="V835" s="618"/>
      <c r="W835" s="618"/>
      <c r="X835" s="618"/>
      <c r="Y835" s="618"/>
      <c r="Z835" s="618"/>
    </row>
    <row r="836" spans="1:26" s="19" customFormat="1" ht="13.5" customHeight="1" x14ac:dyDescent="0.15">
      <c r="A836" s="15"/>
      <c r="B836" s="15"/>
      <c r="C836" s="15"/>
      <c r="D836" s="15"/>
      <c r="E836" s="15"/>
      <c r="F836" s="15"/>
      <c r="G836" s="15"/>
      <c r="H836" s="15"/>
      <c r="I836" s="15"/>
      <c r="J836" s="15"/>
      <c r="K836" s="15"/>
      <c r="L836" s="15"/>
      <c r="M836" s="11"/>
      <c r="O836" s="618"/>
      <c r="P836" s="618"/>
      <c r="Q836" s="618"/>
      <c r="R836" s="618"/>
      <c r="S836" s="618"/>
      <c r="T836" s="618"/>
      <c r="U836" s="618"/>
      <c r="V836" s="618"/>
      <c r="W836" s="618"/>
      <c r="X836" s="618"/>
      <c r="Y836" s="618"/>
      <c r="Z836" s="618"/>
    </row>
    <row r="837" spans="1:26" s="19" customFormat="1" ht="13.5" customHeight="1" x14ac:dyDescent="0.15">
      <c r="A837" s="15"/>
      <c r="B837" s="15"/>
      <c r="C837" s="15"/>
      <c r="D837" s="15"/>
      <c r="E837" s="15"/>
      <c r="F837" s="15"/>
      <c r="G837" s="15"/>
      <c r="H837" s="15"/>
      <c r="I837" s="15"/>
      <c r="J837" s="15"/>
      <c r="K837" s="15"/>
      <c r="L837" s="15"/>
      <c r="M837" s="11"/>
      <c r="O837" s="618"/>
      <c r="P837" s="618"/>
      <c r="Q837" s="618"/>
      <c r="R837" s="618"/>
      <c r="S837" s="618"/>
      <c r="T837" s="618"/>
      <c r="U837" s="618"/>
      <c r="V837" s="618"/>
      <c r="W837" s="618"/>
      <c r="X837" s="618"/>
      <c r="Y837" s="618"/>
      <c r="Z837" s="618"/>
    </row>
    <row r="838" spans="1:26" s="19" customFormat="1" ht="13.5" customHeight="1" x14ac:dyDescent="0.15">
      <c r="A838" s="15"/>
      <c r="B838" s="15"/>
      <c r="C838" s="15"/>
      <c r="D838" s="15"/>
      <c r="E838" s="15"/>
      <c r="F838" s="15"/>
      <c r="G838" s="15"/>
      <c r="H838" s="15"/>
      <c r="I838" s="15"/>
      <c r="J838" s="15"/>
      <c r="K838" s="15"/>
      <c r="L838" s="15"/>
      <c r="M838" s="11"/>
      <c r="O838" s="618"/>
      <c r="P838" s="618"/>
      <c r="Q838" s="618"/>
      <c r="R838" s="618"/>
      <c r="S838" s="618"/>
      <c r="T838" s="618"/>
      <c r="U838" s="618"/>
      <c r="V838" s="618"/>
      <c r="W838" s="618"/>
      <c r="X838" s="618"/>
      <c r="Y838" s="618"/>
      <c r="Z838" s="618"/>
    </row>
    <row r="839" spans="1:26" s="19" customFormat="1" ht="13.5" customHeight="1" x14ac:dyDescent="0.15">
      <c r="A839" s="15"/>
      <c r="B839" s="15"/>
      <c r="C839" s="15"/>
      <c r="D839" s="15"/>
      <c r="E839" s="15"/>
      <c r="F839" s="15"/>
      <c r="G839" s="15"/>
      <c r="H839" s="15"/>
      <c r="I839" s="15"/>
      <c r="J839" s="15"/>
      <c r="K839" s="15"/>
      <c r="L839" s="15"/>
      <c r="M839" s="11"/>
      <c r="O839" s="618"/>
      <c r="P839" s="618"/>
      <c r="Q839" s="618"/>
      <c r="R839" s="618"/>
      <c r="S839" s="618"/>
      <c r="T839" s="618"/>
      <c r="U839" s="618"/>
      <c r="V839" s="618"/>
      <c r="W839" s="618"/>
      <c r="X839" s="618"/>
      <c r="Y839" s="618"/>
      <c r="Z839" s="618"/>
    </row>
    <row r="840" spans="1:26" s="19" customFormat="1" ht="13.5" customHeight="1" x14ac:dyDescent="0.15">
      <c r="A840" s="15"/>
      <c r="B840" s="15"/>
      <c r="C840" s="15"/>
      <c r="D840" s="15"/>
      <c r="E840" s="15"/>
      <c r="F840" s="15"/>
      <c r="G840" s="15"/>
      <c r="H840" s="15"/>
      <c r="I840" s="15"/>
      <c r="J840" s="15"/>
      <c r="K840" s="15"/>
      <c r="L840" s="15"/>
      <c r="M840" s="11"/>
      <c r="O840" s="618"/>
      <c r="P840" s="618"/>
      <c r="Q840" s="618"/>
      <c r="R840" s="618"/>
      <c r="S840" s="618"/>
      <c r="T840" s="618"/>
      <c r="U840" s="618"/>
      <c r="V840" s="618"/>
      <c r="W840" s="618"/>
      <c r="X840" s="618"/>
      <c r="Y840" s="618"/>
      <c r="Z840" s="618"/>
    </row>
    <row r="841" spans="1:26" s="19" customFormat="1" ht="13.5" customHeight="1" x14ac:dyDescent="0.15">
      <c r="A841" s="15"/>
      <c r="B841" s="15"/>
      <c r="C841" s="15"/>
      <c r="D841" s="15"/>
      <c r="E841" s="15"/>
      <c r="F841" s="15"/>
      <c r="G841" s="15"/>
      <c r="H841" s="15"/>
      <c r="I841" s="15"/>
      <c r="J841" s="15"/>
      <c r="K841" s="15"/>
      <c r="L841" s="15"/>
      <c r="M841" s="11"/>
      <c r="O841" s="618"/>
      <c r="P841" s="618"/>
      <c r="Q841" s="618"/>
      <c r="R841" s="618"/>
      <c r="S841" s="618"/>
      <c r="T841" s="618"/>
      <c r="U841" s="618"/>
      <c r="V841" s="618"/>
      <c r="W841" s="618"/>
      <c r="X841" s="618"/>
      <c r="Y841" s="618"/>
      <c r="Z841" s="618"/>
    </row>
    <row r="842" spans="1:26" s="19" customFormat="1" ht="13.5" customHeight="1" x14ac:dyDescent="0.15">
      <c r="A842" s="15"/>
      <c r="B842" s="15"/>
      <c r="C842" s="15"/>
      <c r="D842" s="15"/>
      <c r="E842" s="15"/>
      <c r="F842" s="15"/>
      <c r="G842" s="15"/>
      <c r="H842" s="15"/>
      <c r="I842" s="15"/>
      <c r="J842" s="15"/>
      <c r="K842" s="15"/>
      <c r="L842" s="15"/>
      <c r="M842" s="11"/>
      <c r="O842" s="618"/>
      <c r="P842" s="618"/>
      <c r="Q842" s="618"/>
      <c r="R842" s="618"/>
      <c r="S842" s="618"/>
      <c r="T842" s="618"/>
      <c r="U842" s="618"/>
      <c r="V842" s="618"/>
      <c r="W842" s="618"/>
      <c r="X842" s="618"/>
      <c r="Y842" s="618"/>
      <c r="Z842" s="618"/>
    </row>
    <row r="843" spans="1:26" s="19" customFormat="1" ht="13.5" customHeight="1" x14ac:dyDescent="0.15">
      <c r="A843" s="15"/>
      <c r="B843" s="15"/>
      <c r="C843" s="15"/>
      <c r="D843" s="15"/>
      <c r="E843" s="15"/>
      <c r="F843" s="15"/>
      <c r="G843" s="15"/>
      <c r="H843" s="15"/>
      <c r="I843" s="15"/>
      <c r="J843" s="15"/>
      <c r="K843" s="15"/>
      <c r="L843" s="15"/>
      <c r="M843" s="11"/>
      <c r="O843" s="618"/>
      <c r="P843" s="618"/>
      <c r="Q843" s="618"/>
      <c r="R843" s="618"/>
      <c r="S843" s="618"/>
      <c r="T843" s="618"/>
      <c r="U843" s="618"/>
      <c r="V843" s="618"/>
      <c r="W843" s="618"/>
      <c r="X843" s="618"/>
      <c r="Y843" s="618"/>
      <c r="Z843" s="618"/>
    </row>
    <row r="844" spans="1:26" s="19" customFormat="1" ht="13.5" customHeight="1" x14ac:dyDescent="0.15">
      <c r="A844" s="15"/>
      <c r="B844" s="15"/>
      <c r="C844" s="15"/>
      <c r="D844" s="15"/>
      <c r="E844" s="15"/>
      <c r="F844" s="15"/>
      <c r="G844" s="15"/>
      <c r="H844" s="15"/>
      <c r="I844" s="15"/>
      <c r="J844" s="15"/>
      <c r="K844" s="15"/>
      <c r="L844" s="15"/>
      <c r="M844" s="11"/>
      <c r="O844" s="618"/>
      <c r="P844" s="618"/>
      <c r="Q844" s="618"/>
      <c r="R844" s="618"/>
      <c r="S844" s="618"/>
      <c r="T844" s="618"/>
      <c r="U844" s="618"/>
      <c r="V844" s="618"/>
      <c r="W844" s="618"/>
      <c r="X844" s="618"/>
      <c r="Y844" s="618"/>
      <c r="Z844" s="618"/>
    </row>
    <row r="845" spans="1:26" s="19" customFormat="1" ht="13.5" customHeight="1" x14ac:dyDescent="0.15">
      <c r="A845" s="15"/>
      <c r="B845" s="15"/>
      <c r="C845" s="15"/>
      <c r="D845" s="15"/>
      <c r="E845" s="15"/>
      <c r="F845" s="15"/>
      <c r="G845" s="15"/>
      <c r="H845" s="15"/>
      <c r="I845" s="15"/>
      <c r="J845" s="15"/>
      <c r="K845" s="15"/>
      <c r="L845" s="15"/>
      <c r="M845" s="11"/>
      <c r="O845" s="618"/>
      <c r="P845" s="618"/>
      <c r="Q845" s="618"/>
      <c r="R845" s="618"/>
      <c r="S845" s="618"/>
      <c r="T845" s="618"/>
      <c r="U845" s="618"/>
      <c r="V845" s="618"/>
      <c r="W845" s="618"/>
      <c r="X845" s="618"/>
      <c r="Y845" s="618"/>
      <c r="Z845" s="618"/>
    </row>
    <row r="846" spans="1:26" s="19" customFormat="1" ht="13.5" customHeight="1" x14ac:dyDescent="0.15">
      <c r="A846" s="15"/>
      <c r="B846" s="15"/>
      <c r="C846" s="15"/>
      <c r="D846" s="15"/>
      <c r="E846" s="15"/>
      <c r="F846" s="15"/>
      <c r="G846" s="15"/>
      <c r="H846" s="15"/>
      <c r="I846" s="15"/>
      <c r="J846" s="15"/>
      <c r="K846" s="15"/>
      <c r="L846" s="15"/>
      <c r="M846" s="11"/>
      <c r="O846" s="618"/>
      <c r="P846" s="618"/>
      <c r="Q846" s="618"/>
      <c r="R846" s="618"/>
      <c r="S846" s="618"/>
      <c r="T846" s="618"/>
      <c r="U846" s="618"/>
      <c r="V846" s="618"/>
      <c r="W846" s="618"/>
      <c r="X846" s="618"/>
      <c r="Y846" s="618"/>
      <c r="Z846" s="618"/>
    </row>
    <row r="847" spans="1:26" s="19" customFormat="1" ht="13.5" customHeight="1" x14ac:dyDescent="0.15">
      <c r="A847" s="15"/>
      <c r="B847" s="15"/>
      <c r="C847" s="15"/>
      <c r="D847" s="15"/>
      <c r="E847" s="15"/>
      <c r="F847" s="15"/>
      <c r="G847" s="15"/>
      <c r="H847" s="15"/>
      <c r="I847" s="15"/>
      <c r="J847" s="15"/>
      <c r="K847" s="15"/>
      <c r="L847" s="15"/>
      <c r="M847" s="11"/>
      <c r="O847" s="618"/>
      <c r="P847" s="618"/>
      <c r="Q847" s="618"/>
      <c r="R847" s="618"/>
      <c r="S847" s="618"/>
      <c r="T847" s="618"/>
      <c r="U847" s="618"/>
      <c r="V847" s="618"/>
      <c r="W847" s="618"/>
      <c r="X847" s="618"/>
      <c r="Y847" s="618"/>
      <c r="Z847" s="618"/>
    </row>
    <row r="848" spans="1:26" s="19" customFormat="1" ht="13.5" customHeight="1" x14ac:dyDescent="0.15">
      <c r="A848" s="15"/>
      <c r="B848" s="15"/>
      <c r="C848" s="15"/>
      <c r="D848" s="15"/>
      <c r="E848" s="15"/>
      <c r="F848" s="15"/>
      <c r="G848" s="15"/>
      <c r="H848" s="15"/>
      <c r="I848" s="15"/>
      <c r="J848" s="15"/>
      <c r="K848" s="15"/>
      <c r="L848" s="15"/>
      <c r="M848" s="11"/>
      <c r="O848" s="618"/>
      <c r="P848" s="618"/>
      <c r="Q848" s="618"/>
      <c r="R848" s="618"/>
      <c r="S848" s="618"/>
      <c r="T848" s="618"/>
      <c r="U848" s="618"/>
      <c r="V848" s="618"/>
      <c r="W848" s="618"/>
      <c r="X848" s="618"/>
      <c r="Y848" s="618"/>
      <c r="Z848" s="618"/>
    </row>
    <row r="849" spans="1:26" s="19" customFormat="1" ht="13.5" customHeight="1" x14ac:dyDescent="0.15">
      <c r="A849" s="15"/>
      <c r="B849" s="15"/>
      <c r="C849" s="15"/>
      <c r="D849" s="15"/>
      <c r="E849" s="15"/>
      <c r="F849" s="15"/>
      <c r="G849" s="15"/>
      <c r="H849" s="15"/>
      <c r="I849" s="15"/>
      <c r="J849" s="15"/>
      <c r="K849" s="15"/>
      <c r="L849" s="15"/>
      <c r="M849" s="11"/>
      <c r="O849" s="618"/>
      <c r="P849" s="618"/>
      <c r="Q849" s="618"/>
      <c r="R849" s="618"/>
      <c r="S849" s="618"/>
      <c r="T849" s="618"/>
      <c r="U849" s="618"/>
      <c r="V849" s="618"/>
      <c r="W849" s="618"/>
      <c r="X849" s="618"/>
      <c r="Y849" s="618"/>
      <c r="Z849" s="618"/>
    </row>
    <row r="850" spans="1:26" s="19" customFormat="1" ht="13.5" customHeight="1" x14ac:dyDescent="0.15">
      <c r="A850" s="15"/>
      <c r="B850" s="15"/>
      <c r="C850" s="15"/>
      <c r="D850" s="15"/>
      <c r="E850" s="15"/>
      <c r="F850" s="15"/>
      <c r="G850" s="15"/>
      <c r="H850" s="15"/>
      <c r="I850" s="15"/>
      <c r="J850" s="15"/>
      <c r="K850" s="15"/>
      <c r="L850" s="15"/>
      <c r="M850" s="11"/>
      <c r="O850" s="618"/>
      <c r="P850" s="618"/>
      <c r="Q850" s="618"/>
      <c r="R850" s="618"/>
      <c r="S850" s="618"/>
      <c r="T850" s="618"/>
      <c r="U850" s="618"/>
      <c r="V850" s="618"/>
      <c r="W850" s="618"/>
      <c r="X850" s="618"/>
      <c r="Y850" s="618"/>
      <c r="Z850" s="618"/>
    </row>
    <row r="851" spans="1:26" s="19" customFormat="1" ht="13.5" customHeight="1" x14ac:dyDescent="0.15">
      <c r="A851" s="15"/>
      <c r="B851" s="15"/>
      <c r="C851" s="15"/>
      <c r="D851" s="15"/>
      <c r="E851" s="15"/>
      <c r="F851" s="15"/>
      <c r="G851" s="15"/>
      <c r="H851" s="15"/>
      <c r="I851" s="15"/>
      <c r="J851" s="15"/>
      <c r="K851" s="15"/>
      <c r="L851" s="15"/>
      <c r="M851" s="11"/>
      <c r="O851" s="618"/>
      <c r="P851" s="618"/>
      <c r="Q851" s="618"/>
      <c r="R851" s="618"/>
      <c r="S851" s="618"/>
      <c r="T851" s="618"/>
      <c r="U851" s="618"/>
      <c r="V851" s="618"/>
      <c r="W851" s="618"/>
      <c r="X851" s="618"/>
      <c r="Y851" s="618"/>
      <c r="Z851" s="618"/>
    </row>
    <row r="852" spans="1:26" s="19" customFormat="1" ht="13.5" customHeight="1" x14ac:dyDescent="0.15">
      <c r="A852" s="15"/>
      <c r="B852" s="15"/>
      <c r="C852" s="15"/>
      <c r="D852" s="15"/>
      <c r="E852" s="15"/>
      <c r="F852" s="15"/>
      <c r="G852" s="15"/>
      <c r="H852" s="15"/>
      <c r="I852" s="15"/>
      <c r="J852" s="15"/>
      <c r="K852" s="15"/>
      <c r="L852" s="15"/>
      <c r="M852" s="11"/>
      <c r="O852" s="618"/>
      <c r="P852" s="618"/>
      <c r="Q852" s="618"/>
      <c r="R852" s="618"/>
      <c r="S852" s="618"/>
      <c r="T852" s="618"/>
      <c r="U852" s="618"/>
      <c r="V852" s="618"/>
      <c r="W852" s="618"/>
      <c r="X852" s="618"/>
      <c r="Y852" s="618"/>
      <c r="Z852" s="618"/>
    </row>
    <row r="853" spans="1:26" s="19" customFormat="1" ht="13.5" customHeight="1" x14ac:dyDescent="0.15">
      <c r="A853" s="15"/>
      <c r="B853" s="15"/>
      <c r="C853" s="15"/>
      <c r="D853" s="15"/>
      <c r="E853" s="15"/>
      <c r="F853" s="15"/>
      <c r="G853" s="15"/>
      <c r="H853" s="15"/>
      <c r="I853" s="15"/>
      <c r="J853" s="15"/>
      <c r="K853" s="15"/>
      <c r="L853" s="15"/>
      <c r="M853" s="11"/>
      <c r="O853" s="618"/>
      <c r="P853" s="618"/>
      <c r="Q853" s="618"/>
      <c r="R853" s="618"/>
      <c r="S853" s="618"/>
      <c r="T853" s="618"/>
      <c r="U853" s="618"/>
      <c r="V853" s="618"/>
      <c r="W853" s="618"/>
      <c r="X853" s="618"/>
      <c r="Y853" s="618"/>
      <c r="Z853" s="618"/>
    </row>
    <row r="854" spans="1:26" s="19" customFormat="1" ht="13.5" customHeight="1" x14ac:dyDescent="0.15">
      <c r="A854" s="15"/>
      <c r="B854" s="15"/>
      <c r="C854" s="15"/>
      <c r="D854" s="15"/>
      <c r="E854" s="15"/>
      <c r="F854" s="15"/>
      <c r="G854" s="15"/>
      <c r="H854" s="15"/>
      <c r="I854" s="15"/>
      <c r="J854" s="15"/>
      <c r="K854" s="15"/>
      <c r="L854" s="15"/>
      <c r="M854" s="11"/>
      <c r="O854" s="618"/>
      <c r="P854" s="618"/>
      <c r="Q854" s="618"/>
      <c r="R854" s="618"/>
      <c r="S854" s="618"/>
      <c r="T854" s="618"/>
      <c r="U854" s="618"/>
      <c r="V854" s="618"/>
      <c r="W854" s="618"/>
      <c r="X854" s="618"/>
      <c r="Y854" s="618"/>
      <c r="Z854" s="618"/>
    </row>
    <row r="855" spans="1:26" s="19" customFormat="1" ht="13.5" customHeight="1" x14ac:dyDescent="0.15">
      <c r="A855" s="15"/>
      <c r="B855" s="15"/>
      <c r="C855" s="15"/>
      <c r="D855" s="15"/>
      <c r="E855" s="15"/>
      <c r="F855" s="15"/>
      <c r="G855" s="15"/>
      <c r="H855" s="15"/>
      <c r="I855" s="15"/>
      <c r="J855" s="15"/>
      <c r="K855" s="15"/>
      <c r="L855" s="15"/>
      <c r="M855" s="11"/>
      <c r="O855" s="618"/>
      <c r="P855" s="618"/>
      <c r="Q855" s="618"/>
      <c r="R855" s="618"/>
      <c r="S855" s="618"/>
      <c r="T855" s="618"/>
      <c r="U855" s="618"/>
      <c r="V855" s="618"/>
      <c r="W855" s="618"/>
      <c r="X855" s="618"/>
      <c r="Y855" s="618"/>
      <c r="Z855" s="618"/>
    </row>
    <row r="856" spans="1:26" s="19" customFormat="1" ht="13.5" customHeight="1" x14ac:dyDescent="0.15">
      <c r="A856" s="15"/>
      <c r="B856" s="15"/>
      <c r="C856" s="15"/>
      <c r="D856" s="15"/>
      <c r="E856" s="15"/>
      <c r="F856" s="15"/>
      <c r="G856" s="15"/>
      <c r="H856" s="15"/>
      <c r="I856" s="15"/>
      <c r="J856" s="15"/>
      <c r="K856" s="15"/>
      <c r="L856" s="15"/>
      <c r="M856" s="11"/>
      <c r="O856" s="618"/>
      <c r="P856" s="618"/>
      <c r="Q856" s="618"/>
      <c r="R856" s="618"/>
      <c r="S856" s="618"/>
      <c r="T856" s="618"/>
      <c r="U856" s="618"/>
      <c r="V856" s="618"/>
      <c r="W856" s="618"/>
      <c r="X856" s="618"/>
      <c r="Y856" s="618"/>
      <c r="Z856" s="618"/>
    </row>
    <row r="857" spans="1:26" s="19" customFormat="1" ht="13.5" customHeight="1" x14ac:dyDescent="0.15">
      <c r="A857" s="15"/>
      <c r="B857" s="15"/>
      <c r="C857" s="15"/>
      <c r="D857" s="15"/>
      <c r="E857" s="15"/>
      <c r="F857" s="15"/>
      <c r="G857" s="15"/>
      <c r="H857" s="15"/>
      <c r="I857" s="15"/>
      <c r="J857" s="15"/>
      <c r="K857" s="15"/>
      <c r="L857" s="15"/>
      <c r="M857" s="11"/>
      <c r="O857" s="618"/>
      <c r="P857" s="618"/>
      <c r="Q857" s="618"/>
      <c r="R857" s="618"/>
      <c r="S857" s="618"/>
      <c r="T857" s="618"/>
      <c r="U857" s="618"/>
      <c r="V857" s="618"/>
      <c r="W857" s="618"/>
      <c r="X857" s="618"/>
      <c r="Y857" s="618"/>
      <c r="Z857" s="618"/>
    </row>
    <row r="858" spans="1:26" s="19" customFormat="1" ht="13.5" customHeight="1" x14ac:dyDescent="0.15">
      <c r="A858" s="15"/>
      <c r="B858" s="15"/>
      <c r="C858" s="15"/>
      <c r="D858" s="15"/>
      <c r="E858" s="15"/>
      <c r="F858" s="15"/>
      <c r="G858" s="15"/>
      <c r="H858" s="15"/>
      <c r="I858" s="15"/>
      <c r="J858" s="15"/>
      <c r="K858" s="15"/>
      <c r="L858" s="15"/>
      <c r="M858" s="11"/>
      <c r="O858" s="618"/>
      <c r="P858" s="618"/>
      <c r="Q858" s="618"/>
      <c r="R858" s="618"/>
      <c r="S858" s="618"/>
      <c r="T858" s="618"/>
      <c r="U858" s="618"/>
      <c r="V858" s="618"/>
      <c r="W858" s="618"/>
      <c r="X858" s="618"/>
      <c r="Y858" s="618"/>
      <c r="Z858" s="618"/>
    </row>
    <row r="859" spans="1:26" s="19" customFormat="1" ht="13.5" customHeight="1" x14ac:dyDescent="0.15">
      <c r="A859" s="15"/>
      <c r="B859" s="15"/>
      <c r="C859" s="15"/>
      <c r="D859" s="15"/>
      <c r="E859" s="15"/>
      <c r="F859" s="15"/>
      <c r="G859" s="15"/>
      <c r="H859" s="15"/>
      <c r="I859" s="15"/>
      <c r="J859" s="15"/>
      <c r="K859" s="15"/>
      <c r="L859" s="15"/>
      <c r="M859" s="11"/>
      <c r="O859" s="618"/>
      <c r="P859" s="618"/>
      <c r="Q859" s="618"/>
      <c r="R859" s="618"/>
      <c r="S859" s="618"/>
      <c r="T859" s="618"/>
      <c r="U859" s="618"/>
      <c r="V859" s="618"/>
      <c r="W859" s="618"/>
      <c r="X859" s="618"/>
      <c r="Y859" s="618"/>
      <c r="Z859" s="618"/>
    </row>
    <row r="860" spans="1:26" s="19" customFormat="1" ht="13.5" customHeight="1" x14ac:dyDescent="0.15">
      <c r="A860" s="15"/>
      <c r="B860" s="15"/>
      <c r="C860" s="15"/>
      <c r="D860" s="15"/>
      <c r="E860" s="15"/>
      <c r="F860" s="15"/>
      <c r="G860" s="15"/>
      <c r="H860" s="15"/>
      <c r="I860" s="15"/>
      <c r="J860" s="15"/>
      <c r="K860" s="15"/>
      <c r="L860" s="15"/>
      <c r="M860" s="11"/>
      <c r="O860" s="618"/>
      <c r="P860" s="618"/>
      <c r="Q860" s="618"/>
      <c r="R860" s="618"/>
      <c r="S860" s="618"/>
      <c r="T860" s="618"/>
      <c r="U860" s="618"/>
      <c r="V860" s="618"/>
      <c r="W860" s="618"/>
      <c r="X860" s="618"/>
      <c r="Y860" s="618"/>
      <c r="Z860" s="618"/>
    </row>
    <row r="861" spans="1:26" s="19" customFormat="1" ht="13.5" customHeight="1" x14ac:dyDescent="0.15">
      <c r="A861" s="15"/>
      <c r="B861" s="15"/>
      <c r="C861" s="15"/>
      <c r="D861" s="15"/>
      <c r="E861" s="15"/>
      <c r="F861" s="15"/>
      <c r="G861" s="15"/>
      <c r="H861" s="15"/>
      <c r="I861" s="15"/>
      <c r="J861" s="15"/>
      <c r="K861" s="15"/>
      <c r="L861" s="15"/>
      <c r="M861" s="11"/>
      <c r="O861" s="618"/>
      <c r="P861" s="618"/>
      <c r="Q861" s="618"/>
      <c r="R861" s="618"/>
      <c r="S861" s="618"/>
      <c r="T861" s="618"/>
      <c r="U861" s="618"/>
      <c r="V861" s="618"/>
      <c r="W861" s="618"/>
      <c r="X861" s="618"/>
      <c r="Y861" s="618"/>
      <c r="Z861" s="618"/>
    </row>
    <row r="862" spans="1:26" s="19" customFormat="1" ht="13.5" customHeight="1" x14ac:dyDescent="0.15">
      <c r="A862" s="15"/>
      <c r="B862" s="15"/>
      <c r="C862" s="15"/>
      <c r="D862" s="15"/>
      <c r="E862" s="15"/>
      <c r="F862" s="15"/>
      <c r="G862" s="15"/>
      <c r="H862" s="15"/>
      <c r="I862" s="15"/>
      <c r="J862" s="15"/>
      <c r="K862" s="15"/>
      <c r="L862" s="15"/>
      <c r="M862" s="11"/>
      <c r="O862" s="618"/>
      <c r="P862" s="618"/>
      <c r="Q862" s="618"/>
      <c r="R862" s="618"/>
      <c r="S862" s="618"/>
      <c r="T862" s="618"/>
      <c r="U862" s="618"/>
      <c r="V862" s="618"/>
      <c r="W862" s="618"/>
      <c r="X862" s="618"/>
      <c r="Y862" s="618"/>
      <c r="Z862" s="618"/>
    </row>
    <row r="863" spans="1:26" s="19" customFormat="1" ht="13.5" customHeight="1" x14ac:dyDescent="0.15">
      <c r="A863" s="15"/>
      <c r="B863" s="15"/>
      <c r="C863" s="15"/>
      <c r="D863" s="15"/>
      <c r="E863" s="15"/>
      <c r="F863" s="15"/>
      <c r="G863" s="15"/>
      <c r="H863" s="15"/>
      <c r="I863" s="15"/>
      <c r="J863" s="15"/>
      <c r="K863" s="15"/>
      <c r="L863" s="15"/>
      <c r="M863" s="11"/>
      <c r="O863" s="618"/>
      <c r="P863" s="618"/>
      <c r="Q863" s="618"/>
      <c r="R863" s="618"/>
      <c r="S863" s="618"/>
      <c r="T863" s="618"/>
      <c r="U863" s="618"/>
      <c r="V863" s="618"/>
      <c r="W863" s="618"/>
      <c r="X863" s="618"/>
      <c r="Y863" s="618"/>
      <c r="Z863" s="618"/>
    </row>
    <row r="864" spans="1:26" s="19" customFormat="1" ht="13.5" customHeight="1" x14ac:dyDescent="0.15">
      <c r="A864" s="15"/>
      <c r="B864" s="15"/>
      <c r="C864" s="15"/>
      <c r="D864" s="15"/>
      <c r="E864" s="15"/>
      <c r="F864" s="15"/>
      <c r="G864" s="15"/>
      <c r="H864" s="15"/>
      <c r="I864" s="15"/>
      <c r="J864" s="15"/>
      <c r="K864" s="15"/>
      <c r="L864" s="15"/>
      <c r="M864" s="11"/>
      <c r="O864" s="618"/>
      <c r="P864" s="618"/>
      <c r="Q864" s="618"/>
      <c r="R864" s="618"/>
      <c r="S864" s="618"/>
      <c r="T864" s="618"/>
      <c r="U864" s="618"/>
      <c r="V864" s="618"/>
      <c r="W864" s="618"/>
      <c r="X864" s="618"/>
      <c r="Y864" s="618"/>
      <c r="Z864" s="618"/>
    </row>
    <row r="865" spans="1:26" s="19" customFormat="1" ht="13.5" customHeight="1" x14ac:dyDescent="0.15">
      <c r="A865" s="15"/>
      <c r="B865" s="15"/>
      <c r="C865" s="15"/>
      <c r="D865" s="15"/>
      <c r="E865" s="15"/>
      <c r="F865" s="15"/>
      <c r="G865" s="15"/>
      <c r="H865" s="15"/>
      <c r="I865" s="15"/>
      <c r="J865" s="15"/>
      <c r="K865" s="15"/>
      <c r="L865" s="15"/>
      <c r="M865" s="11"/>
      <c r="O865" s="618"/>
      <c r="P865" s="618"/>
      <c r="Q865" s="618"/>
      <c r="R865" s="618"/>
      <c r="S865" s="618"/>
      <c r="T865" s="618"/>
      <c r="U865" s="618"/>
      <c r="V865" s="618"/>
      <c r="W865" s="618"/>
      <c r="X865" s="618"/>
      <c r="Y865" s="618"/>
      <c r="Z865" s="618"/>
    </row>
    <row r="866" spans="1:26" s="19" customFormat="1" ht="13.5" customHeight="1" x14ac:dyDescent="0.15">
      <c r="A866" s="15"/>
      <c r="B866" s="15"/>
      <c r="C866" s="15"/>
      <c r="D866" s="15"/>
      <c r="E866" s="15"/>
      <c r="F866" s="15"/>
      <c r="G866" s="15"/>
      <c r="H866" s="15"/>
      <c r="I866" s="15"/>
      <c r="J866" s="15"/>
      <c r="K866" s="15"/>
      <c r="L866" s="15"/>
      <c r="M866" s="11"/>
      <c r="O866" s="618"/>
      <c r="P866" s="618"/>
      <c r="Q866" s="618"/>
      <c r="R866" s="618"/>
      <c r="S866" s="618"/>
      <c r="T866" s="618"/>
      <c r="U866" s="618"/>
      <c r="V866" s="618"/>
      <c r="W866" s="618"/>
      <c r="X866" s="618"/>
      <c r="Y866" s="618"/>
      <c r="Z866" s="618"/>
    </row>
    <row r="867" spans="1:26" s="19" customFormat="1" ht="13.5" customHeight="1" x14ac:dyDescent="0.15">
      <c r="A867" s="15"/>
      <c r="B867" s="15"/>
      <c r="C867" s="15"/>
      <c r="D867" s="15"/>
      <c r="E867" s="15"/>
      <c r="F867" s="15"/>
      <c r="G867" s="15"/>
      <c r="H867" s="15"/>
      <c r="I867" s="15"/>
      <c r="J867" s="15"/>
      <c r="K867" s="15"/>
      <c r="L867" s="15"/>
      <c r="M867" s="11"/>
      <c r="O867" s="618"/>
      <c r="P867" s="618"/>
      <c r="Q867" s="618"/>
      <c r="R867" s="618"/>
      <c r="S867" s="618"/>
      <c r="T867" s="618"/>
      <c r="U867" s="618"/>
      <c r="V867" s="618"/>
      <c r="W867" s="618"/>
      <c r="X867" s="618"/>
      <c r="Y867" s="618"/>
      <c r="Z867" s="618"/>
    </row>
    <row r="868" spans="1:26" s="19" customFormat="1" ht="13.5" customHeight="1" x14ac:dyDescent="0.15">
      <c r="A868" s="15"/>
      <c r="B868" s="15"/>
      <c r="C868" s="15"/>
      <c r="D868" s="15"/>
      <c r="E868" s="15"/>
      <c r="F868" s="15"/>
      <c r="G868" s="15"/>
      <c r="H868" s="15"/>
      <c r="I868" s="15"/>
      <c r="J868" s="15"/>
      <c r="K868" s="15"/>
      <c r="L868" s="15"/>
      <c r="M868" s="11"/>
      <c r="O868" s="618"/>
      <c r="P868" s="618"/>
      <c r="Q868" s="618"/>
      <c r="R868" s="618"/>
      <c r="S868" s="618"/>
      <c r="T868" s="618"/>
      <c r="U868" s="618"/>
      <c r="V868" s="618"/>
      <c r="W868" s="618"/>
      <c r="X868" s="618"/>
      <c r="Y868" s="618"/>
      <c r="Z868" s="618"/>
    </row>
    <row r="869" spans="1:26" s="19" customFormat="1" ht="13.5" customHeight="1" x14ac:dyDescent="0.15">
      <c r="A869" s="15"/>
      <c r="B869" s="15"/>
      <c r="C869" s="15"/>
      <c r="D869" s="15"/>
      <c r="E869" s="15"/>
      <c r="F869" s="15"/>
      <c r="G869" s="15"/>
      <c r="H869" s="15"/>
      <c r="I869" s="15"/>
      <c r="J869" s="15"/>
      <c r="K869" s="15"/>
      <c r="L869" s="15"/>
      <c r="M869" s="11"/>
      <c r="O869" s="618"/>
      <c r="P869" s="618"/>
      <c r="Q869" s="618"/>
      <c r="R869" s="618"/>
      <c r="S869" s="618"/>
      <c r="T869" s="618"/>
      <c r="U869" s="618"/>
      <c r="V869" s="618"/>
      <c r="W869" s="618"/>
      <c r="X869" s="618"/>
      <c r="Y869" s="618"/>
      <c r="Z869" s="618"/>
    </row>
    <row r="870" spans="1:26" s="19" customFormat="1" ht="13.5" customHeight="1" x14ac:dyDescent="0.15">
      <c r="A870" s="15"/>
      <c r="B870" s="15"/>
      <c r="C870" s="15"/>
      <c r="D870" s="15"/>
      <c r="E870" s="15"/>
      <c r="F870" s="15"/>
      <c r="G870" s="15"/>
      <c r="H870" s="15"/>
      <c r="I870" s="15"/>
      <c r="J870" s="15"/>
      <c r="K870" s="15"/>
      <c r="L870" s="15"/>
      <c r="M870" s="11"/>
      <c r="O870" s="618"/>
      <c r="P870" s="618"/>
      <c r="Q870" s="618"/>
      <c r="R870" s="618"/>
      <c r="S870" s="618"/>
      <c r="T870" s="618"/>
      <c r="U870" s="618"/>
      <c r="V870" s="618"/>
      <c r="W870" s="618"/>
      <c r="X870" s="618"/>
      <c r="Y870" s="618"/>
      <c r="Z870" s="618"/>
    </row>
    <row r="871" spans="1:26" s="19" customFormat="1" ht="13.5" customHeight="1" x14ac:dyDescent="0.15">
      <c r="A871" s="15"/>
      <c r="B871" s="15"/>
      <c r="C871" s="15"/>
      <c r="D871" s="15"/>
      <c r="E871" s="15"/>
      <c r="F871" s="15"/>
      <c r="G871" s="15"/>
      <c r="H871" s="15"/>
      <c r="I871" s="15"/>
      <c r="J871" s="15"/>
      <c r="K871" s="15"/>
      <c r="L871" s="15"/>
      <c r="M871" s="11"/>
      <c r="O871" s="618"/>
      <c r="P871" s="618"/>
      <c r="Q871" s="618"/>
      <c r="R871" s="618"/>
      <c r="S871" s="618"/>
      <c r="T871" s="618"/>
      <c r="U871" s="618"/>
      <c r="V871" s="618"/>
      <c r="W871" s="618"/>
      <c r="X871" s="618"/>
      <c r="Y871" s="618"/>
      <c r="Z871" s="618"/>
    </row>
    <row r="872" spans="1:26" s="19" customFormat="1" ht="13.5" customHeight="1" x14ac:dyDescent="0.15">
      <c r="A872" s="15"/>
      <c r="B872" s="15"/>
      <c r="C872" s="15"/>
      <c r="D872" s="15"/>
      <c r="E872" s="15"/>
      <c r="F872" s="15"/>
      <c r="G872" s="15"/>
      <c r="H872" s="15"/>
      <c r="I872" s="15"/>
      <c r="J872" s="15"/>
      <c r="K872" s="15"/>
      <c r="L872" s="15"/>
      <c r="M872" s="11"/>
      <c r="O872" s="618"/>
      <c r="P872" s="618"/>
      <c r="Q872" s="618"/>
      <c r="R872" s="618"/>
      <c r="S872" s="618"/>
      <c r="T872" s="618"/>
      <c r="U872" s="618"/>
      <c r="V872" s="618"/>
      <c r="W872" s="618"/>
      <c r="X872" s="618"/>
      <c r="Y872" s="618"/>
      <c r="Z872" s="618"/>
    </row>
    <row r="873" spans="1:26" s="19" customFormat="1" ht="13.5" customHeight="1" x14ac:dyDescent="0.15">
      <c r="A873" s="15"/>
      <c r="B873" s="15"/>
      <c r="C873" s="15"/>
      <c r="D873" s="15"/>
      <c r="E873" s="15"/>
      <c r="F873" s="15"/>
      <c r="G873" s="15"/>
      <c r="H873" s="15"/>
      <c r="I873" s="15"/>
      <c r="J873" s="15"/>
      <c r="K873" s="15"/>
      <c r="L873" s="15"/>
      <c r="M873" s="11"/>
      <c r="O873" s="618"/>
      <c r="P873" s="618"/>
      <c r="Q873" s="618"/>
      <c r="R873" s="618"/>
      <c r="S873" s="618"/>
      <c r="T873" s="618"/>
      <c r="U873" s="618"/>
      <c r="V873" s="618"/>
      <c r="W873" s="618"/>
      <c r="X873" s="618"/>
      <c r="Y873" s="618"/>
      <c r="Z873" s="618"/>
    </row>
    <row r="874" spans="1:26" s="19" customFormat="1" ht="13.5" customHeight="1" x14ac:dyDescent="0.15">
      <c r="A874" s="15"/>
      <c r="B874" s="15"/>
      <c r="C874" s="15"/>
      <c r="D874" s="15"/>
      <c r="E874" s="15"/>
      <c r="F874" s="15"/>
      <c r="G874" s="15"/>
      <c r="H874" s="15"/>
      <c r="I874" s="15"/>
      <c r="J874" s="15"/>
      <c r="K874" s="15"/>
      <c r="L874" s="15"/>
      <c r="M874" s="11"/>
      <c r="O874" s="618"/>
      <c r="P874" s="618"/>
      <c r="Q874" s="618"/>
      <c r="R874" s="618"/>
      <c r="S874" s="618"/>
      <c r="T874" s="618"/>
      <c r="U874" s="618"/>
      <c r="V874" s="618"/>
      <c r="W874" s="618"/>
      <c r="X874" s="618"/>
      <c r="Y874" s="618"/>
      <c r="Z874" s="618"/>
    </row>
    <row r="875" spans="1:26" s="19" customFormat="1" ht="13.5" customHeight="1" x14ac:dyDescent="0.15">
      <c r="A875" s="15"/>
      <c r="B875" s="15"/>
      <c r="C875" s="15"/>
      <c r="D875" s="15"/>
      <c r="E875" s="15"/>
      <c r="F875" s="15"/>
      <c r="G875" s="15"/>
      <c r="H875" s="15"/>
      <c r="I875" s="15"/>
      <c r="J875" s="15"/>
      <c r="K875" s="15"/>
      <c r="L875" s="15"/>
      <c r="M875" s="11"/>
      <c r="O875" s="618"/>
      <c r="P875" s="618"/>
      <c r="Q875" s="618"/>
      <c r="R875" s="618"/>
      <c r="S875" s="618"/>
      <c r="T875" s="618"/>
      <c r="U875" s="618"/>
      <c r="V875" s="618"/>
      <c r="W875" s="618"/>
      <c r="X875" s="618"/>
      <c r="Y875" s="618"/>
      <c r="Z875" s="618"/>
    </row>
    <row r="876" spans="1:26" s="19" customFormat="1" ht="13.5" customHeight="1" x14ac:dyDescent="0.15">
      <c r="A876" s="15"/>
      <c r="B876" s="15"/>
      <c r="C876" s="15"/>
      <c r="D876" s="15"/>
      <c r="E876" s="15"/>
      <c r="F876" s="15"/>
      <c r="G876" s="15"/>
      <c r="H876" s="15"/>
      <c r="I876" s="15"/>
      <c r="J876" s="15"/>
      <c r="K876" s="15"/>
      <c r="L876" s="15"/>
      <c r="M876" s="11"/>
      <c r="O876" s="618"/>
      <c r="P876" s="618"/>
      <c r="Q876" s="618"/>
      <c r="R876" s="618"/>
      <c r="S876" s="618"/>
      <c r="T876" s="618"/>
      <c r="U876" s="618"/>
      <c r="V876" s="618"/>
      <c r="W876" s="618"/>
      <c r="X876" s="618"/>
      <c r="Y876" s="618"/>
      <c r="Z876" s="618"/>
    </row>
    <row r="877" spans="1:26" s="19" customFormat="1" ht="13.5" customHeight="1" x14ac:dyDescent="0.15">
      <c r="A877" s="15"/>
      <c r="B877" s="15"/>
      <c r="C877" s="15"/>
      <c r="D877" s="15"/>
      <c r="E877" s="15"/>
      <c r="F877" s="15"/>
      <c r="G877" s="15"/>
      <c r="H877" s="15"/>
      <c r="I877" s="15"/>
      <c r="J877" s="15"/>
      <c r="K877" s="15"/>
      <c r="L877" s="15"/>
      <c r="M877" s="11"/>
      <c r="O877" s="618"/>
      <c r="P877" s="618"/>
      <c r="Q877" s="618"/>
      <c r="R877" s="618"/>
      <c r="S877" s="618"/>
      <c r="T877" s="618"/>
      <c r="U877" s="618"/>
      <c r="V877" s="618"/>
      <c r="W877" s="618"/>
      <c r="X877" s="618"/>
      <c r="Y877" s="618"/>
      <c r="Z877" s="618"/>
    </row>
    <row r="878" spans="1:26" s="19" customFormat="1" ht="13.5" customHeight="1" x14ac:dyDescent="0.15">
      <c r="A878" s="15"/>
      <c r="B878" s="15"/>
      <c r="C878" s="15"/>
      <c r="D878" s="15"/>
      <c r="E878" s="15"/>
      <c r="F878" s="15"/>
      <c r="G878" s="15"/>
      <c r="H878" s="15"/>
      <c r="I878" s="15"/>
      <c r="J878" s="15"/>
      <c r="K878" s="15"/>
      <c r="L878" s="15"/>
      <c r="M878" s="11"/>
      <c r="O878" s="618"/>
      <c r="P878" s="618"/>
      <c r="Q878" s="618"/>
      <c r="R878" s="618"/>
      <c r="S878" s="618"/>
      <c r="T878" s="618"/>
      <c r="U878" s="618"/>
      <c r="V878" s="618"/>
      <c r="W878" s="618"/>
      <c r="X878" s="618"/>
      <c r="Y878" s="618"/>
      <c r="Z878" s="618"/>
    </row>
    <row r="879" spans="1:26" s="19" customFormat="1" ht="13.5" customHeight="1" x14ac:dyDescent="0.15">
      <c r="A879" s="15"/>
      <c r="B879" s="15"/>
      <c r="C879" s="15"/>
      <c r="D879" s="15"/>
      <c r="E879" s="15"/>
      <c r="F879" s="15"/>
      <c r="G879" s="15"/>
      <c r="H879" s="15"/>
      <c r="I879" s="15"/>
      <c r="J879" s="15"/>
      <c r="K879" s="15"/>
      <c r="L879" s="15"/>
      <c r="M879" s="11"/>
      <c r="O879" s="618"/>
      <c r="P879" s="618"/>
      <c r="Q879" s="618"/>
      <c r="R879" s="618"/>
      <c r="S879" s="618"/>
      <c r="T879" s="618"/>
      <c r="U879" s="618"/>
      <c r="V879" s="618"/>
      <c r="W879" s="618"/>
      <c r="X879" s="618"/>
      <c r="Y879" s="618"/>
      <c r="Z879" s="618"/>
    </row>
    <row r="880" spans="1:26" s="19" customFormat="1" ht="13.5" customHeight="1" x14ac:dyDescent="0.15">
      <c r="A880" s="15"/>
      <c r="B880" s="15"/>
      <c r="C880" s="15"/>
      <c r="D880" s="15"/>
      <c r="E880" s="15"/>
      <c r="F880" s="15"/>
      <c r="G880" s="15"/>
      <c r="H880" s="15"/>
      <c r="I880" s="15"/>
      <c r="J880" s="15"/>
      <c r="K880" s="15"/>
      <c r="L880" s="15"/>
      <c r="M880" s="11"/>
      <c r="O880" s="618"/>
      <c r="P880" s="618"/>
      <c r="Q880" s="618"/>
      <c r="R880" s="618"/>
      <c r="S880" s="618"/>
      <c r="T880" s="618"/>
      <c r="U880" s="618"/>
      <c r="V880" s="618"/>
      <c r="W880" s="618"/>
      <c r="X880" s="618"/>
      <c r="Y880" s="618"/>
      <c r="Z880" s="618"/>
    </row>
    <row r="881" spans="1:26" s="19" customFormat="1" ht="13.5" customHeight="1" x14ac:dyDescent="0.15">
      <c r="A881" s="15"/>
      <c r="B881" s="15"/>
      <c r="C881" s="15"/>
      <c r="D881" s="15"/>
      <c r="E881" s="15"/>
      <c r="F881" s="15"/>
      <c r="G881" s="15"/>
      <c r="H881" s="15"/>
      <c r="I881" s="15"/>
      <c r="J881" s="15"/>
      <c r="K881" s="15"/>
      <c r="L881" s="15"/>
      <c r="M881" s="11"/>
      <c r="O881" s="618"/>
      <c r="P881" s="618"/>
      <c r="Q881" s="618"/>
      <c r="R881" s="618"/>
      <c r="S881" s="618"/>
      <c r="T881" s="618"/>
      <c r="U881" s="618"/>
      <c r="V881" s="618"/>
      <c r="W881" s="618"/>
      <c r="X881" s="618"/>
      <c r="Y881" s="618"/>
      <c r="Z881" s="618"/>
    </row>
    <row r="882" spans="1:26" s="19" customFormat="1" ht="13.5" customHeight="1" x14ac:dyDescent="0.15">
      <c r="A882" s="15"/>
      <c r="B882" s="15"/>
      <c r="C882" s="15"/>
      <c r="D882" s="15"/>
      <c r="E882" s="15"/>
      <c r="F882" s="15"/>
      <c r="G882" s="15"/>
      <c r="H882" s="15"/>
      <c r="I882" s="15"/>
      <c r="J882" s="15"/>
      <c r="K882" s="15"/>
      <c r="L882" s="15"/>
      <c r="M882" s="11"/>
      <c r="O882" s="618"/>
      <c r="P882" s="618"/>
      <c r="Q882" s="618"/>
      <c r="R882" s="618"/>
      <c r="S882" s="618"/>
      <c r="T882" s="618"/>
      <c r="U882" s="618"/>
      <c r="V882" s="618"/>
      <c r="W882" s="618"/>
      <c r="X882" s="618"/>
      <c r="Y882" s="618"/>
      <c r="Z882" s="618"/>
    </row>
    <row r="883" spans="1:26" s="19" customFormat="1" ht="13.5" customHeight="1" x14ac:dyDescent="0.15">
      <c r="A883" s="15"/>
      <c r="B883" s="15"/>
      <c r="C883" s="15"/>
      <c r="D883" s="15"/>
      <c r="E883" s="15"/>
      <c r="F883" s="15"/>
      <c r="G883" s="15"/>
      <c r="H883" s="15"/>
      <c r="I883" s="15"/>
      <c r="J883" s="15"/>
      <c r="K883" s="15"/>
      <c r="L883" s="15"/>
      <c r="M883" s="11"/>
      <c r="O883" s="618"/>
      <c r="P883" s="618"/>
      <c r="Q883" s="618"/>
      <c r="R883" s="618"/>
      <c r="S883" s="618"/>
      <c r="T883" s="618"/>
      <c r="U883" s="618"/>
      <c r="V883" s="618"/>
      <c r="W883" s="618"/>
      <c r="X883" s="618"/>
      <c r="Y883" s="618"/>
      <c r="Z883" s="618"/>
    </row>
    <row r="884" spans="1:26" s="19" customFormat="1" ht="13.5" customHeight="1" x14ac:dyDescent="0.15">
      <c r="A884" s="15"/>
      <c r="B884" s="15"/>
      <c r="C884" s="15"/>
      <c r="D884" s="15"/>
      <c r="E884" s="15"/>
      <c r="F884" s="15"/>
      <c r="G884" s="15"/>
      <c r="H884" s="15"/>
      <c r="I884" s="15"/>
      <c r="J884" s="15"/>
      <c r="K884" s="15"/>
      <c r="L884" s="15"/>
      <c r="M884" s="11"/>
      <c r="O884" s="618"/>
      <c r="P884" s="618"/>
      <c r="Q884" s="618"/>
      <c r="R884" s="618"/>
      <c r="S884" s="618"/>
      <c r="T884" s="618"/>
      <c r="U884" s="618"/>
      <c r="V884" s="618"/>
      <c r="W884" s="618"/>
      <c r="X884" s="618"/>
      <c r="Y884" s="618"/>
      <c r="Z884" s="618"/>
    </row>
    <row r="885" spans="1:26" s="19" customFormat="1" ht="13.5" customHeight="1" x14ac:dyDescent="0.15">
      <c r="A885" s="15"/>
      <c r="B885" s="15"/>
      <c r="C885" s="15"/>
      <c r="D885" s="15"/>
      <c r="E885" s="15"/>
      <c r="F885" s="15"/>
      <c r="G885" s="15"/>
      <c r="H885" s="15"/>
      <c r="I885" s="15"/>
      <c r="J885" s="15"/>
      <c r="K885" s="15"/>
      <c r="L885" s="15"/>
      <c r="M885" s="11"/>
      <c r="O885" s="618"/>
      <c r="P885" s="618"/>
      <c r="Q885" s="618"/>
      <c r="R885" s="618"/>
      <c r="S885" s="618"/>
      <c r="T885" s="618"/>
      <c r="U885" s="618"/>
      <c r="V885" s="618"/>
      <c r="W885" s="618"/>
      <c r="X885" s="618"/>
      <c r="Y885" s="618"/>
      <c r="Z885" s="618"/>
    </row>
    <row r="886" spans="1:26" s="19" customFormat="1" ht="13.5" customHeight="1" x14ac:dyDescent="0.15">
      <c r="A886" s="15"/>
      <c r="B886" s="15"/>
      <c r="C886" s="15"/>
      <c r="D886" s="15"/>
      <c r="E886" s="15"/>
      <c r="F886" s="15"/>
      <c r="G886" s="15"/>
      <c r="H886" s="15"/>
      <c r="I886" s="15"/>
      <c r="J886" s="15"/>
      <c r="K886" s="15"/>
      <c r="L886" s="15"/>
      <c r="M886" s="11"/>
      <c r="O886" s="618"/>
      <c r="P886" s="618"/>
      <c r="Q886" s="618"/>
      <c r="R886" s="618"/>
      <c r="S886" s="618"/>
      <c r="T886" s="618"/>
      <c r="U886" s="618"/>
      <c r="V886" s="618"/>
      <c r="W886" s="618"/>
      <c r="X886" s="618"/>
      <c r="Y886" s="618"/>
      <c r="Z886" s="618"/>
    </row>
    <row r="887" spans="1:26" s="19" customFormat="1" ht="13.5" customHeight="1" x14ac:dyDescent="0.15">
      <c r="A887" s="15"/>
      <c r="B887" s="15"/>
      <c r="C887" s="15"/>
      <c r="D887" s="15"/>
      <c r="E887" s="15"/>
      <c r="F887" s="15"/>
      <c r="G887" s="15"/>
      <c r="H887" s="15"/>
      <c r="I887" s="15"/>
      <c r="J887" s="15"/>
      <c r="K887" s="15"/>
      <c r="L887" s="15"/>
      <c r="M887" s="11"/>
      <c r="O887" s="618"/>
      <c r="P887" s="618"/>
      <c r="Q887" s="618"/>
      <c r="R887" s="618"/>
      <c r="S887" s="618"/>
      <c r="T887" s="618"/>
      <c r="U887" s="618"/>
      <c r="V887" s="618"/>
      <c r="W887" s="618"/>
      <c r="X887" s="618"/>
      <c r="Y887" s="618"/>
      <c r="Z887" s="618"/>
    </row>
    <row r="888" spans="1:26" s="19" customFormat="1" ht="13.5" customHeight="1" x14ac:dyDescent="0.15">
      <c r="A888" s="15"/>
      <c r="B888" s="15"/>
      <c r="C888" s="15"/>
      <c r="D888" s="15"/>
      <c r="E888" s="15"/>
      <c r="F888" s="15"/>
      <c r="G888" s="15"/>
      <c r="H888" s="15"/>
      <c r="I888" s="15"/>
      <c r="J888" s="15"/>
      <c r="K888" s="15"/>
      <c r="L888" s="15"/>
      <c r="M888" s="11"/>
      <c r="O888" s="618"/>
      <c r="P888" s="618"/>
      <c r="Q888" s="618"/>
      <c r="R888" s="618"/>
      <c r="S888" s="618"/>
      <c r="T888" s="618"/>
      <c r="U888" s="618"/>
      <c r="V888" s="618"/>
      <c r="W888" s="618"/>
      <c r="X888" s="618"/>
      <c r="Y888" s="618"/>
      <c r="Z888" s="618"/>
    </row>
    <row r="889" spans="1:26" s="19" customFormat="1" ht="13.5" customHeight="1" x14ac:dyDescent="0.15">
      <c r="A889" s="15"/>
      <c r="B889" s="15"/>
      <c r="C889" s="15"/>
      <c r="D889" s="15"/>
      <c r="E889" s="15"/>
      <c r="F889" s="15"/>
      <c r="G889" s="15"/>
      <c r="H889" s="15"/>
      <c r="I889" s="15"/>
      <c r="J889" s="15"/>
      <c r="K889" s="15"/>
      <c r="L889" s="15"/>
      <c r="M889" s="11"/>
      <c r="O889" s="618"/>
      <c r="P889" s="618"/>
      <c r="Q889" s="618"/>
      <c r="R889" s="618"/>
      <c r="S889" s="618"/>
      <c r="T889" s="618"/>
      <c r="U889" s="618"/>
      <c r="V889" s="618"/>
      <c r="W889" s="618"/>
      <c r="X889" s="618"/>
      <c r="Y889" s="618"/>
      <c r="Z889" s="618"/>
    </row>
    <row r="890" spans="1:26" s="19" customFormat="1" ht="13.5" customHeight="1" x14ac:dyDescent="0.15">
      <c r="A890" s="15"/>
      <c r="B890" s="15"/>
      <c r="C890" s="15"/>
      <c r="D890" s="15"/>
      <c r="E890" s="15"/>
      <c r="F890" s="15"/>
      <c r="G890" s="15"/>
      <c r="H890" s="15"/>
      <c r="I890" s="15"/>
      <c r="J890" s="15"/>
      <c r="K890" s="15"/>
      <c r="L890" s="15"/>
      <c r="M890" s="11"/>
      <c r="O890" s="618"/>
      <c r="P890" s="618"/>
      <c r="Q890" s="618"/>
      <c r="R890" s="618"/>
      <c r="S890" s="618"/>
      <c r="T890" s="618"/>
      <c r="U890" s="618"/>
      <c r="V890" s="618"/>
      <c r="W890" s="618"/>
      <c r="X890" s="618"/>
      <c r="Y890" s="618"/>
      <c r="Z890" s="618"/>
    </row>
    <row r="891" spans="1:26" s="19" customFormat="1" ht="13.5" customHeight="1" x14ac:dyDescent="0.15">
      <c r="A891" s="15"/>
      <c r="B891" s="15"/>
      <c r="C891" s="15"/>
      <c r="D891" s="15"/>
      <c r="E891" s="15"/>
      <c r="F891" s="15"/>
      <c r="G891" s="15"/>
      <c r="H891" s="15"/>
      <c r="I891" s="15"/>
      <c r="J891" s="15"/>
      <c r="K891" s="15"/>
      <c r="L891" s="15"/>
      <c r="M891" s="11"/>
      <c r="O891" s="618"/>
      <c r="P891" s="618"/>
      <c r="Q891" s="618"/>
      <c r="R891" s="618"/>
      <c r="S891" s="618"/>
      <c r="T891" s="618"/>
      <c r="U891" s="618"/>
      <c r="V891" s="618"/>
      <c r="W891" s="618"/>
      <c r="X891" s="618"/>
      <c r="Y891" s="618"/>
      <c r="Z891" s="618"/>
    </row>
    <row r="892" spans="1:26" s="19" customFormat="1" ht="13.5" customHeight="1" x14ac:dyDescent="0.15">
      <c r="A892" s="15"/>
      <c r="B892" s="15"/>
      <c r="C892" s="15"/>
      <c r="D892" s="15"/>
      <c r="E892" s="15"/>
      <c r="F892" s="15"/>
      <c r="G892" s="15"/>
      <c r="H892" s="15"/>
      <c r="I892" s="15"/>
      <c r="J892" s="15"/>
      <c r="K892" s="15"/>
      <c r="L892" s="15"/>
      <c r="M892" s="11"/>
      <c r="O892" s="618"/>
      <c r="P892" s="618"/>
      <c r="Q892" s="618"/>
      <c r="R892" s="618"/>
      <c r="S892" s="618"/>
      <c r="T892" s="618"/>
      <c r="U892" s="618"/>
      <c r="V892" s="618"/>
      <c r="W892" s="618"/>
      <c r="X892" s="618"/>
      <c r="Y892" s="618"/>
      <c r="Z892" s="618"/>
    </row>
    <row r="893" spans="1:26" s="19" customFormat="1" ht="13.5" customHeight="1" x14ac:dyDescent="0.15">
      <c r="A893" s="15"/>
      <c r="B893" s="15"/>
      <c r="C893" s="15"/>
      <c r="D893" s="15"/>
      <c r="E893" s="15"/>
      <c r="F893" s="15"/>
      <c r="G893" s="15"/>
      <c r="H893" s="15"/>
      <c r="I893" s="15"/>
      <c r="J893" s="15"/>
      <c r="K893" s="15"/>
      <c r="L893" s="15"/>
      <c r="M893" s="11"/>
      <c r="O893" s="618"/>
      <c r="P893" s="618"/>
      <c r="Q893" s="618"/>
      <c r="R893" s="618"/>
      <c r="S893" s="618"/>
      <c r="T893" s="618"/>
      <c r="U893" s="618"/>
      <c r="V893" s="618"/>
      <c r="W893" s="618"/>
      <c r="X893" s="618"/>
      <c r="Y893" s="618"/>
      <c r="Z893" s="618"/>
    </row>
    <row r="894" spans="1:26" s="19" customFormat="1" ht="13.5" customHeight="1" x14ac:dyDescent="0.15">
      <c r="A894" s="15"/>
      <c r="B894" s="15"/>
      <c r="C894" s="15"/>
      <c r="D894" s="15"/>
      <c r="E894" s="15"/>
      <c r="F894" s="15"/>
      <c r="G894" s="15"/>
      <c r="H894" s="15"/>
      <c r="I894" s="15"/>
      <c r="J894" s="15"/>
      <c r="K894" s="15"/>
      <c r="L894" s="15"/>
      <c r="M894" s="11"/>
      <c r="O894" s="618"/>
      <c r="P894" s="618"/>
      <c r="Q894" s="618"/>
      <c r="R894" s="618"/>
      <c r="S894" s="618"/>
      <c r="T894" s="618"/>
      <c r="U894" s="618"/>
      <c r="V894" s="618"/>
      <c r="W894" s="618"/>
      <c r="X894" s="618"/>
      <c r="Y894" s="618"/>
      <c r="Z894" s="618"/>
    </row>
    <row r="895" spans="1:26" s="19" customFormat="1" ht="13.5" customHeight="1" x14ac:dyDescent="0.15">
      <c r="A895" s="15"/>
      <c r="B895" s="15"/>
      <c r="C895" s="15"/>
      <c r="D895" s="15"/>
      <c r="E895" s="15"/>
      <c r="F895" s="15"/>
      <c r="G895" s="15"/>
      <c r="H895" s="15"/>
      <c r="I895" s="15"/>
      <c r="J895" s="15"/>
      <c r="K895" s="15"/>
      <c r="L895" s="15"/>
      <c r="M895" s="11"/>
      <c r="O895" s="618"/>
      <c r="P895" s="618"/>
      <c r="Q895" s="618"/>
      <c r="R895" s="618"/>
      <c r="S895" s="618"/>
      <c r="T895" s="618"/>
      <c r="U895" s="618"/>
      <c r="V895" s="618"/>
      <c r="W895" s="618"/>
      <c r="X895" s="618"/>
      <c r="Y895" s="618"/>
      <c r="Z895" s="618"/>
    </row>
    <row r="896" spans="1:26" s="19" customFormat="1" ht="13.5" customHeight="1" x14ac:dyDescent="0.15">
      <c r="A896" s="15"/>
      <c r="B896" s="15"/>
      <c r="C896" s="15"/>
      <c r="D896" s="15"/>
      <c r="E896" s="15"/>
      <c r="F896" s="15"/>
      <c r="G896" s="15"/>
      <c r="H896" s="15"/>
      <c r="I896" s="15"/>
      <c r="J896" s="15"/>
      <c r="K896" s="15"/>
      <c r="L896" s="15"/>
      <c r="M896" s="11"/>
      <c r="O896" s="618"/>
      <c r="P896" s="618"/>
      <c r="Q896" s="618"/>
      <c r="R896" s="618"/>
      <c r="S896" s="618"/>
      <c r="T896" s="618"/>
      <c r="U896" s="618"/>
      <c r="V896" s="618"/>
      <c r="W896" s="618"/>
      <c r="X896" s="618"/>
      <c r="Y896" s="618"/>
      <c r="Z896" s="618"/>
    </row>
    <row r="897" spans="1:26" s="19" customFormat="1" ht="13.5" customHeight="1" x14ac:dyDescent="0.15">
      <c r="A897" s="15"/>
      <c r="B897" s="15"/>
      <c r="C897" s="15"/>
      <c r="D897" s="15"/>
      <c r="E897" s="15"/>
      <c r="F897" s="15"/>
      <c r="G897" s="15"/>
      <c r="H897" s="15"/>
      <c r="I897" s="15"/>
      <c r="J897" s="15"/>
      <c r="K897" s="15"/>
      <c r="L897" s="15"/>
      <c r="M897" s="11"/>
      <c r="O897" s="618"/>
      <c r="P897" s="618"/>
      <c r="Q897" s="618"/>
      <c r="R897" s="618"/>
      <c r="S897" s="618"/>
      <c r="T897" s="618"/>
      <c r="U897" s="618"/>
      <c r="V897" s="618"/>
      <c r="W897" s="618"/>
      <c r="X897" s="618"/>
      <c r="Y897" s="618"/>
      <c r="Z897" s="618"/>
    </row>
    <row r="898" spans="1:26" s="19" customFormat="1" ht="13.5" customHeight="1" x14ac:dyDescent="0.15">
      <c r="A898" s="15"/>
      <c r="B898" s="15"/>
      <c r="C898" s="15"/>
      <c r="D898" s="15"/>
      <c r="E898" s="15"/>
      <c r="F898" s="15"/>
      <c r="G898" s="15"/>
      <c r="H898" s="15"/>
      <c r="I898" s="15"/>
      <c r="J898" s="15"/>
      <c r="K898" s="15"/>
      <c r="L898" s="15"/>
      <c r="M898" s="11"/>
      <c r="O898" s="618"/>
      <c r="P898" s="618"/>
      <c r="Q898" s="618"/>
      <c r="R898" s="618"/>
      <c r="S898" s="618"/>
      <c r="T898" s="618"/>
      <c r="U898" s="618"/>
      <c r="V898" s="618"/>
      <c r="W898" s="618"/>
      <c r="X898" s="618"/>
      <c r="Y898" s="618"/>
      <c r="Z898" s="618"/>
    </row>
    <row r="899" spans="1:26" s="19" customFormat="1" ht="13.5" customHeight="1" x14ac:dyDescent="0.15">
      <c r="A899" s="15"/>
      <c r="B899" s="15"/>
      <c r="C899" s="15"/>
      <c r="D899" s="15"/>
      <c r="E899" s="15"/>
      <c r="F899" s="15"/>
      <c r="G899" s="15"/>
      <c r="H899" s="15"/>
      <c r="I899" s="15"/>
      <c r="J899" s="15"/>
      <c r="K899" s="15"/>
      <c r="L899" s="15"/>
      <c r="M899" s="11"/>
      <c r="O899" s="618"/>
      <c r="P899" s="618"/>
      <c r="Q899" s="618"/>
      <c r="R899" s="618"/>
      <c r="S899" s="618"/>
      <c r="T899" s="618"/>
      <c r="U899" s="618"/>
      <c r="V899" s="618"/>
      <c r="W899" s="618"/>
      <c r="X899" s="618"/>
      <c r="Y899" s="618"/>
      <c r="Z899" s="618"/>
    </row>
    <row r="900" spans="1:26" s="19" customFormat="1" ht="13.5" customHeight="1" x14ac:dyDescent="0.15">
      <c r="A900" s="15"/>
      <c r="B900" s="15"/>
      <c r="C900" s="15"/>
      <c r="D900" s="15"/>
      <c r="E900" s="15"/>
      <c r="F900" s="15"/>
      <c r="G900" s="15"/>
      <c r="H900" s="15"/>
      <c r="I900" s="15"/>
      <c r="J900" s="15"/>
      <c r="K900" s="15"/>
      <c r="L900" s="15"/>
      <c r="M900" s="11"/>
      <c r="O900" s="618"/>
      <c r="P900" s="618"/>
      <c r="Q900" s="618"/>
      <c r="R900" s="618"/>
      <c r="S900" s="618"/>
      <c r="T900" s="618"/>
      <c r="U900" s="618"/>
      <c r="V900" s="618"/>
      <c r="W900" s="618"/>
      <c r="X900" s="618"/>
      <c r="Y900" s="618"/>
      <c r="Z900" s="618"/>
    </row>
    <row r="901" spans="1:26" s="19" customFormat="1" ht="13.5" customHeight="1" x14ac:dyDescent="0.15">
      <c r="A901" s="15"/>
      <c r="B901" s="15"/>
      <c r="C901" s="15"/>
      <c r="D901" s="15"/>
      <c r="E901" s="15"/>
      <c r="F901" s="15"/>
      <c r="G901" s="15"/>
      <c r="H901" s="15"/>
      <c r="I901" s="15"/>
      <c r="J901" s="15"/>
      <c r="K901" s="15"/>
      <c r="L901" s="15"/>
      <c r="M901" s="11"/>
      <c r="O901" s="618"/>
      <c r="P901" s="618"/>
      <c r="Q901" s="618"/>
      <c r="R901" s="618"/>
      <c r="S901" s="618"/>
      <c r="T901" s="618"/>
      <c r="U901" s="618"/>
      <c r="V901" s="618"/>
      <c r="W901" s="618"/>
      <c r="X901" s="618"/>
      <c r="Y901" s="618"/>
      <c r="Z901" s="618"/>
    </row>
    <row r="902" spans="1:26" s="19" customFormat="1" ht="13.5" customHeight="1" x14ac:dyDescent="0.15">
      <c r="A902" s="15"/>
      <c r="B902" s="15"/>
      <c r="C902" s="15"/>
      <c r="D902" s="15"/>
      <c r="E902" s="15"/>
      <c r="F902" s="15"/>
      <c r="G902" s="15"/>
      <c r="H902" s="15"/>
      <c r="I902" s="15"/>
      <c r="J902" s="15"/>
      <c r="K902" s="15"/>
      <c r="L902" s="15"/>
      <c r="M902" s="11"/>
      <c r="O902" s="618"/>
      <c r="P902" s="618"/>
      <c r="Q902" s="618"/>
      <c r="R902" s="618"/>
      <c r="S902" s="618"/>
      <c r="T902" s="618"/>
      <c r="U902" s="618"/>
      <c r="V902" s="618"/>
      <c r="W902" s="618"/>
      <c r="X902" s="618"/>
      <c r="Y902" s="618"/>
      <c r="Z902" s="618"/>
    </row>
    <row r="903" spans="1:26" s="19" customFormat="1" ht="13.5" customHeight="1" x14ac:dyDescent="0.15">
      <c r="A903" s="15"/>
      <c r="B903" s="15"/>
      <c r="C903" s="15"/>
      <c r="D903" s="15"/>
      <c r="E903" s="15"/>
      <c r="F903" s="15"/>
      <c r="G903" s="15"/>
      <c r="H903" s="15"/>
      <c r="I903" s="15"/>
      <c r="J903" s="15"/>
      <c r="K903" s="15"/>
      <c r="L903" s="15"/>
      <c r="M903" s="11"/>
      <c r="O903" s="618"/>
      <c r="P903" s="618"/>
      <c r="Q903" s="618"/>
      <c r="R903" s="618"/>
      <c r="S903" s="618"/>
      <c r="T903" s="618"/>
      <c r="U903" s="618"/>
      <c r="V903" s="618"/>
      <c r="W903" s="618"/>
      <c r="X903" s="618"/>
      <c r="Y903" s="618"/>
      <c r="Z903" s="618"/>
    </row>
    <row r="904" spans="1:26" s="19" customFormat="1" ht="13.5" customHeight="1" x14ac:dyDescent="0.15">
      <c r="A904" s="15"/>
      <c r="B904" s="15"/>
      <c r="C904" s="15"/>
      <c r="D904" s="15"/>
      <c r="E904" s="15"/>
      <c r="F904" s="15"/>
      <c r="G904" s="15"/>
      <c r="H904" s="15"/>
      <c r="I904" s="15"/>
      <c r="J904" s="15"/>
      <c r="K904" s="15"/>
      <c r="L904" s="15"/>
      <c r="M904" s="11"/>
      <c r="O904" s="618"/>
      <c r="P904" s="618"/>
      <c r="Q904" s="618"/>
      <c r="R904" s="618"/>
      <c r="S904" s="618"/>
      <c r="T904" s="618"/>
      <c r="U904" s="618"/>
      <c r="V904" s="618"/>
      <c r="W904" s="618"/>
      <c r="X904" s="618"/>
      <c r="Y904" s="618"/>
      <c r="Z904" s="618"/>
    </row>
    <row r="905" spans="1:26" s="19" customFormat="1" ht="13.5" customHeight="1" x14ac:dyDescent="0.15">
      <c r="A905" s="15"/>
      <c r="B905" s="15"/>
      <c r="C905" s="15"/>
      <c r="D905" s="15"/>
      <c r="E905" s="15"/>
      <c r="F905" s="15"/>
      <c r="G905" s="15"/>
      <c r="H905" s="15"/>
      <c r="I905" s="15"/>
      <c r="J905" s="15"/>
      <c r="K905" s="15"/>
      <c r="L905" s="15"/>
      <c r="M905" s="11"/>
      <c r="O905" s="618"/>
      <c r="P905" s="618"/>
      <c r="Q905" s="618"/>
      <c r="R905" s="618"/>
      <c r="S905" s="618"/>
      <c r="T905" s="618"/>
      <c r="U905" s="618"/>
      <c r="V905" s="618"/>
      <c r="W905" s="618"/>
      <c r="X905" s="618"/>
      <c r="Y905" s="618"/>
      <c r="Z905" s="618"/>
    </row>
    <row r="906" spans="1:26" s="19" customFormat="1" ht="13.5" customHeight="1" x14ac:dyDescent="0.15">
      <c r="A906" s="15"/>
      <c r="B906" s="15"/>
      <c r="C906" s="15"/>
      <c r="D906" s="15"/>
      <c r="E906" s="15"/>
      <c r="F906" s="15"/>
      <c r="G906" s="15"/>
      <c r="H906" s="15"/>
      <c r="I906" s="15"/>
      <c r="J906" s="15"/>
      <c r="K906" s="15"/>
      <c r="L906" s="15"/>
      <c r="M906" s="11"/>
      <c r="O906" s="618"/>
      <c r="P906" s="618"/>
      <c r="Q906" s="618"/>
      <c r="R906" s="618"/>
      <c r="S906" s="618"/>
      <c r="T906" s="618"/>
      <c r="U906" s="618"/>
      <c r="V906" s="618"/>
      <c r="W906" s="618"/>
      <c r="X906" s="618"/>
      <c r="Y906" s="618"/>
      <c r="Z906" s="618"/>
    </row>
    <row r="907" spans="1:26" s="19" customFormat="1" ht="13.5" customHeight="1" x14ac:dyDescent="0.15">
      <c r="A907" s="15"/>
      <c r="B907" s="15"/>
      <c r="C907" s="15"/>
      <c r="D907" s="15"/>
      <c r="E907" s="15"/>
      <c r="F907" s="15"/>
      <c r="G907" s="15"/>
      <c r="H907" s="15"/>
      <c r="I907" s="15"/>
      <c r="J907" s="15"/>
      <c r="K907" s="15"/>
      <c r="L907" s="15"/>
      <c r="M907" s="11"/>
      <c r="O907" s="618"/>
      <c r="P907" s="618"/>
      <c r="Q907" s="618"/>
      <c r="R907" s="618"/>
      <c r="S907" s="618"/>
      <c r="T907" s="618"/>
      <c r="U907" s="618"/>
      <c r="V907" s="618"/>
      <c r="W907" s="618"/>
      <c r="X907" s="618"/>
      <c r="Y907" s="618"/>
      <c r="Z907" s="618"/>
    </row>
    <row r="908" spans="1:26" s="19" customFormat="1" ht="13.5" customHeight="1" x14ac:dyDescent="0.15">
      <c r="A908" s="15"/>
      <c r="B908" s="15"/>
      <c r="C908" s="15"/>
      <c r="D908" s="15"/>
      <c r="E908" s="15"/>
      <c r="F908" s="15"/>
      <c r="G908" s="15"/>
      <c r="H908" s="15"/>
      <c r="I908" s="15"/>
      <c r="J908" s="15"/>
      <c r="K908" s="15"/>
      <c r="L908" s="15"/>
      <c r="M908" s="11"/>
      <c r="O908" s="618"/>
      <c r="P908" s="618"/>
      <c r="Q908" s="618"/>
      <c r="R908" s="618"/>
      <c r="S908" s="618"/>
      <c r="T908" s="618"/>
      <c r="U908" s="618"/>
      <c r="V908" s="618"/>
      <c r="W908" s="618"/>
      <c r="X908" s="618"/>
      <c r="Y908" s="618"/>
      <c r="Z908" s="618"/>
    </row>
    <row r="909" spans="1:26" s="19" customFormat="1" ht="13.5" customHeight="1" x14ac:dyDescent="0.15">
      <c r="A909" s="15"/>
      <c r="B909" s="15"/>
      <c r="C909" s="15"/>
      <c r="D909" s="15"/>
      <c r="E909" s="15"/>
      <c r="F909" s="15"/>
      <c r="G909" s="15"/>
      <c r="H909" s="15"/>
      <c r="I909" s="15"/>
      <c r="J909" s="15"/>
      <c r="K909" s="15"/>
      <c r="L909" s="15"/>
      <c r="M909" s="11"/>
      <c r="O909" s="618"/>
      <c r="P909" s="618"/>
      <c r="Q909" s="618"/>
      <c r="R909" s="618"/>
      <c r="S909" s="618"/>
      <c r="T909" s="618"/>
      <c r="U909" s="618"/>
      <c r="V909" s="618"/>
      <c r="W909" s="618"/>
      <c r="X909" s="618"/>
      <c r="Y909" s="618"/>
      <c r="Z909" s="618"/>
    </row>
    <row r="910" spans="1:26" s="19" customFormat="1" ht="13.5" customHeight="1" x14ac:dyDescent="0.15">
      <c r="A910" s="15"/>
      <c r="B910" s="15"/>
      <c r="C910" s="15"/>
      <c r="D910" s="15"/>
      <c r="E910" s="15"/>
      <c r="F910" s="15"/>
      <c r="G910" s="15"/>
      <c r="H910" s="15"/>
      <c r="I910" s="15"/>
      <c r="J910" s="15"/>
      <c r="K910" s="15"/>
      <c r="L910" s="15"/>
      <c r="M910" s="11"/>
      <c r="O910" s="618"/>
      <c r="P910" s="618"/>
      <c r="Q910" s="618"/>
      <c r="R910" s="618"/>
      <c r="S910" s="618"/>
      <c r="T910" s="618"/>
      <c r="U910" s="618"/>
      <c r="V910" s="618"/>
      <c r="W910" s="618"/>
      <c r="X910" s="618"/>
      <c r="Y910" s="618"/>
      <c r="Z910" s="618"/>
    </row>
    <row r="911" spans="1:26" s="19" customFormat="1" ht="13.5" customHeight="1" x14ac:dyDescent="0.15">
      <c r="A911" s="15"/>
      <c r="B911" s="15"/>
      <c r="C911" s="15"/>
      <c r="D911" s="15"/>
      <c r="E911" s="15"/>
      <c r="F911" s="15"/>
      <c r="G911" s="15"/>
      <c r="H911" s="15"/>
      <c r="I911" s="15"/>
      <c r="J911" s="15"/>
      <c r="K911" s="15"/>
      <c r="L911" s="15"/>
      <c r="M911" s="11"/>
      <c r="O911" s="618"/>
      <c r="P911" s="618"/>
      <c r="Q911" s="618"/>
      <c r="R911" s="618"/>
      <c r="S911" s="618"/>
      <c r="T911" s="618"/>
      <c r="U911" s="618"/>
      <c r="V911" s="618"/>
      <c r="W911" s="618"/>
      <c r="X911" s="618"/>
      <c r="Y911" s="618"/>
      <c r="Z911" s="618"/>
    </row>
    <row r="912" spans="1:26" s="19" customFormat="1" ht="13.5" customHeight="1" x14ac:dyDescent="0.15">
      <c r="A912" s="15"/>
      <c r="B912" s="15"/>
      <c r="C912" s="15"/>
      <c r="D912" s="15"/>
      <c r="E912" s="15"/>
      <c r="F912" s="15"/>
      <c r="G912" s="15"/>
      <c r="H912" s="15"/>
      <c r="I912" s="15"/>
      <c r="J912" s="15"/>
      <c r="K912" s="15"/>
      <c r="L912" s="15"/>
      <c r="M912" s="11"/>
      <c r="O912" s="618"/>
      <c r="P912" s="618"/>
      <c r="Q912" s="618"/>
      <c r="R912" s="618"/>
      <c r="S912" s="618"/>
      <c r="T912" s="618"/>
      <c r="U912" s="618"/>
      <c r="V912" s="618"/>
      <c r="W912" s="618"/>
      <c r="X912" s="618"/>
      <c r="Y912" s="618"/>
      <c r="Z912" s="618"/>
    </row>
    <row r="913" spans="1:26" s="19" customFormat="1" ht="13.5" customHeight="1" x14ac:dyDescent="0.15">
      <c r="A913" s="15"/>
      <c r="B913" s="15"/>
      <c r="C913" s="15"/>
      <c r="D913" s="15"/>
      <c r="E913" s="15"/>
      <c r="F913" s="15"/>
      <c r="G913" s="15"/>
      <c r="H913" s="15"/>
      <c r="I913" s="15"/>
      <c r="J913" s="15"/>
      <c r="K913" s="15"/>
      <c r="L913" s="15"/>
      <c r="M913" s="11"/>
      <c r="O913" s="618"/>
      <c r="P913" s="618"/>
      <c r="Q913" s="618"/>
      <c r="R913" s="618"/>
      <c r="S913" s="618"/>
      <c r="T913" s="618"/>
      <c r="U913" s="618"/>
      <c r="V913" s="618"/>
      <c r="W913" s="618"/>
      <c r="X913" s="618"/>
      <c r="Y913" s="618"/>
      <c r="Z913" s="618"/>
    </row>
    <row r="914" spans="1:26" s="19" customFormat="1" ht="13.5" customHeight="1" x14ac:dyDescent="0.15">
      <c r="A914" s="15"/>
      <c r="B914" s="15"/>
      <c r="C914" s="15"/>
      <c r="D914" s="15"/>
      <c r="E914" s="15"/>
      <c r="F914" s="15"/>
      <c r="G914" s="15"/>
      <c r="H914" s="15"/>
      <c r="I914" s="15"/>
      <c r="J914" s="15"/>
      <c r="K914" s="15"/>
      <c r="L914" s="15"/>
      <c r="M914" s="11"/>
      <c r="O914" s="618"/>
      <c r="P914" s="618"/>
      <c r="Q914" s="618"/>
      <c r="R914" s="618"/>
      <c r="S914" s="618"/>
      <c r="T914" s="618"/>
      <c r="U914" s="618"/>
      <c r="V914" s="618"/>
      <c r="W914" s="618"/>
      <c r="X914" s="618"/>
      <c r="Y914" s="618"/>
      <c r="Z914" s="618"/>
    </row>
    <row r="915" spans="1:26" s="19" customFormat="1" ht="13.5" customHeight="1" x14ac:dyDescent="0.15">
      <c r="A915" s="15"/>
      <c r="B915" s="15"/>
      <c r="C915" s="15"/>
      <c r="D915" s="15"/>
      <c r="E915" s="15"/>
      <c r="F915" s="15"/>
      <c r="G915" s="15"/>
      <c r="H915" s="15"/>
      <c r="I915" s="15"/>
      <c r="J915" s="15"/>
      <c r="K915" s="15"/>
      <c r="L915" s="15"/>
      <c r="M915" s="11"/>
      <c r="O915" s="618"/>
      <c r="P915" s="618"/>
      <c r="Q915" s="618"/>
      <c r="R915" s="618"/>
      <c r="S915" s="618"/>
      <c r="T915" s="618"/>
      <c r="U915" s="618"/>
      <c r="V915" s="618"/>
      <c r="W915" s="618"/>
      <c r="X915" s="618"/>
      <c r="Y915" s="618"/>
      <c r="Z915" s="618"/>
    </row>
    <row r="916" spans="1:26" s="19" customFormat="1" ht="13.5" customHeight="1" x14ac:dyDescent="0.15">
      <c r="A916" s="15"/>
      <c r="B916" s="15"/>
      <c r="C916" s="15"/>
      <c r="D916" s="15"/>
      <c r="E916" s="15"/>
      <c r="F916" s="15"/>
      <c r="G916" s="15"/>
      <c r="H916" s="15"/>
      <c r="I916" s="15"/>
      <c r="J916" s="15"/>
      <c r="K916" s="15"/>
      <c r="L916" s="15"/>
      <c r="M916" s="11"/>
      <c r="O916" s="618"/>
      <c r="P916" s="618"/>
      <c r="Q916" s="618"/>
      <c r="R916" s="618"/>
      <c r="S916" s="618"/>
      <c r="T916" s="618"/>
      <c r="U916" s="618"/>
      <c r="V916" s="618"/>
      <c r="W916" s="618"/>
      <c r="X916" s="618"/>
      <c r="Y916" s="618"/>
      <c r="Z916" s="618"/>
    </row>
    <row r="917" spans="1:26" s="19" customFormat="1" ht="13.5" customHeight="1" x14ac:dyDescent="0.15">
      <c r="A917" s="15"/>
      <c r="B917" s="15"/>
      <c r="C917" s="15"/>
      <c r="D917" s="15"/>
      <c r="E917" s="15"/>
      <c r="F917" s="15"/>
      <c r="G917" s="15"/>
      <c r="H917" s="15"/>
      <c r="I917" s="15"/>
      <c r="J917" s="15"/>
      <c r="K917" s="15"/>
      <c r="L917" s="15"/>
      <c r="M917" s="11"/>
      <c r="O917" s="618"/>
      <c r="P917" s="618"/>
      <c r="Q917" s="618"/>
      <c r="R917" s="618"/>
      <c r="S917" s="618"/>
      <c r="T917" s="618"/>
      <c r="U917" s="618"/>
      <c r="V917" s="618"/>
      <c r="W917" s="618"/>
      <c r="X917" s="618"/>
      <c r="Y917" s="618"/>
      <c r="Z917" s="618"/>
    </row>
    <row r="918" spans="1:26" s="19" customFormat="1" ht="13.5" customHeight="1" x14ac:dyDescent="0.15">
      <c r="A918" s="15"/>
      <c r="B918" s="15"/>
      <c r="C918" s="15"/>
      <c r="D918" s="15"/>
      <c r="E918" s="15"/>
      <c r="F918" s="15"/>
      <c r="G918" s="15"/>
      <c r="H918" s="15"/>
      <c r="I918" s="15"/>
      <c r="J918" s="15"/>
      <c r="K918" s="15"/>
      <c r="L918" s="15"/>
      <c r="M918" s="11"/>
      <c r="O918" s="618"/>
      <c r="P918" s="618"/>
      <c r="Q918" s="618"/>
      <c r="R918" s="618"/>
      <c r="S918" s="618"/>
      <c r="T918" s="618"/>
      <c r="U918" s="618"/>
      <c r="V918" s="618"/>
      <c r="W918" s="618"/>
      <c r="X918" s="618"/>
      <c r="Y918" s="618"/>
      <c r="Z918" s="618"/>
    </row>
    <row r="919" spans="1:26" s="19" customFormat="1" ht="13.5" customHeight="1" x14ac:dyDescent="0.15">
      <c r="A919" s="15"/>
      <c r="B919" s="15"/>
      <c r="C919" s="15"/>
      <c r="D919" s="15"/>
      <c r="E919" s="15"/>
      <c r="F919" s="15"/>
      <c r="G919" s="15"/>
      <c r="H919" s="15"/>
      <c r="I919" s="15"/>
      <c r="J919" s="15"/>
      <c r="K919" s="15"/>
      <c r="L919" s="15"/>
      <c r="M919" s="11"/>
      <c r="O919" s="618"/>
      <c r="P919" s="618"/>
      <c r="Q919" s="618"/>
      <c r="R919" s="618"/>
      <c r="S919" s="618"/>
      <c r="T919" s="618"/>
      <c r="U919" s="618"/>
      <c r="V919" s="618"/>
      <c r="W919" s="618"/>
      <c r="X919" s="618"/>
      <c r="Y919" s="618"/>
      <c r="Z919" s="618"/>
    </row>
    <row r="920" spans="1:26" s="19" customFormat="1" ht="13.5" customHeight="1" x14ac:dyDescent="0.15">
      <c r="A920" s="15"/>
      <c r="B920" s="15"/>
      <c r="C920" s="15"/>
      <c r="D920" s="15"/>
      <c r="E920" s="15"/>
      <c r="F920" s="15"/>
      <c r="G920" s="15"/>
      <c r="H920" s="15"/>
      <c r="I920" s="15"/>
      <c r="J920" s="15"/>
      <c r="K920" s="15"/>
      <c r="L920" s="15"/>
      <c r="M920" s="11"/>
      <c r="O920" s="618"/>
      <c r="P920" s="618"/>
      <c r="Q920" s="618"/>
      <c r="R920" s="618"/>
      <c r="S920" s="618"/>
      <c r="T920" s="618"/>
      <c r="U920" s="618"/>
      <c r="V920" s="618"/>
      <c r="W920" s="618"/>
      <c r="X920" s="618"/>
      <c r="Y920" s="618"/>
      <c r="Z920" s="618"/>
    </row>
    <row r="921" spans="1:26" s="19" customFormat="1" ht="13.5" customHeight="1" x14ac:dyDescent="0.15">
      <c r="A921" s="15"/>
      <c r="B921" s="15"/>
      <c r="C921" s="15"/>
      <c r="D921" s="15"/>
      <c r="E921" s="15"/>
      <c r="F921" s="15"/>
      <c r="G921" s="15"/>
      <c r="H921" s="15"/>
      <c r="I921" s="15"/>
      <c r="J921" s="15"/>
      <c r="K921" s="15"/>
      <c r="L921" s="15"/>
      <c r="M921" s="11"/>
      <c r="O921" s="618"/>
      <c r="P921" s="618"/>
      <c r="Q921" s="618"/>
      <c r="R921" s="618"/>
      <c r="S921" s="618"/>
      <c r="T921" s="618"/>
      <c r="U921" s="618"/>
      <c r="V921" s="618"/>
      <c r="W921" s="618"/>
      <c r="X921" s="618"/>
      <c r="Y921" s="618"/>
      <c r="Z921" s="618"/>
    </row>
    <row r="922" spans="1:26" s="19" customFormat="1" ht="13.5" customHeight="1" x14ac:dyDescent="0.15">
      <c r="A922" s="15"/>
      <c r="B922" s="15"/>
      <c r="C922" s="15"/>
      <c r="D922" s="15"/>
      <c r="E922" s="15"/>
      <c r="F922" s="15"/>
      <c r="G922" s="15"/>
      <c r="H922" s="15"/>
      <c r="I922" s="15"/>
      <c r="J922" s="15"/>
      <c r="K922" s="15"/>
      <c r="L922" s="15"/>
      <c r="M922" s="11"/>
      <c r="O922" s="618"/>
      <c r="P922" s="618"/>
      <c r="Q922" s="618"/>
      <c r="R922" s="618"/>
      <c r="S922" s="618"/>
      <c r="T922" s="618"/>
      <c r="U922" s="618"/>
      <c r="V922" s="618"/>
      <c r="W922" s="618"/>
      <c r="X922" s="618"/>
      <c r="Y922" s="618"/>
      <c r="Z922" s="618"/>
    </row>
    <row r="923" spans="1:26" s="19" customFormat="1" ht="13.5" customHeight="1" x14ac:dyDescent="0.15">
      <c r="A923" s="15"/>
      <c r="B923" s="15"/>
      <c r="C923" s="15"/>
      <c r="D923" s="15"/>
      <c r="E923" s="15"/>
      <c r="F923" s="15"/>
      <c r="G923" s="15"/>
      <c r="H923" s="15"/>
      <c r="I923" s="15"/>
      <c r="J923" s="15"/>
      <c r="K923" s="15"/>
      <c r="L923" s="15"/>
      <c r="M923" s="11"/>
      <c r="O923" s="618"/>
      <c r="P923" s="618"/>
      <c r="Q923" s="618"/>
      <c r="R923" s="618"/>
      <c r="S923" s="618"/>
      <c r="T923" s="618"/>
      <c r="U923" s="618"/>
      <c r="V923" s="618"/>
      <c r="W923" s="618"/>
      <c r="X923" s="618"/>
      <c r="Y923" s="618"/>
      <c r="Z923" s="618"/>
    </row>
    <row r="924" spans="1:26" s="19" customFormat="1" ht="13.5" customHeight="1" x14ac:dyDescent="0.15">
      <c r="A924" s="15"/>
      <c r="B924" s="15"/>
      <c r="C924" s="15"/>
      <c r="D924" s="15"/>
      <c r="E924" s="15"/>
      <c r="F924" s="15"/>
      <c r="G924" s="15"/>
      <c r="H924" s="15"/>
      <c r="I924" s="15"/>
      <c r="J924" s="15"/>
      <c r="K924" s="15"/>
      <c r="L924" s="15"/>
      <c r="M924" s="11"/>
      <c r="O924" s="618"/>
      <c r="P924" s="618"/>
      <c r="Q924" s="618"/>
      <c r="R924" s="618"/>
      <c r="S924" s="618"/>
      <c r="T924" s="618"/>
      <c r="U924" s="618"/>
      <c r="V924" s="618"/>
      <c r="W924" s="618"/>
      <c r="X924" s="618"/>
      <c r="Y924" s="618"/>
      <c r="Z924" s="618"/>
    </row>
    <row r="925" spans="1:26" s="19" customFormat="1" ht="13.5" customHeight="1" x14ac:dyDescent="0.15">
      <c r="A925" s="15"/>
      <c r="B925" s="15"/>
      <c r="C925" s="15"/>
      <c r="D925" s="15"/>
      <c r="E925" s="15"/>
      <c r="F925" s="15"/>
      <c r="G925" s="15"/>
      <c r="H925" s="15"/>
      <c r="I925" s="15"/>
      <c r="J925" s="15"/>
      <c r="K925" s="15"/>
      <c r="L925" s="15"/>
      <c r="M925" s="11"/>
      <c r="O925" s="618"/>
      <c r="P925" s="618"/>
      <c r="Q925" s="618"/>
      <c r="R925" s="618"/>
      <c r="S925" s="618"/>
      <c r="T925" s="618"/>
      <c r="U925" s="618"/>
      <c r="V925" s="618"/>
      <c r="W925" s="618"/>
      <c r="X925" s="618"/>
      <c r="Y925" s="618"/>
      <c r="Z925" s="618"/>
    </row>
    <row r="926" spans="1:26" s="19" customFormat="1" ht="13.5" customHeight="1" x14ac:dyDescent="0.15">
      <c r="A926" s="15"/>
      <c r="B926" s="15"/>
      <c r="C926" s="15"/>
      <c r="D926" s="15"/>
      <c r="E926" s="15"/>
      <c r="F926" s="15"/>
      <c r="G926" s="15"/>
      <c r="H926" s="15"/>
      <c r="I926" s="15"/>
      <c r="J926" s="15"/>
      <c r="K926" s="15"/>
      <c r="L926" s="15"/>
      <c r="M926" s="11"/>
      <c r="O926" s="618"/>
      <c r="P926" s="618"/>
      <c r="Q926" s="618"/>
      <c r="R926" s="618"/>
      <c r="S926" s="618"/>
      <c r="T926" s="618"/>
      <c r="U926" s="618"/>
      <c r="V926" s="618"/>
      <c r="W926" s="618"/>
      <c r="X926" s="618"/>
      <c r="Y926" s="618"/>
      <c r="Z926" s="618"/>
    </row>
    <row r="927" spans="1:26" s="19" customFormat="1" ht="13.5" customHeight="1" x14ac:dyDescent="0.15">
      <c r="A927" s="15"/>
      <c r="B927" s="15"/>
      <c r="C927" s="15"/>
      <c r="D927" s="15"/>
      <c r="E927" s="15"/>
      <c r="F927" s="15"/>
      <c r="G927" s="15"/>
      <c r="H927" s="15"/>
      <c r="I927" s="15"/>
      <c r="J927" s="15"/>
      <c r="K927" s="15"/>
      <c r="L927" s="15"/>
      <c r="M927" s="11"/>
      <c r="O927" s="618"/>
      <c r="P927" s="618"/>
      <c r="Q927" s="618"/>
      <c r="R927" s="618"/>
      <c r="S927" s="618"/>
      <c r="T927" s="618"/>
      <c r="U927" s="618"/>
      <c r="V927" s="618"/>
      <c r="W927" s="618"/>
      <c r="X927" s="618"/>
      <c r="Y927" s="618"/>
      <c r="Z927" s="618"/>
    </row>
    <row r="928" spans="1:26" s="19" customFormat="1" ht="13.5" customHeight="1" x14ac:dyDescent="0.15">
      <c r="A928" s="15"/>
      <c r="B928" s="15"/>
      <c r="C928" s="15"/>
      <c r="D928" s="15"/>
      <c r="E928" s="15"/>
      <c r="F928" s="15"/>
      <c r="G928" s="15"/>
      <c r="H928" s="15"/>
      <c r="I928" s="15"/>
      <c r="J928" s="15"/>
      <c r="K928" s="15"/>
      <c r="L928" s="15"/>
      <c r="M928" s="11"/>
      <c r="O928" s="618"/>
      <c r="P928" s="618"/>
      <c r="Q928" s="618"/>
      <c r="R928" s="618"/>
      <c r="S928" s="618"/>
      <c r="T928" s="618"/>
      <c r="U928" s="618"/>
      <c r="V928" s="618"/>
      <c r="W928" s="618"/>
      <c r="X928" s="618"/>
      <c r="Y928" s="618"/>
      <c r="Z928" s="618"/>
    </row>
    <row r="929" spans="1:26" s="19" customFormat="1" ht="13.5" customHeight="1" x14ac:dyDescent="0.15">
      <c r="A929" s="15"/>
      <c r="B929" s="15"/>
      <c r="C929" s="15"/>
      <c r="D929" s="15"/>
      <c r="E929" s="15"/>
      <c r="F929" s="15"/>
      <c r="G929" s="15"/>
      <c r="H929" s="15"/>
      <c r="I929" s="15"/>
      <c r="J929" s="15"/>
      <c r="K929" s="15"/>
      <c r="L929" s="15"/>
      <c r="M929" s="11"/>
      <c r="O929" s="618"/>
      <c r="P929" s="618"/>
      <c r="Q929" s="618"/>
      <c r="R929" s="618"/>
      <c r="S929" s="618"/>
      <c r="T929" s="618"/>
      <c r="U929" s="618"/>
      <c r="V929" s="618"/>
      <c r="W929" s="618"/>
      <c r="X929" s="618"/>
      <c r="Y929" s="618"/>
      <c r="Z929" s="618"/>
    </row>
    <row r="930" spans="1:26" s="19" customFormat="1" ht="13.5" customHeight="1" x14ac:dyDescent="0.15">
      <c r="A930" s="15"/>
      <c r="B930" s="15"/>
      <c r="C930" s="15"/>
      <c r="D930" s="15"/>
      <c r="E930" s="15"/>
      <c r="F930" s="15"/>
      <c r="G930" s="15"/>
      <c r="H930" s="15"/>
      <c r="I930" s="15"/>
      <c r="J930" s="15"/>
      <c r="K930" s="15"/>
      <c r="L930" s="15"/>
      <c r="M930" s="11"/>
      <c r="O930" s="618"/>
      <c r="P930" s="618"/>
      <c r="Q930" s="618"/>
      <c r="R930" s="618"/>
      <c r="S930" s="618"/>
      <c r="T930" s="618"/>
      <c r="U930" s="618"/>
      <c r="V930" s="618"/>
      <c r="W930" s="618"/>
      <c r="X930" s="618"/>
      <c r="Y930" s="618"/>
      <c r="Z930" s="618"/>
    </row>
    <row r="931" spans="1:26" s="19" customFormat="1" ht="13.5" customHeight="1" x14ac:dyDescent="0.15">
      <c r="A931" s="15"/>
      <c r="B931" s="15"/>
      <c r="C931" s="15"/>
      <c r="D931" s="15"/>
      <c r="E931" s="15"/>
      <c r="F931" s="15"/>
      <c r="G931" s="15"/>
      <c r="H931" s="15"/>
      <c r="I931" s="15"/>
      <c r="J931" s="15"/>
      <c r="K931" s="15"/>
      <c r="L931" s="15"/>
      <c r="M931" s="11"/>
      <c r="O931" s="618"/>
      <c r="P931" s="618"/>
      <c r="Q931" s="618"/>
      <c r="R931" s="618"/>
      <c r="S931" s="618"/>
      <c r="T931" s="618"/>
      <c r="U931" s="618"/>
      <c r="V931" s="618"/>
      <c r="W931" s="618"/>
      <c r="X931" s="618"/>
      <c r="Y931" s="618"/>
      <c r="Z931" s="618"/>
    </row>
    <row r="932" spans="1:26" s="19" customFormat="1" ht="13.5" customHeight="1" x14ac:dyDescent="0.15">
      <c r="A932" s="15"/>
      <c r="B932" s="15"/>
      <c r="C932" s="15"/>
      <c r="D932" s="15"/>
      <c r="E932" s="15"/>
      <c r="F932" s="15"/>
      <c r="G932" s="15"/>
      <c r="H932" s="15"/>
      <c r="I932" s="15"/>
      <c r="J932" s="15"/>
      <c r="K932" s="15"/>
      <c r="L932" s="15"/>
      <c r="M932" s="11"/>
      <c r="O932" s="618"/>
      <c r="P932" s="618"/>
      <c r="Q932" s="618"/>
      <c r="R932" s="618"/>
      <c r="S932" s="618"/>
      <c r="T932" s="618"/>
      <c r="U932" s="618"/>
      <c r="V932" s="618"/>
      <c r="W932" s="618"/>
      <c r="X932" s="618"/>
      <c r="Y932" s="618"/>
      <c r="Z932" s="618"/>
    </row>
    <row r="933" spans="1:26" s="19" customFormat="1" ht="13.5" customHeight="1" x14ac:dyDescent="0.15">
      <c r="A933" s="15"/>
      <c r="B933" s="15"/>
      <c r="C933" s="15"/>
      <c r="D933" s="15"/>
      <c r="E933" s="15"/>
      <c r="F933" s="15"/>
      <c r="G933" s="15"/>
      <c r="H933" s="15"/>
      <c r="I933" s="15"/>
      <c r="J933" s="15"/>
      <c r="K933" s="15"/>
      <c r="L933" s="15"/>
      <c r="M933" s="11"/>
      <c r="O933" s="618"/>
      <c r="P933" s="618"/>
      <c r="Q933" s="618"/>
      <c r="R933" s="618"/>
      <c r="S933" s="618"/>
      <c r="T933" s="618"/>
      <c r="U933" s="618"/>
      <c r="V933" s="618"/>
      <c r="W933" s="618"/>
      <c r="X933" s="618"/>
      <c r="Y933" s="618"/>
      <c r="Z933" s="618"/>
    </row>
    <row r="934" spans="1:26" s="19" customFormat="1" ht="13.5" customHeight="1" x14ac:dyDescent="0.15">
      <c r="A934" s="15"/>
      <c r="B934" s="15"/>
      <c r="C934" s="15"/>
      <c r="D934" s="15"/>
      <c r="E934" s="15"/>
      <c r="F934" s="15"/>
      <c r="G934" s="15"/>
      <c r="H934" s="15"/>
      <c r="I934" s="15"/>
      <c r="J934" s="15"/>
      <c r="K934" s="15"/>
      <c r="L934" s="15"/>
      <c r="M934" s="11"/>
      <c r="O934" s="618"/>
      <c r="P934" s="618"/>
      <c r="Q934" s="618"/>
      <c r="R934" s="618"/>
      <c r="S934" s="618"/>
      <c r="T934" s="618"/>
      <c r="U934" s="618"/>
      <c r="V934" s="618"/>
      <c r="W934" s="618"/>
      <c r="X934" s="618"/>
      <c r="Y934" s="618"/>
      <c r="Z934" s="618"/>
    </row>
    <row r="935" spans="1:26" s="19" customFormat="1" ht="13.5" customHeight="1" x14ac:dyDescent="0.15">
      <c r="A935" s="15"/>
      <c r="B935" s="15"/>
      <c r="C935" s="15"/>
      <c r="D935" s="15"/>
      <c r="E935" s="15"/>
      <c r="F935" s="15"/>
      <c r="G935" s="15"/>
      <c r="H935" s="15"/>
      <c r="I935" s="15"/>
      <c r="J935" s="15"/>
      <c r="K935" s="15"/>
      <c r="L935" s="15"/>
      <c r="M935" s="11"/>
      <c r="O935" s="618"/>
      <c r="P935" s="618"/>
      <c r="Q935" s="618"/>
      <c r="R935" s="618"/>
      <c r="S935" s="618"/>
      <c r="T935" s="618"/>
      <c r="U935" s="618"/>
      <c r="V935" s="618"/>
      <c r="W935" s="618"/>
      <c r="X935" s="618"/>
      <c r="Y935" s="618"/>
      <c r="Z935" s="618"/>
    </row>
    <row r="936" spans="1:26" s="19" customFormat="1" ht="13.5" customHeight="1" x14ac:dyDescent="0.15">
      <c r="A936" s="15"/>
      <c r="B936" s="15"/>
      <c r="C936" s="15"/>
      <c r="D936" s="15"/>
      <c r="E936" s="15"/>
      <c r="F936" s="15"/>
      <c r="G936" s="15"/>
      <c r="H936" s="15"/>
      <c r="I936" s="15"/>
      <c r="J936" s="15"/>
      <c r="K936" s="15"/>
      <c r="L936" s="15"/>
      <c r="M936" s="11"/>
      <c r="O936" s="618"/>
      <c r="P936" s="618"/>
      <c r="Q936" s="618"/>
      <c r="R936" s="618"/>
      <c r="S936" s="618"/>
      <c r="T936" s="618"/>
      <c r="U936" s="618"/>
      <c r="V936" s="618"/>
      <c r="W936" s="618"/>
      <c r="X936" s="618"/>
      <c r="Y936" s="618"/>
      <c r="Z936" s="618"/>
    </row>
    <row r="937" spans="1:26" s="19" customFormat="1" ht="13.5" customHeight="1" x14ac:dyDescent="0.15">
      <c r="A937" s="15"/>
      <c r="B937" s="15"/>
      <c r="C937" s="15"/>
      <c r="D937" s="15"/>
      <c r="E937" s="15"/>
      <c r="F937" s="15"/>
      <c r="G937" s="15"/>
      <c r="H937" s="15"/>
      <c r="I937" s="15"/>
      <c r="J937" s="15"/>
      <c r="K937" s="15"/>
      <c r="L937" s="15"/>
      <c r="M937" s="11"/>
      <c r="O937" s="618"/>
      <c r="P937" s="618"/>
      <c r="Q937" s="618"/>
      <c r="R937" s="618"/>
      <c r="S937" s="618"/>
      <c r="T937" s="618"/>
      <c r="U937" s="618"/>
      <c r="V937" s="618"/>
      <c r="W937" s="618"/>
      <c r="X937" s="618"/>
      <c r="Y937" s="618"/>
      <c r="Z937" s="618"/>
    </row>
    <row r="938" spans="1:26" s="19" customFormat="1" ht="13.5" customHeight="1" x14ac:dyDescent="0.15">
      <c r="A938" s="15"/>
      <c r="B938" s="15"/>
      <c r="C938" s="15"/>
      <c r="D938" s="15"/>
      <c r="E938" s="15"/>
      <c r="F938" s="15"/>
      <c r="G938" s="15"/>
      <c r="H938" s="15"/>
      <c r="I938" s="15"/>
      <c r="J938" s="15"/>
      <c r="K938" s="15"/>
      <c r="L938" s="15"/>
      <c r="M938" s="11"/>
      <c r="O938" s="618"/>
      <c r="P938" s="618"/>
      <c r="Q938" s="618"/>
      <c r="R938" s="618"/>
      <c r="S938" s="618"/>
      <c r="T938" s="618"/>
      <c r="U938" s="618"/>
      <c r="V938" s="618"/>
      <c r="W938" s="618"/>
      <c r="X938" s="618"/>
      <c r="Y938" s="618"/>
      <c r="Z938" s="618"/>
    </row>
    <row r="939" spans="1:26" s="19" customFormat="1" ht="13.5" customHeight="1" x14ac:dyDescent="0.15">
      <c r="A939" s="15"/>
      <c r="B939" s="15"/>
      <c r="C939" s="15"/>
      <c r="D939" s="15"/>
      <c r="E939" s="15"/>
      <c r="F939" s="15"/>
      <c r="G939" s="15"/>
      <c r="H939" s="15"/>
      <c r="I939" s="15"/>
      <c r="J939" s="15"/>
      <c r="K939" s="15"/>
      <c r="L939" s="15"/>
      <c r="M939" s="11"/>
      <c r="O939" s="618"/>
      <c r="P939" s="618"/>
      <c r="Q939" s="618"/>
      <c r="R939" s="618"/>
      <c r="S939" s="618"/>
      <c r="T939" s="618"/>
      <c r="U939" s="618"/>
      <c r="V939" s="618"/>
      <c r="W939" s="618"/>
      <c r="X939" s="618"/>
      <c r="Y939" s="618"/>
      <c r="Z939" s="618"/>
    </row>
    <row r="940" spans="1:26" s="19" customFormat="1" ht="13.5" customHeight="1" x14ac:dyDescent="0.15">
      <c r="A940" s="15"/>
      <c r="B940" s="15"/>
      <c r="C940" s="15"/>
      <c r="D940" s="15"/>
      <c r="E940" s="15"/>
      <c r="F940" s="15"/>
      <c r="G940" s="15"/>
      <c r="H940" s="15"/>
      <c r="I940" s="15"/>
      <c r="J940" s="15"/>
      <c r="K940" s="15"/>
      <c r="L940" s="15"/>
      <c r="M940" s="11"/>
      <c r="O940" s="618"/>
      <c r="P940" s="618"/>
      <c r="Q940" s="618"/>
      <c r="R940" s="618"/>
      <c r="S940" s="618"/>
      <c r="T940" s="618"/>
      <c r="U940" s="618"/>
      <c r="V940" s="618"/>
      <c r="W940" s="618"/>
      <c r="X940" s="618"/>
      <c r="Y940" s="618"/>
      <c r="Z940" s="618"/>
    </row>
    <row r="941" spans="1:26" s="19" customFormat="1" ht="13.5" customHeight="1" x14ac:dyDescent="0.15">
      <c r="A941" s="15"/>
      <c r="B941" s="15"/>
      <c r="C941" s="15"/>
      <c r="D941" s="15"/>
      <c r="E941" s="15"/>
      <c r="F941" s="15"/>
      <c r="G941" s="15"/>
      <c r="H941" s="15"/>
      <c r="I941" s="15"/>
      <c r="J941" s="15"/>
      <c r="K941" s="15"/>
      <c r="L941" s="15"/>
      <c r="M941" s="11"/>
      <c r="O941" s="618"/>
      <c r="P941" s="618"/>
      <c r="Q941" s="618"/>
      <c r="R941" s="618"/>
      <c r="S941" s="618"/>
      <c r="T941" s="618"/>
      <c r="U941" s="618"/>
      <c r="V941" s="618"/>
      <c r="W941" s="618"/>
      <c r="X941" s="618"/>
      <c r="Y941" s="618"/>
      <c r="Z941" s="618"/>
    </row>
    <row r="942" spans="1:26" s="19" customFormat="1" ht="13.5" customHeight="1" x14ac:dyDescent="0.15">
      <c r="A942" s="15"/>
      <c r="B942" s="15"/>
      <c r="C942" s="15"/>
      <c r="D942" s="15"/>
      <c r="E942" s="15"/>
      <c r="F942" s="15"/>
      <c r="G942" s="15"/>
      <c r="H942" s="15"/>
      <c r="I942" s="15"/>
      <c r="J942" s="15"/>
      <c r="K942" s="15"/>
      <c r="L942" s="15"/>
      <c r="M942" s="11"/>
      <c r="O942" s="618"/>
      <c r="P942" s="618"/>
      <c r="Q942" s="618"/>
      <c r="R942" s="618"/>
      <c r="S942" s="618"/>
      <c r="T942" s="618"/>
      <c r="U942" s="618"/>
      <c r="V942" s="618"/>
      <c r="W942" s="618"/>
      <c r="X942" s="618"/>
      <c r="Y942" s="618"/>
      <c r="Z942" s="618"/>
    </row>
    <row r="943" spans="1:26" s="19" customFormat="1" ht="13.5" customHeight="1" x14ac:dyDescent="0.15">
      <c r="A943" s="15"/>
      <c r="B943" s="15"/>
      <c r="C943" s="15"/>
      <c r="D943" s="15"/>
      <c r="E943" s="15"/>
      <c r="F943" s="15"/>
      <c r="G943" s="15"/>
      <c r="H943" s="15"/>
      <c r="I943" s="15"/>
      <c r="J943" s="15"/>
      <c r="K943" s="15"/>
      <c r="L943" s="15"/>
      <c r="M943" s="11"/>
      <c r="O943" s="618"/>
      <c r="P943" s="618"/>
      <c r="Q943" s="618"/>
      <c r="R943" s="618"/>
      <c r="S943" s="618"/>
      <c r="T943" s="618"/>
      <c r="U943" s="618"/>
      <c r="V943" s="618"/>
      <c r="W943" s="618"/>
      <c r="X943" s="618"/>
      <c r="Y943" s="618"/>
      <c r="Z943" s="618"/>
    </row>
    <row r="944" spans="1:26" s="19" customFormat="1" ht="13.5" customHeight="1" x14ac:dyDescent="0.15">
      <c r="A944" s="15"/>
      <c r="B944" s="15"/>
      <c r="C944" s="15"/>
      <c r="D944" s="15"/>
      <c r="E944" s="15"/>
      <c r="F944" s="15"/>
      <c r="G944" s="15"/>
      <c r="H944" s="15"/>
      <c r="I944" s="15"/>
      <c r="J944" s="15"/>
      <c r="K944" s="15"/>
      <c r="L944" s="15"/>
      <c r="M944" s="11"/>
      <c r="O944" s="618"/>
      <c r="P944" s="618"/>
      <c r="Q944" s="618"/>
      <c r="R944" s="618"/>
      <c r="S944" s="618"/>
      <c r="T944" s="618"/>
      <c r="U944" s="618"/>
      <c r="V944" s="618"/>
      <c r="W944" s="618"/>
      <c r="X944" s="618"/>
      <c r="Y944" s="618"/>
      <c r="Z944" s="618"/>
    </row>
    <row r="945" spans="1:26" s="19" customFormat="1" ht="13.5" customHeight="1" x14ac:dyDescent="0.15">
      <c r="A945" s="15"/>
      <c r="B945" s="15"/>
      <c r="C945" s="15"/>
      <c r="D945" s="15"/>
      <c r="E945" s="15"/>
      <c r="F945" s="15"/>
      <c r="G945" s="15"/>
      <c r="H945" s="15"/>
      <c r="I945" s="15"/>
      <c r="J945" s="15"/>
      <c r="K945" s="15"/>
      <c r="L945" s="15"/>
      <c r="M945" s="11"/>
      <c r="O945" s="618"/>
      <c r="P945" s="618"/>
      <c r="Q945" s="618"/>
      <c r="R945" s="618"/>
      <c r="S945" s="618"/>
      <c r="T945" s="618"/>
      <c r="U945" s="618"/>
      <c r="V945" s="618"/>
      <c r="W945" s="618"/>
      <c r="X945" s="618"/>
      <c r="Y945" s="618"/>
      <c r="Z945" s="618"/>
    </row>
    <row r="946" spans="1:26" s="19" customFormat="1" ht="13.5" customHeight="1" x14ac:dyDescent="0.15">
      <c r="A946" s="15"/>
      <c r="B946" s="15"/>
      <c r="C946" s="15"/>
      <c r="D946" s="15"/>
      <c r="E946" s="15"/>
      <c r="F946" s="15"/>
      <c r="G946" s="15"/>
      <c r="H946" s="15"/>
      <c r="I946" s="15"/>
      <c r="J946" s="15"/>
      <c r="K946" s="15"/>
      <c r="L946" s="15"/>
      <c r="M946" s="11"/>
      <c r="O946" s="618"/>
      <c r="P946" s="618"/>
      <c r="Q946" s="618"/>
      <c r="R946" s="618"/>
      <c r="S946" s="618"/>
      <c r="T946" s="618"/>
      <c r="U946" s="618"/>
      <c r="V946" s="618"/>
      <c r="W946" s="618"/>
      <c r="X946" s="618"/>
      <c r="Y946" s="618"/>
      <c r="Z946" s="618"/>
    </row>
    <row r="947" spans="1:26" s="19" customFormat="1" ht="13.5" customHeight="1" x14ac:dyDescent="0.15">
      <c r="A947" s="15"/>
      <c r="B947" s="15"/>
      <c r="C947" s="15"/>
      <c r="D947" s="15"/>
      <c r="E947" s="15"/>
      <c r="F947" s="15"/>
      <c r="G947" s="15"/>
      <c r="H947" s="15"/>
      <c r="I947" s="15"/>
      <c r="J947" s="15"/>
      <c r="K947" s="15"/>
      <c r="L947" s="15"/>
      <c r="M947" s="11"/>
      <c r="O947" s="618"/>
      <c r="P947" s="618"/>
      <c r="Q947" s="618"/>
      <c r="R947" s="618"/>
      <c r="S947" s="618"/>
      <c r="T947" s="618"/>
      <c r="U947" s="618"/>
      <c r="V947" s="618"/>
      <c r="W947" s="618"/>
      <c r="X947" s="618"/>
      <c r="Y947" s="618"/>
      <c r="Z947" s="618"/>
    </row>
    <row r="948" spans="1:26" s="19" customFormat="1" ht="13.5" customHeight="1" x14ac:dyDescent="0.15">
      <c r="A948" s="15"/>
      <c r="B948" s="15"/>
      <c r="C948" s="15"/>
      <c r="D948" s="15"/>
      <c r="E948" s="15"/>
      <c r="F948" s="15"/>
      <c r="G948" s="15"/>
      <c r="H948" s="15"/>
      <c r="I948" s="15"/>
      <c r="J948" s="15"/>
      <c r="K948" s="15"/>
      <c r="L948" s="15"/>
      <c r="M948" s="11"/>
      <c r="O948" s="618"/>
      <c r="P948" s="618"/>
      <c r="Q948" s="618"/>
      <c r="R948" s="618"/>
      <c r="S948" s="618"/>
      <c r="T948" s="618"/>
      <c r="U948" s="618"/>
      <c r="V948" s="618"/>
      <c r="W948" s="618"/>
      <c r="X948" s="618"/>
      <c r="Y948" s="618"/>
      <c r="Z948" s="618"/>
    </row>
    <row r="949" spans="1:26" s="19" customFormat="1" ht="13.5" customHeight="1" x14ac:dyDescent="0.15">
      <c r="A949" s="15"/>
      <c r="B949" s="15"/>
      <c r="C949" s="15"/>
      <c r="D949" s="15"/>
      <c r="E949" s="15"/>
      <c r="F949" s="15"/>
      <c r="G949" s="15"/>
      <c r="H949" s="15"/>
      <c r="I949" s="15"/>
      <c r="J949" s="15"/>
      <c r="K949" s="15"/>
      <c r="L949" s="15"/>
      <c r="M949" s="11"/>
      <c r="O949" s="618"/>
      <c r="P949" s="618"/>
      <c r="Q949" s="618"/>
      <c r="R949" s="618"/>
      <c r="S949" s="618"/>
      <c r="T949" s="618"/>
      <c r="U949" s="618"/>
      <c r="V949" s="618"/>
      <c r="W949" s="618"/>
      <c r="X949" s="618"/>
      <c r="Y949" s="618"/>
      <c r="Z949" s="618"/>
    </row>
    <row r="950" spans="1:26" s="19" customFormat="1" ht="13.5" customHeight="1" x14ac:dyDescent="0.15">
      <c r="A950" s="15"/>
      <c r="B950" s="15"/>
      <c r="C950" s="15"/>
      <c r="D950" s="15"/>
      <c r="E950" s="15"/>
      <c r="F950" s="15"/>
      <c r="G950" s="15"/>
      <c r="H950" s="15"/>
      <c r="I950" s="15"/>
      <c r="J950" s="15"/>
      <c r="K950" s="15"/>
      <c r="L950" s="15"/>
      <c r="M950" s="11"/>
      <c r="O950" s="618"/>
      <c r="P950" s="618"/>
      <c r="Q950" s="618"/>
      <c r="R950" s="618"/>
      <c r="S950" s="618"/>
      <c r="T950" s="618"/>
      <c r="U950" s="618"/>
      <c r="V950" s="618"/>
      <c r="W950" s="618"/>
      <c r="X950" s="618"/>
      <c r="Y950" s="618"/>
      <c r="Z950" s="618"/>
    </row>
    <row r="951" spans="1:26" s="19" customFormat="1" ht="13.5" customHeight="1" x14ac:dyDescent="0.15">
      <c r="A951" s="15"/>
      <c r="B951" s="15"/>
      <c r="C951" s="15"/>
      <c r="D951" s="15"/>
      <c r="E951" s="15"/>
      <c r="F951" s="15"/>
      <c r="G951" s="15"/>
      <c r="H951" s="15"/>
      <c r="I951" s="15"/>
      <c r="J951" s="15"/>
      <c r="K951" s="15"/>
      <c r="L951" s="15"/>
      <c r="M951" s="11"/>
      <c r="O951" s="618"/>
      <c r="P951" s="618"/>
      <c r="Q951" s="618"/>
      <c r="R951" s="618"/>
      <c r="S951" s="618"/>
      <c r="T951" s="618"/>
      <c r="U951" s="618"/>
      <c r="V951" s="618"/>
      <c r="W951" s="618"/>
      <c r="X951" s="618"/>
      <c r="Y951" s="618"/>
      <c r="Z951" s="618"/>
    </row>
    <row r="952" spans="1:26" s="19" customFormat="1" ht="13.5" customHeight="1" x14ac:dyDescent="0.15">
      <c r="A952" s="15"/>
      <c r="B952" s="15"/>
      <c r="C952" s="15"/>
      <c r="D952" s="15"/>
      <c r="E952" s="15"/>
      <c r="F952" s="15"/>
      <c r="G952" s="15"/>
      <c r="H952" s="15"/>
      <c r="I952" s="15"/>
      <c r="J952" s="15"/>
      <c r="K952" s="15"/>
      <c r="L952" s="15"/>
      <c r="M952" s="11"/>
      <c r="O952" s="618"/>
      <c r="P952" s="618"/>
      <c r="Q952" s="618"/>
      <c r="R952" s="618"/>
      <c r="S952" s="618"/>
      <c r="T952" s="618"/>
      <c r="U952" s="618"/>
      <c r="V952" s="618"/>
      <c r="W952" s="618"/>
      <c r="X952" s="618"/>
      <c r="Y952" s="618"/>
      <c r="Z952" s="618"/>
    </row>
    <row r="953" spans="1:26" s="19" customFormat="1" ht="13.5" customHeight="1" x14ac:dyDescent="0.15">
      <c r="A953" s="15"/>
      <c r="B953" s="15"/>
      <c r="C953" s="15"/>
      <c r="D953" s="15"/>
      <c r="E953" s="15"/>
      <c r="F953" s="15"/>
      <c r="G953" s="15"/>
      <c r="H953" s="15"/>
      <c r="I953" s="15"/>
      <c r="J953" s="15"/>
      <c r="K953" s="15"/>
      <c r="L953" s="15"/>
      <c r="M953" s="11"/>
      <c r="O953" s="618"/>
      <c r="P953" s="618"/>
      <c r="Q953" s="618"/>
      <c r="R953" s="618"/>
      <c r="S953" s="618"/>
      <c r="T953" s="618"/>
      <c r="U953" s="618"/>
      <c r="V953" s="618"/>
      <c r="W953" s="618"/>
      <c r="X953" s="618"/>
      <c r="Y953" s="618"/>
      <c r="Z953" s="618"/>
    </row>
    <row r="954" spans="1:26" s="19" customFormat="1" ht="13.5" customHeight="1" x14ac:dyDescent="0.15">
      <c r="A954" s="15"/>
      <c r="B954" s="15"/>
      <c r="C954" s="15"/>
      <c r="D954" s="15"/>
      <c r="E954" s="15"/>
      <c r="F954" s="15"/>
      <c r="G954" s="15"/>
      <c r="H954" s="15"/>
      <c r="I954" s="15"/>
      <c r="J954" s="15"/>
      <c r="K954" s="15"/>
      <c r="L954" s="15"/>
      <c r="M954" s="11"/>
      <c r="O954" s="618"/>
      <c r="P954" s="618"/>
      <c r="Q954" s="618"/>
      <c r="R954" s="618"/>
      <c r="S954" s="618"/>
      <c r="T954" s="618"/>
      <c r="U954" s="618"/>
      <c r="V954" s="618"/>
      <c r="W954" s="618"/>
      <c r="X954" s="618"/>
      <c r="Y954" s="618"/>
      <c r="Z954" s="618"/>
    </row>
    <row r="955" spans="1:26" s="19" customFormat="1" ht="13.5" customHeight="1" x14ac:dyDescent="0.15">
      <c r="A955" s="15"/>
      <c r="B955" s="15"/>
      <c r="C955" s="15"/>
      <c r="D955" s="15"/>
      <c r="E955" s="15"/>
      <c r="F955" s="15"/>
      <c r="G955" s="15"/>
      <c r="H955" s="15"/>
      <c r="I955" s="15"/>
      <c r="J955" s="15"/>
      <c r="K955" s="15"/>
      <c r="L955" s="15"/>
      <c r="M955" s="11"/>
      <c r="O955" s="618"/>
      <c r="P955" s="618"/>
      <c r="Q955" s="618"/>
      <c r="R955" s="618"/>
      <c r="S955" s="618"/>
      <c r="T955" s="618"/>
      <c r="U955" s="618"/>
      <c r="V955" s="618"/>
      <c r="W955" s="618"/>
      <c r="X955" s="618"/>
      <c r="Y955" s="618"/>
      <c r="Z955" s="618"/>
    </row>
    <row r="956" spans="1:26" s="19" customFormat="1" ht="13.5" customHeight="1" x14ac:dyDescent="0.15">
      <c r="A956" s="15"/>
      <c r="B956" s="15"/>
      <c r="C956" s="15"/>
      <c r="D956" s="15"/>
      <c r="E956" s="15"/>
      <c r="F956" s="15"/>
      <c r="G956" s="15"/>
      <c r="H956" s="15"/>
      <c r="I956" s="15"/>
      <c r="J956" s="15"/>
      <c r="K956" s="15"/>
      <c r="L956" s="15"/>
      <c r="M956" s="11"/>
      <c r="O956" s="618"/>
      <c r="P956" s="618"/>
      <c r="Q956" s="618"/>
      <c r="R956" s="618"/>
      <c r="S956" s="618"/>
      <c r="T956" s="618"/>
      <c r="U956" s="618"/>
      <c r="V956" s="618"/>
      <c r="W956" s="618"/>
      <c r="X956" s="618"/>
      <c r="Y956" s="618"/>
      <c r="Z956" s="618"/>
    </row>
    <row r="957" spans="1:26" s="19" customFormat="1" ht="13.5" customHeight="1" x14ac:dyDescent="0.15">
      <c r="A957" s="15"/>
      <c r="B957" s="15"/>
      <c r="C957" s="15"/>
      <c r="D957" s="15"/>
      <c r="E957" s="15"/>
      <c r="F957" s="15"/>
      <c r="G957" s="15"/>
      <c r="H957" s="15"/>
      <c r="I957" s="15"/>
      <c r="J957" s="15"/>
      <c r="K957" s="15"/>
      <c r="L957" s="15"/>
      <c r="M957" s="11"/>
      <c r="O957" s="618"/>
      <c r="P957" s="618"/>
      <c r="Q957" s="618"/>
      <c r="R957" s="618"/>
      <c r="S957" s="618"/>
      <c r="T957" s="618"/>
      <c r="U957" s="618"/>
      <c r="V957" s="618"/>
      <c r="W957" s="618"/>
      <c r="X957" s="618"/>
      <c r="Y957" s="618"/>
      <c r="Z957" s="618"/>
    </row>
    <row r="958" spans="1:26" s="19" customFormat="1" ht="13.5" customHeight="1" x14ac:dyDescent="0.15">
      <c r="A958" s="15"/>
      <c r="B958" s="15"/>
      <c r="C958" s="15"/>
      <c r="D958" s="15"/>
      <c r="E958" s="15"/>
      <c r="F958" s="15"/>
      <c r="G958" s="15"/>
      <c r="H958" s="15"/>
      <c r="I958" s="15"/>
      <c r="J958" s="15"/>
      <c r="K958" s="15"/>
      <c r="L958" s="15"/>
      <c r="M958" s="11"/>
      <c r="O958" s="618"/>
      <c r="P958" s="618"/>
      <c r="Q958" s="618"/>
      <c r="R958" s="618"/>
      <c r="S958" s="618"/>
      <c r="T958" s="618"/>
      <c r="U958" s="618"/>
      <c r="V958" s="618"/>
      <c r="W958" s="618"/>
      <c r="X958" s="618"/>
      <c r="Y958" s="618"/>
      <c r="Z958" s="618"/>
    </row>
    <row r="959" spans="1:26" s="19" customFormat="1" ht="13.5" customHeight="1" x14ac:dyDescent="0.15">
      <c r="A959" s="15"/>
      <c r="B959" s="15"/>
      <c r="C959" s="15"/>
      <c r="D959" s="15"/>
      <c r="E959" s="15"/>
      <c r="F959" s="15"/>
      <c r="G959" s="15"/>
      <c r="H959" s="15"/>
      <c r="I959" s="15"/>
      <c r="J959" s="15"/>
      <c r="K959" s="15"/>
      <c r="L959" s="15"/>
      <c r="M959" s="11"/>
      <c r="O959" s="618"/>
      <c r="P959" s="618"/>
      <c r="Q959" s="618"/>
      <c r="R959" s="618"/>
      <c r="S959" s="618"/>
      <c r="T959" s="618"/>
      <c r="U959" s="618"/>
      <c r="V959" s="618"/>
      <c r="W959" s="618"/>
      <c r="X959" s="618"/>
      <c r="Y959" s="618"/>
      <c r="Z959" s="618"/>
    </row>
    <row r="960" spans="1:26" s="19" customFormat="1" ht="13.5" customHeight="1" x14ac:dyDescent="0.15">
      <c r="A960" s="15"/>
      <c r="B960" s="15"/>
      <c r="C960" s="15"/>
      <c r="D960" s="15"/>
      <c r="E960" s="15"/>
      <c r="F960" s="15"/>
      <c r="G960" s="15"/>
      <c r="H960" s="15"/>
      <c r="I960" s="15"/>
      <c r="J960" s="15"/>
      <c r="K960" s="15"/>
      <c r="L960" s="15"/>
      <c r="M960" s="11"/>
      <c r="O960" s="618"/>
      <c r="P960" s="618"/>
      <c r="Q960" s="618"/>
      <c r="R960" s="618"/>
      <c r="S960" s="618"/>
      <c r="T960" s="618"/>
      <c r="U960" s="618"/>
      <c r="V960" s="618"/>
      <c r="W960" s="618"/>
      <c r="X960" s="618"/>
      <c r="Y960" s="618"/>
      <c r="Z960" s="618"/>
    </row>
    <row r="961" spans="1:26" s="19" customFormat="1" ht="13.5" customHeight="1" x14ac:dyDescent="0.15">
      <c r="A961" s="15"/>
      <c r="B961" s="15"/>
      <c r="C961" s="15"/>
      <c r="D961" s="15"/>
      <c r="E961" s="15"/>
      <c r="F961" s="15"/>
      <c r="G961" s="15"/>
      <c r="H961" s="15"/>
      <c r="I961" s="15"/>
      <c r="J961" s="15"/>
      <c r="K961" s="15"/>
      <c r="L961" s="15"/>
      <c r="M961" s="11"/>
      <c r="O961" s="618"/>
      <c r="P961" s="618"/>
      <c r="Q961" s="618"/>
      <c r="R961" s="618"/>
      <c r="S961" s="618"/>
      <c r="T961" s="618"/>
      <c r="U961" s="618"/>
      <c r="V961" s="618"/>
      <c r="W961" s="618"/>
      <c r="X961" s="618"/>
      <c r="Y961" s="618"/>
      <c r="Z961" s="618"/>
    </row>
    <row r="962" spans="1:26" s="19" customFormat="1" ht="13.5" customHeight="1" x14ac:dyDescent="0.15">
      <c r="A962" s="15"/>
      <c r="B962" s="15"/>
      <c r="C962" s="15"/>
      <c r="D962" s="15"/>
      <c r="E962" s="15"/>
      <c r="F962" s="15"/>
      <c r="G962" s="15"/>
      <c r="H962" s="15"/>
      <c r="I962" s="15"/>
      <c r="J962" s="15"/>
      <c r="K962" s="15"/>
      <c r="L962" s="15"/>
      <c r="M962" s="11"/>
      <c r="O962" s="618"/>
      <c r="P962" s="618"/>
      <c r="Q962" s="618"/>
      <c r="R962" s="618"/>
      <c r="S962" s="618"/>
      <c r="T962" s="618"/>
      <c r="U962" s="618"/>
      <c r="V962" s="618"/>
      <c r="W962" s="618"/>
      <c r="X962" s="618"/>
      <c r="Y962" s="618"/>
      <c r="Z962" s="618"/>
    </row>
    <row r="963" spans="1:26" s="19" customFormat="1" ht="13.5" customHeight="1" x14ac:dyDescent="0.15">
      <c r="A963" s="15"/>
      <c r="B963" s="15"/>
      <c r="C963" s="15"/>
      <c r="D963" s="15"/>
      <c r="E963" s="15"/>
      <c r="F963" s="15"/>
      <c r="G963" s="15"/>
      <c r="H963" s="15"/>
      <c r="I963" s="15"/>
      <c r="J963" s="15"/>
      <c r="K963" s="15"/>
      <c r="L963" s="15"/>
      <c r="M963" s="11"/>
      <c r="O963" s="618"/>
      <c r="P963" s="618"/>
      <c r="Q963" s="618"/>
      <c r="R963" s="618"/>
      <c r="S963" s="618"/>
      <c r="T963" s="618"/>
      <c r="U963" s="618"/>
      <c r="V963" s="618"/>
      <c r="W963" s="618"/>
      <c r="X963" s="618"/>
      <c r="Y963" s="618"/>
      <c r="Z963" s="618"/>
    </row>
    <row r="964" spans="1:26" s="19" customFormat="1" ht="13.5" customHeight="1" x14ac:dyDescent="0.15">
      <c r="A964" s="15"/>
      <c r="B964" s="15"/>
      <c r="C964" s="15"/>
      <c r="D964" s="15"/>
      <c r="E964" s="15"/>
      <c r="F964" s="15"/>
      <c r="G964" s="15"/>
      <c r="H964" s="15"/>
      <c r="I964" s="15"/>
      <c r="J964" s="15"/>
      <c r="K964" s="15"/>
      <c r="L964" s="15"/>
      <c r="M964" s="11"/>
      <c r="O964" s="618"/>
      <c r="P964" s="618"/>
      <c r="Q964" s="618"/>
      <c r="R964" s="618"/>
      <c r="S964" s="618"/>
      <c r="T964" s="618"/>
      <c r="U964" s="618"/>
      <c r="V964" s="618"/>
      <c r="W964" s="618"/>
      <c r="X964" s="618"/>
      <c r="Y964" s="618"/>
      <c r="Z964" s="618"/>
    </row>
    <row r="965" spans="1:26" s="19" customFormat="1" ht="13.5" customHeight="1" x14ac:dyDescent="0.15">
      <c r="A965" s="15"/>
      <c r="B965" s="15"/>
      <c r="C965" s="15"/>
      <c r="D965" s="15"/>
      <c r="E965" s="15"/>
      <c r="F965" s="15"/>
      <c r="G965" s="15"/>
      <c r="H965" s="15"/>
      <c r="I965" s="15"/>
      <c r="J965" s="15"/>
      <c r="K965" s="15"/>
      <c r="L965" s="15"/>
      <c r="M965" s="11"/>
      <c r="O965" s="618"/>
      <c r="P965" s="618"/>
      <c r="Q965" s="618"/>
      <c r="R965" s="618"/>
      <c r="S965" s="618"/>
      <c r="T965" s="618"/>
      <c r="U965" s="618"/>
      <c r="V965" s="618"/>
      <c r="W965" s="618"/>
      <c r="X965" s="618"/>
      <c r="Y965" s="618"/>
      <c r="Z965" s="618"/>
    </row>
    <row r="966" spans="1:26" s="19" customFormat="1" ht="13.5" customHeight="1" x14ac:dyDescent="0.15">
      <c r="A966" s="15"/>
      <c r="B966" s="15"/>
      <c r="C966" s="15"/>
      <c r="D966" s="15"/>
      <c r="E966" s="15"/>
      <c r="F966" s="15"/>
      <c r="G966" s="15"/>
      <c r="H966" s="15"/>
      <c r="I966" s="15"/>
      <c r="J966" s="15"/>
      <c r="K966" s="15"/>
      <c r="L966" s="15"/>
      <c r="M966" s="11"/>
      <c r="O966" s="618"/>
      <c r="P966" s="618"/>
      <c r="Q966" s="618"/>
      <c r="R966" s="618"/>
      <c r="S966" s="618"/>
      <c r="T966" s="618"/>
      <c r="U966" s="618"/>
      <c r="V966" s="618"/>
      <c r="W966" s="618"/>
      <c r="X966" s="618"/>
      <c r="Y966" s="618"/>
      <c r="Z966" s="618"/>
    </row>
    <row r="967" spans="1:26" s="19" customFormat="1" ht="13.5" customHeight="1" x14ac:dyDescent="0.15">
      <c r="A967" s="15"/>
      <c r="B967" s="15"/>
      <c r="C967" s="15"/>
      <c r="D967" s="15"/>
      <c r="E967" s="15"/>
      <c r="F967" s="15"/>
      <c r="G967" s="15"/>
      <c r="H967" s="15"/>
      <c r="I967" s="15"/>
      <c r="J967" s="15"/>
      <c r="K967" s="15"/>
      <c r="L967" s="15"/>
      <c r="M967" s="11"/>
      <c r="O967" s="618"/>
      <c r="P967" s="618"/>
      <c r="Q967" s="618"/>
      <c r="R967" s="618"/>
      <c r="S967" s="618"/>
      <c r="T967" s="618"/>
      <c r="U967" s="618"/>
      <c r="V967" s="618"/>
      <c r="W967" s="618"/>
      <c r="X967" s="618"/>
      <c r="Y967" s="618"/>
      <c r="Z967" s="618"/>
    </row>
    <row r="968" spans="1:26" s="19" customFormat="1" ht="13.5" customHeight="1" x14ac:dyDescent="0.15">
      <c r="A968" s="15"/>
      <c r="B968" s="15"/>
      <c r="C968" s="15"/>
      <c r="D968" s="15"/>
      <c r="E968" s="15"/>
      <c r="F968" s="15"/>
      <c r="G968" s="15"/>
      <c r="H968" s="15"/>
      <c r="I968" s="15"/>
      <c r="J968" s="15"/>
      <c r="K968" s="15"/>
      <c r="L968" s="15"/>
      <c r="M968" s="11"/>
      <c r="O968" s="618"/>
      <c r="P968" s="618"/>
      <c r="Q968" s="618"/>
      <c r="R968" s="618"/>
      <c r="S968" s="618"/>
      <c r="T968" s="618"/>
      <c r="U968" s="618"/>
      <c r="V968" s="618"/>
      <c r="W968" s="618"/>
      <c r="X968" s="618"/>
      <c r="Y968" s="618"/>
      <c r="Z968" s="618"/>
    </row>
    <row r="969" spans="1:26" s="19" customFormat="1" ht="13.5" customHeight="1" x14ac:dyDescent="0.15">
      <c r="A969" s="15"/>
      <c r="B969" s="15"/>
      <c r="C969" s="15"/>
      <c r="D969" s="15"/>
      <c r="E969" s="15"/>
      <c r="F969" s="15"/>
      <c r="G969" s="15"/>
      <c r="H969" s="15"/>
      <c r="I969" s="15"/>
      <c r="J969" s="15"/>
      <c r="K969" s="15"/>
      <c r="L969" s="15"/>
      <c r="M969" s="11"/>
      <c r="O969" s="618"/>
      <c r="P969" s="618"/>
      <c r="Q969" s="618"/>
      <c r="R969" s="618"/>
      <c r="S969" s="618"/>
      <c r="T969" s="618"/>
      <c r="U969" s="618"/>
      <c r="V969" s="618"/>
      <c r="W969" s="618"/>
      <c r="X969" s="618"/>
      <c r="Y969" s="618"/>
      <c r="Z969" s="618"/>
    </row>
    <row r="970" spans="1:26" s="19" customFormat="1" ht="13.5" customHeight="1" x14ac:dyDescent="0.15">
      <c r="A970" s="15"/>
      <c r="B970" s="15"/>
      <c r="C970" s="15"/>
      <c r="D970" s="15"/>
      <c r="E970" s="15"/>
      <c r="F970" s="15"/>
      <c r="G970" s="15"/>
      <c r="H970" s="15"/>
      <c r="I970" s="15"/>
      <c r="J970" s="15"/>
      <c r="K970" s="15"/>
      <c r="L970" s="15"/>
      <c r="M970" s="11"/>
      <c r="O970" s="618"/>
      <c r="P970" s="618"/>
      <c r="Q970" s="618"/>
      <c r="R970" s="618"/>
      <c r="S970" s="618"/>
      <c r="T970" s="618"/>
      <c r="U970" s="618"/>
      <c r="V970" s="618"/>
      <c r="W970" s="618"/>
      <c r="X970" s="618"/>
      <c r="Y970" s="618"/>
      <c r="Z970" s="618"/>
    </row>
    <row r="971" spans="1:26" s="19" customFormat="1" ht="13.5" customHeight="1" x14ac:dyDescent="0.15">
      <c r="A971" s="15"/>
      <c r="B971" s="15"/>
      <c r="C971" s="15"/>
      <c r="D971" s="15"/>
      <c r="E971" s="15"/>
      <c r="F971" s="15"/>
      <c r="G971" s="15"/>
      <c r="H971" s="15"/>
      <c r="I971" s="15"/>
      <c r="J971" s="15"/>
      <c r="K971" s="15"/>
      <c r="L971" s="15"/>
      <c r="M971" s="11"/>
      <c r="O971" s="618"/>
      <c r="P971" s="618"/>
      <c r="Q971" s="618"/>
      <c r="R971" s="618"/>
      <c r="S971" s="618"/>
      <c r="T971" s="618"/>
      <c r="U971" s="618"/>
      <c r="V971" s="618"/>
      <c r="W971" s="618"/>
      <c r="X971" s="618"/>
      <c r="Y971" s="618"/>
      <c r="Z971" s="618"/>
    </row>
    <row r="972" spans="1:26" s="19" customFormat="1" ht="13.5" customHeight="1" x14ac:dyDescent="0.15">
      <c r="A972" s="15"/>
      <c r="B972" s="15"/>
      <c r="C972" s="15"/>
      <c r="D972" s="15"/>
      <c r="E972" s="15"/>
      <c r="F972" s="15"/>
      <c r="G972" s="15"/>
      <c r="H972" s="15"/>
      <c r="I972" s="15"/>
      <c r="J972" s="15"/>
      <c r="K972" s="15"/>
      <c r="L972" s="15"/>
      <c r="M972" s="11"/>
      <c r="O972" s="618"/>
      <c r="P972" s="618"/>
      <c r="Q972" s="618"/>
      <c r="R972" s="618"/>
      <c r="S972" s="618"/>
      <c r="T972" s="618"/>
      <c r="U972" s="618"/>
      <c r="V972" s="618"/>
      <c r="W972" s="618"/>
      <c r="X972" s="618"/>
      <c r="Y972" s="618"/>
      <c r="Z972" s="618"/>
    </row>
    <row r="973" spans="1:26" s="19" customFormat="1" ht="13.5" customHeight="1" x14ac:dyDescent="0.15">
      <c r="A973" s="15"/>
      <c r="B973" s="15"/>
      <c r="C973" s="15"/>
      <c r="D973" s="15"/>
      <c r="E973" s="15"/>
      <c r="F973" s="15"/>
      <c r="G973" s="15"/>
      <c r="H973" s="15"/>
      <c r="I973" s="15"/>
      <c r="J973" s="15"/>
      <c r="K973" s="15"/>
      <c r="L973" s="15"/>
      <c r="M973" s="11"/>
      <c r="O973" s="618"/>
      <c r="P973" s="618"/>
      <c r="Q973" s="618"/>
      <c r="R973" s="618"/>
      <c r="S973" s="618"/>
      <c r="T973" s="618"/>
      <c r="U973" s="618"/>
      <c r="V973" s="618"/>
      <c r="W973" s="618"/>
      <c r="X973" s="618"/>
      <c r="Y973" s="618"/>
      <c r="Z973" s="618"/>
    </row>
    <row r="974" spans="1:26" s="19" customFormat="1" ht="13.5" customHeight="1" x14ac:dyDescent="0.15">
      <c r="A974" s="15"/>
      <c r="B974" s="15"/>
      <c r="C974" s="15"/>
      <c r="D974" s="15"/>
      <c r="E974" s="15"/>
      <c r="F974" s="15"/>
      <c r="G974" s="15"/>
      <c r="H974" s="15"/>
      <c r="I974" s="15"/>
      <c r="J974" s="15"/>
      <c r="K974" s="15"/>
      <c r="L974" s="15"/>
      <c r="M974" s="11"/>
      <c r="O974" s="618"/>
      <c r="P974" s="618"/>
      <c r="Q974" s="618"/>
      <c r="R974" s="618"/>
      <c r="S974" s="618"/>
      <c r="T974" s="618"/>
      <c r="U974" s="618"/>
      <c r="V974" s="618"/>
      <c r="W974" s="618"/>
      <c r="X974" s="618"/>
      <c r="Y974" s="618"/>
      <c r="Z974" s="618"/>
    </row>
    <row r="975" spans="1:26" s="19" customFormat="1" ht="13.5" customHeight="1" x14ac:dyDescent="0.15">
      <c r="A975" s="15"/>
      <c r="B975" s="15"/>
      <c r="C975" s="15"/>
      <c r="D975" s="15"/>
      <c r="E975" s="15"/>
      <c r="F975" s="15"/>
      <c r="G975" s="15"/>
      <c r="H975" s="15"/>
      <c r="I975" s="15"/>
      <c r="J975" s="15"/>
      <c r="K975" s="15"/>
      <c r="L975" s="15"/>
      <c r="M975" s="11"/>
      <c r="O975" s="618"/>
      <c r="P975" s="618"/>
      <c r="Q975" s="618"/>
      <c r="R975" s="618"/>
      <c r="S975" s="618"/>
      <c r="T975" s="618"/>
      <c r="U975" s="618"/>
      <c r="V975" s="618"/>
      <c r="W975" s="618"/>
      <c r="X975" s="618"/>
      <c r="Y975" s="618"/>
      <c r="Z975" s="618"/>
    </row>
    <row r="976" spans="1:26" s="19" customFormat="1" ht="13.5" customHeight="1" x14ac:dyDescent="0.15">
      <c r="A976" s="15"/>
      <c r="B976" s="15"/>
      <c r="C976" s="15"/>
      <c r="D976" s="15"/>
      <c r="E976" s="15"/>
      <c r="F976" s="15"/>
      <c r="G976" s="15"/>
      <c r="H976" s="15"/>
      <c r="I976" s="15"/>
      <c r="J976" s="15"/>
      <c r="K976" s="15"/>
      <c r="L976" s="15"/>
      <c r="M976" s="11"/>
      <c r="O976" s="618"/>
      <c r="P976" s="618"/>
      <c r="Q976" s="618"/>
      <c r="R976" s="618"/>
      <c r="S976" s="618"/>
      <c r="T976" s="618"/>
      <c r="U976" s="618"/>
      <c r="V976" s="618"/>
      <c r="W976" s="618"/>
      <c r="X976" s="618"/>
      <c r="Y976" s="618"/>
      <c r="Z976" s="618"/>
    </row>
    <row r="977" spans="1:26" s="19" customFormat="1" ht="13.5" customHeight="1" x14ac:dyDescent="0.15">
      <c r="A977" s="15"/>
      <c r="B977" s="15"/>
      <c r="C977" s="15"/>
      <c r="D977" s="15"/>
      <c r="E977" s="15"/>
      <c r="F977" s="15"/>
      <c r="G977" s="15"/>
      <c r="H977" s="15"/>
      <c r="I977" s="15"/>
      <c r="J977" s="15"/>
      <c r="K977" s="15"/>
      <c r="L977" s="15"/>
      <c r="M977" s="11"/>
      <c r="O977" s="618"/>
      <c r="P977" s="618"/>
      <c r="Q977" s="618"/>
      <c r="R977" s="618"/>
      <c r="S977" s="618"/>
      <c r="T977" s="618"/>
      <c r="U977" s="618"/>
      <c r="V977" s="618"/>
      <c r="W977" s="618"/>
      <c r="X977" s="618"/>
      <c r="Y977" s="618"/>
      <c r="Z977" s="618"/>
    </row>
    <row r="978" spans="1:26" s="19" customFormat="1" ht="13.5" customHeight="1" x14ac:dyDescent="0.15">
      <c r="A978" s="15"/>
      <c r="B978" s="15"/>
      <c r="C978" s="15"/>
      <c r="D978" s="15"/>
      <c r="E978" s="15"/>
      <c r="F978" s="15"/>
      <c r="G978" s="15"/>
      <c r="H978" s="15"/>
      <c r="I978" s="15"/>
      <c r="J978" s="15"/>
      <c r="K978" s="15"/>
      <c r="L978" s="15"/>
      <c r="M978" s="11"/>
      <c r="O978" s="618"/>
      <c r="P978" s="618"/>
      <c r="Q978" s="618"/>
      <c r="R978" s="618"/>
      <c r="S978" s="618"/>
      <c r="T978" s="618"/>
      <c r="U978" s="618"/>
      <c r="V978" s="618"/>
      <c r="W978" s="618"/>
      <c r="X978" s="618"/>
      <c r="Y978" s="618"/>
      <c r="Z978" s="618"/>
    </row>
    <row r="979" spans="1:26" s="19" customFormat="1" ht="13.5" customHeight="1" x14ac:dyDescent="0.15">
      <c r="A979" s="15"/>
      <c r="B979" s="15"/>
      <c r="C979" s="15"/>
      <c r="D979" s="15"/>
      <c r="E979" s="15"/>
      <c r="F979" s="15"/>
      <c r="G979" s="15"/>
      <c r="H979" s="15"/>
      <c r="I979" s="15"/>
      <c r="J979" s="15"/>
      <c r="K979" s="15"/>
      <c r="L979" s="15"/>
      <c r="M979" s="11"/>
      <c r="O979" s="618"/>
      <c r="P979" s="618"/>
      <c r="Q979" s="618"/>
      <c r="R979" s="618"/>
      <c r="S979" s="618"/>
      <c r="T979" s="618"/>
      <c r="U979" s="618"/>
      <c r="V979" s="618"/>
      <c r="W979" s="618"/>
      <c r="X979" s="618"/>
      <c r="Y979" s="618"/>
      <c r="Z979" s="618"/>
    </row>
    <row r="980" spans="1:26" s="19" customFormat="1" ht="13.5" customHeight="1" x14ac:dyDescent="0.15">
      <c r="A980" s="15"/>
      <c r="B980" s="15"/>
      <c r="C980" s="15"/>
      <c r="D980" s="15"/>
      <c r="E980" s="15"/>
      <c r="F980" s="15"/>
      <c r="G980" s="15"/>
      <c r="H980" s="15"/>
      <c r="I980" s="15"/>
      <c r="J980" s="15"/>
      <c r="K980" s="15"/>
      <c r="L980" s="15"/>
      <c r="M980" s="11"/>
      <c r="O980" s="618"/>
      <c r="P980" s="618"/>
      <c r="Q980" s="618"/>
      <c r="R980" s="618"/>
      <c r="S980" s="618"/>
      <c r="T980" s="618"/>
      <c r="U980" s="618"/>
      <c r="V980" s="618"/>
      <c r="W980" s="618"/>
      <c r="X980" s="618"/>
      <c r="Y980" s="618"/>
      <c r="Z980" s="618"/>
    </row>
    <row r="981" spans="1:26" s="19" customFormat="1" ht="13.5" customHeight="1" x14ac:dyDescent="0.15">
      <c r="A981" s="15"/>
      <c r="B981" s="15"/>
      <c r="C981" s="15"/>
      <c r="D981" s="15"/>
      <c r="E981" s="15"/>
      <c r="F981" s="15"/>
      <c r="G981" s="15"/>
      <c r="H981" s="15"/>
      <c r="I981" s="15"/>
      <c r="J981" s="15"/>
      <c r="K981" s="15"/>
      <c r="L981" s="15"/>
      <c r="M981" s="11"/>
      <c r="O981" s="618"/>
      <c r="P981" s="618"/>
      <c r="Q981" s="618"/>
      <c r="R981" s="618"/>
      <c r="S981" s="618"/>
      <c r="T981" s="618"/>
      <c r="U981" s="618"/>
      <c r="V981" s="618"/>
      <c r="W981" s="618"/>
      <c r="X981" s="618"/>
      <c r="Y981" s="618"/>
      <c r="Z981" s="618"/>
    </row>
    <row r="982" spans="1:26" s="19" customFormat="1" ht="13.5" customHeight="1" x14ac:dyDescent="0.15">
      <c r="A982" s="15"/>
      <c r="B982" s="15"/>
      <c r="C982" s="15"/>
      <c r="D982" s="15"/>
      <c r="E982" s="15"/>
      <c r="F982" s="15"/>
      <c r="G982" s="15"/>
      <c r="H982" s="15"/>
      <c r="I982" s="15"/>
      <c r="J982" s="15"/>
      <c r="K982" s="15"/>
      <c r="L982" s="15"/>
      <c r="M982" s="11"/>
      <c r="O982" s="618"/>
      <c r="P982" s="618"/>
      <c r="Q982" s="618"/>
      <c r="R982" s="618"/>
      <c r="S982" s="618"/>
      <c r="T982" s="618"/>
      <c r="U982" s="618"/>
      <c r="V982" s="618"/>
      <c r="W982" s="618"/>
      <c r="X982" s="618"/>
      <c r="Y982" s="618"/>
      <c r="Z982" s="618"/>
    </row>
    <row r="983" spans="1:26" s="19" customFormat="1" ht="13.5" customHeight="1" x14ac:dyDescent="0.15">
      <c r="A983" s="15"/>
      <c r="B983" s="15"/>
      <c r="C983" s="15"/>
      <c r="D983" s="15"/>
      <c r="E983" s="15"/>
      <c r="F983" s="15"/>
      <c r="G983" s="15"/>
      <c r="H983" s="15"/>
      <c r="I983" s="15"/>
      <c r="J983" s="15"/>
      <c r="K983" s="15"/>
      <c r="L983" s="15"/>
      <c r="M983" s="11"/>
      <c r="O983" s="618"/>
      <c r="P983" s="618"/>
      <c r="Q983" s="618"/>
      <c r="R983" s="618"/>
      <c r="S983" s="618"/>
      <c r="T983" s="618"/>
      <c r="U983" s="618"/>
      <c r="V983" s="618"/>
      <c r="W983" s="618"/>
      <c r="X983" s="618"/>
      <c r="Y983" s="618"/>
      <c r="Z983" s="618"/>
    </row>
    <row r="984" spans="1:26" s="19" customFormat="1" ht="13.5" customHeight="1" x14ac:dyDescent="0.15">
      <c r="A984" s="15"/>
      <c r="B984" s="15"/>
      <c r="C984" s="15"/>
      <c r="D984" s="15"/>
      <c r="E984" s="15"/>
      <c r="F984" s="15"/>
      <c r="G984" s="15"/>
      <c r="H984" s="15"/>
      <c r="I984" s="15"/>
      <c r="J984" s="15"/>
      <c r="K984" s="15"/>
      <c r="L984" s="15"/>
      <c r="M984" s="11"/>
      <c r="O984" s="618"/>
      <c r="P984" s="618"/>
      <c r="Q984" s="618"/>
      <c r="R984" s="618"/>
      <c r="S984" s="618"/>
      <c r="T984" s="618"/>
      <c r="U984" s="618"/>
      <c r="V984" s="618"/>
      <c r="W984" s="618"/>
      <c r="X984" s="618"/>
      <c r="Y984" s="618"/>
      <c r="Z984" s="618"/>
    </row>
    <row r="985" spans="1:26" s="19" customFormat="1" ht="13.5" customHeight="1" x14ac:dyDescent="0.15">
      <c r="A985" s="15"/>
      <c r="B985" s="15"/>
      <c r="C985" s="15"/>
      <c r="D985" s="15"/>
      <c r="E985" s="15"/>
      <c r="F985" s="15"/>
      <c r="G985" s="15"/>
      <c r="H985" s="15"/>
      <c r="I985" s="15"/>
      <c r="J985" s="15"/>
      <c r="K985" s="15"/>
      <c r="L985" s="15"/>
      <c r="M985" s="11"/>
      <c r="O985" s="618"/>
      <c r="P985" s="618"/>
      <c r="Q985" s="618"/>
      <c r="R985" s="618"/>
      <c r="S985" s="618"/>
      <c r="T985" s="618"/>
      <c r="U985" s="618"/>
      <c r="V985" s="618"/>
      <c r="W985" s="618"/>
      <c r="X985" s="618"/>
      <c r="Y985" s="618"/>
      <c r="Z985" s="618"/>
    </row>
    <row r="986" spans="1:26" s="19" customFormat="1" ht="13.5" customHeight="1" x14ac:dyDescent="0.15">
      <c r="A986" s="15"/>
      <c r="B986" s="15"/>
      <c r="C986" s="15"/>
      <c r="D986" s="15"/>
      <c r="E986" s="15"/>
      <c r="F986" s="15"/>
      <c r="G986" s="15"/>
      <c r="H986" s="15"/>
      <c r="I986" s="15"/>
      <c r="J986" s="15"/>
      <c r="K986" s="15"/>
      <c r="L986" s="15"/>
      <c r="M986" s="11"/>
      <c r="O986" s="618"/>
      <c r="P986" s="618"/>
      <c r="Q986" s="618"/>
      <c r="R986" s="618"/>
      <c r="S986" s="618"/>
      <c r="T986" s="618"/>
      <c r="U986" s="618"/>
      <c r="V986" s="618"/>
      <c r="W986" s="618"/>
      <c r="X986" s="618"/>
      <c r="Y986" s="618"/>
      <c r="Z986" s="618"/>
    </row>
    <row r="987" spans="1:26" s="19" customFormat="1" ht="13.5" customHeight="1" x14ac:dyDescent="0.15">
      <c r="A987" s="15"/>
      <c r="B987" s="15"/>
      <c r="C987" s="15"/>
      <c r="D987" s="15"/>
      <c r="E987" s="15"/>
      <c r="F987" s="15"/>
      <c r="G987" s="15"/>
      <c r="H987" s="15"/>
      <c r="I987" s="15"/>
      <c r="J987" s="15"/>
      <c r="K987" s="15"/>
      <c r="L987" s="15"/>
      <c r="M987" s="11"/>
      <c r="O987" s="618"/>
      <c r="P987" s="618"/>
      <c r="Q987" s="618"/>
      <c r="R987" s="618"/>
      <c r="S987" s="618"/>
      <c r="T987" s="618"/>
      <c r="U987" s="618"/>
      <c r="V987" s="618"/>
      <c r="W987" s="618"/>
      <c r="X987" s="618"/>
      <c r="Y987" s="618"/>
      <c r="Z987" s="618"/>
    </row>
    <row r="988" spans="1:26" s="19" customFormat="1" ht="13.5" customHeight="1" x14ac:dyDescent="0.15">
      <c r="A988" s="15"/>
      <c r="B988" s="15"/>
      <c r="C988" s="15"/>
      <c r="D988" s="15"/>
      <c r="E988" s="15"/>
      <c r="F988" s="15"/>
      <c r="G988" s="15"/>
      <c r="H988" s="15"/>
      <c r="I988" s="15"/>
      <c r="J988" s="15"/>
      <c r="K988" s="15"/>
      <c r="L988" s="15"/>
      <c r="M988" s="11"/>
      <c r="O988" s="618"/>
      <c r="P988" s="618"/>
      <c r="Q988" s="618"/>
      <c r="R988" s="618"/>
      <c r="S988" s="618"/>
      <c r="T988" s="618"/>
      <c r="U988" s="618"/>
      <c r="V988" s="618"/>
      <c r="W988" s="618"/>
      <c r="X988" s="618"/>
      <c r="Y988" s="618"/>
      <c r="Z988" s="618"/>
    </row>
    <row r="989" spans="1:26" s="19" customFormat="1" ht="13.5" customHeight="1" x14ac:dyDescent="0.15">
      <c r="A989" s="15"/>
      <c r="B989" s="15"/>
      <c r="C989" s="15"/>
      <c r="D989" s="15"/>
      <c r="E989" s="15"/>
      <c r="F989" s="15"/>
      <c r="G989" s="15"/>
      <c r="H989" s="15"/>
      <c r="I989" s="15"/>
      <c r="J989" s="15"/>
      <c r="K989" s="15"/>
      <c r="L989" s="15"/>
      <c r="M989" s="11"/>
      <c r="O989" s="618"/>
      <c r="P989" s="618"/>
      <c r="Q989" s="618"/>
      <c r="R989" s="618"/>
      <c r="S989" s="618"/>
      <c r="T989" s="618"/>
      <c r="U989" s="618"/>
      <c r="V989" s="618"/>
      <c r="W989" s="618"/>
      <c r="X989" s="618"/>
      <c r="Y989" s="618"/>
      <c r="Z989" s="618"/>
    </row>
    <row r="990" spans="1:26" s="19" customFormat="1" ht="13.5" customHeight="1" x14ac:dyDescent="0.15">
      <c r="A990" s="15"/>
      <c r="B990" s="15"/>
      <c r="C990" s="15"/>
      <c r="D990" s="15"/>
      <c r="E990" s="15"/>
      <c r="F990" s="15"/>
      <c r="G990" s="15"/>
      <c r="H990" s="15"/>
      <c r="I990" s="15"/>
      <c r="J990" s="15"/>
      <c r="K990" s="15"/>
      <c r="L990" s="15"/>
      <c r="M990" s="11"/>
      <c r="O990" s="618"/>
      <c r="P990" s="618"/>
      <c r="Q990" s="618"/>
      <c r="R990" s="618"/>
      <c r="S990" s="618"/>
      <c r="T990" s="618"/>
      <c r="U990" s="618"/>
      <c r="V990" s="618"/>
      <c r="W990" s="618"/>
      <c r="X990" s="618"/>
      <c r="Y990" s="618"/>
      <c r="Z990" s="618"/>
    </row>
    <row r="991" spans="1:26" s="19" customFormat="1" ht="13.5" customHeight="1" x14ac:dyDescent="0.15">
      <c r="A991" s="15"/>
      <c r="B991" s="15"/>
      <c r="C991" s="15"/>
      <c r="D991" s="15"/>
      <c r="E991" s="15"/>
      <c r="F991" s="15"/>
      <c r="G991" s="15"/>
      <c r="H991" s="15"/>
      <c r="I991" s="15"/>
      <c r="J991" s="15"/>
      <c r="K991" s="15"/>
      <c r="L991" s="15"/>
      <c r="M991" s="11"/>
      <c r="O991" s="618"/>
      <c r="P991" s="618"/>
      <c r="Q991" s="618"/>
      <c r="R991" s="618"/>
      <c r="S991" s="618"/>
      <c r="T991" s="618"/>
      <c r="U991" s="618"/>
      <c r="V991" s="618"/>
      <c r="W991" s="618"/>
      <c r="X991" s="618"/>
      <c r="Y991" s="618"/>
      <c r="Z991" s="618"/>
    </row>
    <row r="992" spans="1:26" s="19" customFormat="1" ht="13.5" customHeight="1" x14ac:dyDescent="0.15">
      <c r="A992" s="15"/>
      <c r="B992" s="15"/>
      <c r="C992" s="15"/>
      <c r="D992" s="15"/>
      <c r="E992" s="15"/>
      <c r="F992" s="15"/>
      <c r="G992" s="15"/>
      <c r="H992" s="15"/>
      <c r="I992" s="15"/>
      <c r="J992" s="15"/>
      <c r="K992" s="15"/>
      <c r="L992" s="15"/>
      <c r="M992" s="11"/>
      <c r="O992" s="618"/>
      <c r="P992" s="618"/>
      <c r="Q992" s="618"/>
      <c r="R992" s="618"/>
      <c r="S992" s="618"/>
      <c r="T992" s="618"/>
      <c r="U992" s="618"/>
      <c r="V992" s="618"/>
      <c r="W992" s="618"/>
      <c r="X992" s="618"/>
      <c r="Y992" s="618"/>
      <c r="Z992" s="618"/>
    </row>
    <row r="993" spans="1:26" s="19" customFormat="1" ht="13.5" customHeight="1" x14ac:dyDescent="0.15">
      <c r="A993" s="15"/>
      <c r="B993" s="15"/>
      <c r="C993" s="15"/>
      <c r="D993" s="15"/>
      <c r="E993" s="15"/>
      <c r="F993" s="15"/>
      <c r="G993" s="15"/>
      <c r="H993" s="15"/>
      <c r="I993" s="15"/>
      <c r="J993" s="15"/>
      <c r="K993" s="15"/>
      <c r="L993" s="15"/>
      <c r="M993" s="11"/>
      <c r="O993" s="618"/>
      <c r="P993" s="618"/>
      <c r="Q993" s="618"/>
      <c r="R993" s="618"/>
      <c r="S993" s="618"/>
      <c r="T993" s="618"/>
      <c r="U993" s="618"/>
      <c r="V993" s="618"/>
      <c r="W993" s="618"/>
      <c r="X993" s="618"/>
      <c r="Y993" s="618"/>
      <c r="Z993" s="618"/>
    </row>
    <row r="994" spans="1:26" s="19" customFormat="1" ht="13.5" customHeight="1" x14ac:dyDescent="0.15">
      <c r="A994" s="15"/>
      <c r="B994" s="15"/>
      <c r="C994" s="15"/>
      <c r="D994" s="15"/>
      <c r="E994" s="15"/>
      <c r="F994" s="15"/>
      <c r="G994" s="15"/>
      <c r="H994" s="15"/>
      <c r="I994" s="15"/>
      <c r="J994" s="15"/>
      <c r="K994" s="15"/>
      <c r="L994" s="15"/>
      <c r="M994" s="11"/>
      <c r="O994" s="618"/>
      <c r="P994" s="618"/>
      <c r="Q994" s="618"/>
      <c r="R994" s="618"/>
      <c r="S994" s="618"/>
      <c r="T994" s="618"/>
      <c r="U994" s="618"/>
      <c r="V994" s="618"/>
      <c r="W994" s="618"/>
      <c r="X994" s="618"/>
      <c r="Y994" s="618"/>
      <c r="Z994" s="618"/>
    </row>
    <row r="995" spans="1:26" s="19" customFormat="1" ht="13.5" customHeight="1" x14ac:dyDescent="0.15">
      <c r="A995" s="15"/>
      <c r="B995" s="15"/>
      <c r="C995" s="15"/>
      <c r="D995" s="15"/>
      <c r="E995" s="15"/>
      <c r="F995" s="15"/>
      <c r="G995" s="15"/>
      <c r="H995" s="15"/>
      <c r="I995" s="15"/>
      <c r="J995" s="15"/>
      <c r="K995" s="15"/>
      <c r="L995" s="15"/>
      <c r="M995" s="11"/>
      <c r="O995" s="618"/>
      <c r="P995" s="618"/>
      <c r="Q995" s="618"/>
      <c r="R995" s="618"/>
      <c r="S995" s="618"/>
      <c r="T995" s="618"/>
      <c r="U995" s="618"/>
      <c r="V995" s="618"/>
      <c r="W995" s="618"/>
      <c r="X995" s="618"/>
      <c r="Y995" s="618"/>
      <c r="Z995" s="618"/>
    </row>
    <row r="996" spans="1:26" s="19" customFormat="1" ht="13.5" customHeight="1" x14ac:dyDescent="0.15">
      <c r="A996" s="15"/>
      <c r="B996" s="15"/>
      <c r="C996" s="15"/>
      <c r="D996" s="15"/>
      <c r="E996" s="15"/>
      <c r="F996" s="15"/>
      <c r="G996" s="15"/>
      <c r="H996" s="15"/>
      <c r="I996" s="15"/>
      <c r="J996" s="15"/>
      <c r="K996" s="15"/>
      <c r="L996" s="15"/>
      <c r="M996" s="11"/>
      <c r="O996" s="618"/>
      <c r="P996" s="618"/>
      <c r="Q996" s="618"/>
      <c r="R996" s="618"/>
      <c r="S996" s="618"/>
      <c r="T996" s="618"/>
      <c r="U996" s="618"/>
      <c r="V996" s="618"/>
      <c r="W996" s="618"/>
      <c r="X996" s="618"/>
      <c r="Y996" s="618"/>
      <c r="Z996" s="618"/>
    </row>
    <row r="997" spans="1:26" s="19" customFormat="1" ht="13.5" customHeight="1" x14ac:dyDescent="0.15">
      <c r="A997" s="15"/>
      <c r="B997" s="15"/>
      <c r="C997" s="15"/>
      <c r="D997" s="15"/>
      <c r="E997" s="15"/>
      <c r="F997" s="15"/>
      <c r="G997" s="15"/>
      <c r="H997" s="15"/>
      <c r="I997" s="15"/>
      <c r="J997" s="15"/>
      <c r="K997" s="15"/>
      <c r="L997" s="15"/>
      <c r="M997" s="11"/>
      <c r="O997" s="618"/>
      <c r="P997" s="618"/>
      <c r="Q997" s="618"/>
      <c r="R997" s="618"/>
      <c r="S997" s="618"/>
      <c r="T997" s="618"/>
      <c r="U997" s="618"/>
      <c r="V997" s="618"/>
      <c r="W997" s="618"/>
      <c r="X997" s="618"/>
      <c r="Y997" s="618"/>
      <c r="Z997" s="618"/>
    </row>
    <row r="998" spans="1:26" s="19" customFormat="1" ht="13.5" customHeight="1" x14ac:dyDescent="0.15">
      <c r="A998" s="15"/>
      <c r="B998" s="15"/>
      <c r="C998" s="15"/>
      <c r="D998" s="15"/>
      <c r="E998" s="15"/>
      <c r="F998" s="15"/>
      <c r="G998" s="15"/>
      <c r="H998" s="15"/>
      <c r="I998" s="15"/>
      <c r="J998" s="15"/>
      <c r="K998" s="15"/>
      <c r="L998" s="15"/>
      <c r="M998" s="11"/>
      <c r="O998" s="618"/>
      <c r="P998" s="618"/>
      <c r="Q998" s="618"/>
      <c r="R998" s="618"/>
      <c r="S998" s="618"/>
      <c r="T998" s="618"/>
      <c r="U998" s="618"/>
      <c r="V998" s="618"/>
      <c r="W998" s="618"/>
      <c r="X998" s="618"/>
      <c r="Y998" s="618"/>
      <c r="Z998" s="618"/>
    </row>
    <row r="999" spans="1:26" s="19" customFormat="1" ht="13.5" customHeight="1" x14ac:dyDescent="0.15">
      <c r="A999" s="15"/>
      <c r="B999" s="15"/>
      <c r="C999" s="15"/>
      <c r="D999" s="15"/>
      <c r="E999" s="15"/>
      <c r="F999" s="15"/>
      <c r="G999" s="15"/>
      <c r="H999" s="15"/>
      <c r="I999" s="15"/>
      <c r="J999" s="15"/>
      <c r="K999" s="15"/>
      <c r="L999" s="15"/>
      <c r="M999" s="11"/>
      <c r="O999" s="618"/>
      <c r="P999" s="618"/>
      <c r="Q999" s="618"/>
      <c r="R999" s="618"/>
      <c r="S999" s="618"/>
      <c r="T999" s="618"/>
      <c r="U999" s="618"/>
      <c r="V999" s="618"/>
      <c r="W999" s="618"/>
      <c r="X999" s="618"/>
      <c r="Y999" s="618"/>
      <c r="Z999" s="618"/>
    </row>
    <row r="1000" spans="1:26" s="19" customFormat="1" ht="13.5" customHeight="1" x14ac:dyDescent="0.15">
      <c r="A1000" s="15"/>
      <c r="B1000" s="15"/>
      <c r="C1000" s="15"/>
      <c r="D1000" s="15"/>
      <c r="E1000" s="15"/>
      <c r="F1000" s="15"/>
      <c r="G1000" s="15"/>
      <c r="H1000" s="15"/>
      <c r="I1000" s="15"/>
      <c r="J1000" s="15"/>
      <c r="K1000" s="15"/>
      <c r="L1000" s="15"/>
      <c r="M1000" s="11"/>
      <c r="O1000" s="618"/>
      <c r="P1000" s="618"/>
      <c r="Q1000" s="618"/>
      <c r="R1000" s="618"/>
      <c r="S1000" s="618"/>
      <c r="T1000" s="618"/>
      <c r="U1000" s="618"/>
      <c r="V1000" s="618"/>
      <c r="W1000" s="618"/>
      <c r="X1000" s="618"/>
      <c r="Y1000" s="618"/>
      <c r="Z1000" s="618"/>
    </row>
    <row r="1001" spans="1:26" s="19" customFormat="1" ht="13.5" customHeight="1" x14ac:dyDescent="0.15">
      <c r="A1001" s="15"/>
      <c r="B1001" s="15"/>
      <c r="C1001" s="15"/>
      <c r="D1001" s="15"/>
      <c r="E1001" s="15"/>
      <c r="F1001" s="15"/>
      <c r="G1001" s="15"/>
      <c r="H1001" s="15"/>
      <c r="I1001" s="15"/>
      <c r="J1001" s="15"/>
      <c r="K1001" s="15"/>
      <c r="L1001" s="15"/>
      <c r="M1001" s="11"/>
      <c r="O1001" s="618"/>
      <c r="P1001" s="618"/>
      <c r="Q1001" s="618"/>
      <c r="R1001" s="618"/>
      <c r="S1001" s="618"/>
      <c r="T1001" s="618"/>
      <c r="U1001" s="618"/>
      <c r="V1001" s="618"/>
      <c r="W1001" s="618"/>
      <c r="X1001" s="618"/>
      <c r="Y1001" s="618"/>
      <c r="Z1001" s="618"/>
    </row>
    <row r="1002" spans="1:26" s="19" customFormat="1" ht="13.5" customHeight="1" x14ac:dyDescent="0.15">
      <c r="A1002" s="15"/>
      <c r="B1002" s="15"/>
      <c r="C1002" s="15"/>
      <c r="D1002" s="15"/>
      <c r="E1002" s="15"/>
      <c r="F1002" s="15"/>
      <c r="G1002" s="15"/>
      <c r="H1002" s="15"/>
      <c r="I1002" s="15"/>
      <c r="J1002" s="15"/>
      <c r="K1002" s="15"/>
      <c r="L1002" s="15"/>
      <c r="M1002" s="11"/>
      <c r="O1002" s="618"/>
      <c r="P1002" s="618"/>
      <c r="Q1002" s="618"/>
      <c r="R1002" s="618"/>
      <c r="S1002" s="618"/>
      <c r="T1002" s="618"/>
      <c r="U1002" s="618"/>
      <c r="V1002" s="618"/>
      <c r="W1002" s="618"/>
      <c r="X1002" s="618"/>
      <c r="Y1002" s="618"/>
      <c r="Z1002" s="618"/>
    </row>
    <row r="1003" spans="1:26" s="19" customFormat="1" ht="13.5" customHeight="1" x14ac:dyDescent="0.15">
      <c r="A1003" s="15"/>
      <c r="B1003" s="15"/>
      <c r="C1003" s="15"/>
      <c r="D1003" s="15"/>
      <c r="E1003" s="15"/>
      <c r="F1003" s="15"/>
      <c r="G1003" s="15"/>
      <c r="H1003" s="15"/>
      <c r="I1003" s="15"/>
      <c r="J1003" s="15"/>
      <c r="K1003" s="15"/>
      <c r="L1003" s="15"/>
      <c r="M1003" s="11"/>
      <c r="O1003" s="618"/>
      <c r="P1003" s="618"/>
      <c r="Q1003" s="618"/>
      <c r="R1003" s="618"/>
      <c r="S1003" s="618"/>
      <c r="T1003" s="618"/>
      <c r="U1003" s="618"/>
      <c r="V1003" s="618"/>
      <c r="W1003" s="618"/>
      <c r="X1003" s="618"/>
      <c r="Y1003" s="618"/>
      <c r="Z1003" s="618"/>
    </row>
    <row r="1004" spans="1:26" s="19" customFormat="1" ht="13.5" customHeight="1" x14ac:dyDescent="0.15">
      <c r="A1004" s="15"/>
      <c r="B1004" s="15"/>
      <c r="C1004" s="15"/>
      <c r="D1004" s="15"/>
      <c r="E1004" s="15"/>
      <c r="F1004" s="15"/>
      <c r="G1004" s="15"/>
      <c r="H1004" s="15"/>
      <c r="I1004" s="15"/>
      <c r="J1004" s="15"/>
      <c r="K1004" s="15"/>
      <c r="L1004" s="15"/>
      <c r="M1004" s="11"/>
      <c r="O1004" s="618"/>
      <c r="P1004" s="618"/>
      <c r="Q1004" s="618"/>
      <c r="R1004" s="618"/>
      <c r="S1004" s="618"/>
      <c r="T1004" s="618"/>
      <c r="U1004" s="618"/>
      <c r="V1004" s="618"/>
      <c r="W1004" s="618"/>
      <c r="X1004" s="618"/>
      <c r="Y1004" s="618"/>
      <c r="Z1004" s="618"/>
    </row>
    <row r="1005" spans="1:26" s="19" customFormat="1" ht="13.5" customHeight="1" x14ac:dyDescent="0.15">
      <c r="A1005" s="15"/>
      <c r="B1005" s="15"/>
      <c r="C1005" s="15"/>
      <c r="D1005" s="15"/>
      <c r="E1005" s="15"/>
      <c r="F1005" s="15"/>
      <c r="G1005" s="15"/>
      <c r="H1005" s="15"/>
      <c r="I1005" s="15"/>
      <c r="J1005" s="15"/>
      <c r="K1005" s="15"/>
      <c r="L1005" s="15"/>
      <c r="M1005" s="11"/>
      <c r="O1005" s="618"/>
      <c r="P1005" s="618"/>
      <c r="Q1005" s="618"/>
      <c r="R1005" s="618"/>
      <c r="S1005" s="618"/>
      <c r="T1005" s="618"/>
      <c r="U1005" s="618"/>
      <c r="V1005" s="618"/>
      <c r="W1005" s="618"/>
      <c r="X1005" s="618"/>
      <c r="Y1005" s="618"/>
      <c r="Z1005" s="618"/>
    </row>
    <row r="1006" spans="1:26" s="19" customFormat="1" ht="13.5" customHeight="1" x14ac:dyDescent="0.15">
      <c r="A1006" s="15"/>
      <c r="B1006" s="15"/>
      <c r="C1006" s="15"/>
      <c r="D1006" s="15"/>
      <c r="E1006" s="15"/>
      <c r="F1006" s="15"/>
      <c r="G1006" s="15"/>
      <c r="H1006" s="15"/>
      <c r="I1006" s="15"/>
      <c r="J1006" s="15"/>
      <c r="K1006" s="15"/>
      <c r="L1006" s="15"/>
      <c r="M1006" s="11"/>
      <c r="O1006" s="618"/>
      <c r="P1006" s="618"/>
      <c r="Q1006" s="618"/>
      <c r="R1006" s="618"/>
      <c r="S1006" s="618"/>
      <c r="T1006" s="618"/>
      <c r="U1006" s="618"/>
      <c r="V1006" s="618"/>
      <c r="W1006" s="618"/>
      <c r="X1006" s="618"/>
      <c r="Y1006" s="618"/>
      <c r="Z1006" s="618"/>
    </row>
    <row r="1007" spans="1:26" s="19" customFormat="1" ht="13.5" customHeight="1" x14ac:dyDescent="0.15">
      <c r="A1007" s="15"/>
      <c r="B1007" s="15"/>
      <c r="C1007" s="15"/>
      <c r="D1007" s="15"/>
      <c r="E1007" s="15"/>
      <c r="F1007" s="15"/>
      <c r="G1007" s="15"/>
      <c r="H1007" s="15"/>
      <c r="I1007" s="15"/>
      <c r="J1007" s="15"/>
      <c r="K1007" s="15"/>
      <c r="L1007" s="15"/>
      <c r="M1007" s="11"/>
      <c r="O1007" s="618"/>
      <c r="P1007" s="618"/>
      <c r="Q1007" s="618"/>
      <c r="R1007" s="618"/>
      <c r="S1007" s="618"/>
      <c r="T1007" s="618"/>
      <c r="U1007" s="618"/>
      <c r="V1007" s="618"/>
      <c r="W1007" s="618"/>
      <c r="X1007" s="618"/>
      <c r="Y1007" s="618"/>
      <c r="Z1007" s="618"/>
    </row>
    <row r="1008" spans="1:26" s="19" customFormat="1" ht="13.5" customHeight="1" x14ac:dyDescent="0.15">
      <c r="A1008" s="15"/>
      <c r="B1008" s="15"/>
      <c r="C1008" s="15"/>
      <c r="D1008" s="15"/>
      <c r="E1008" s="15"/>
      <c r="F1008" s="15"/>
      <c r="G1008" s="15"/>
      <c r="H1008" s="15"/>
      <c r="I1008" s="15"/>
      <c r="J1008" s="15"/>
      <c r="K1008" s="15"/>
      <c r="L1008" s="15"/>
      <c r="M1008" s="11"/>
      <c r="O1008" s="618"/>
      <c r="P1008" s="618"/>
      <c r="Q1008" s="618"/>
      <c r="R1008" s="618"/>
      <c r="S1008" s="618"/>
      <c r="T1008" s="618"/>
      <c r="U1008" s="618"/>
      <c r="V1008" s="618"/>
      <c r="W1008" s="618"/>
      <c r="X1008" s="618"/>
      <c r="Y1008" s="618"/>
      <c r="Z1008" s="618"/>
    </row>
    <row r="1009" spans="1:26" s="19" customFormat="1" ht="13.5" customHeight="1" x14ac:dyDescent="0.15">
      <c r="A1009" s="15"/>
      <c r="B1009" s="15"/>
      <c r="C1009" s="15"/>
      <c r="D1009" s="15"/>
      <c r="E1009" s="15"/>
      <c r="F1009" s="15"/>
      <c r="G1009" s="15"/>
      <c r="H1009" s="15"/>
      <c r="I1009" s="15"/>
      <c r="J1009" s="15"/>
      <c r="K1009" s="15"/>
      <c r="L1009" s="15"/>
      <c r="M1009" s="11"/>
      <c r="O1009" s="618"/>
      <c r="P1009" s="618"/>
      <c r="Q1009" s="618"/>
      <c r="R1009" s="618"/>
      <c r="S1009" s="618"/>
      <c r="T1009" s="618"/>
      <c r="U1009" s="618"/>
      <c r="V1009" s="618"/>
      <c r="W1009" s="618"/>
      <c r="X1009" s="618"/>
      <c r="Y1009" s="618"/>
      <c r="Z1009" s="618"/>
    </row>
    <row r="1010" spans="1:26" s="19" customFormat="1" ht="13.5" customHeight="1" x14ac:dyDescent="0.15">
      <c r="A1010" s="15"/>
      <c r="B1010" s="15"/>
      <c r="C1010" s="15"/>
      <c r="D1010" s="15"/>
      <c r="E1010" s="15"/>
      <c r="F1010" s="15"/>
      <c r="G1010" s="15"/>
      <c r="H1010" s="15"/>
      <c r="I1010" s="15"/>
      <c r="J1010" s="15"/>
      <c r="K1010" s="15"/>
      <c r="L1010" s="15"/>
      <c r="M1010" s="11"/>
      <c r="O1010" s="618"/>
      <c r="P1010" s="618"/>
      <c r="Q1010" s="618"/>
      <c r="R1010" s="618"/>
      <c r="S1010" s="618"/>
      <c r="T1010" s="618"/>
      <c r="U1010" s="618"/>
      <c r="V1010" s="618"/>
      <c r="W1010" s="618"/>
      <c r="X1010" s="618"/>
      <c r="Y1010" s="618"/>
      <c r="Z1010" s="618"/>
    </row>
    <row r="1011" spans="1:26" s="19" customFormat="1" ht="13.5" customHeight="1" x14ac:dyDescent="0.15">
      <c r="A1011" s="15"/>
      <c r="B1011" s="15"/>
      <c r="C1011" s="15"/>
      <c r="D1011" s="15"/>
      <c r="E1011" s="15"/>
      <c r="F1011" s="15"/>
      <c r="G1011" s="15"/>
      <c r="H1011" s="15"/>
      <c r="I1011" s="15"/>
      <c r="J1011" s="15"/>
      <c r="K1011" s="15"/>
      <c r="L1011" s="15"/>
      <c r="M1011" s="11"/>
      <c r="O1011" s="618"/>
      <c r="P1011" s="618"/>
      <c r="Q1011" s="618"/>
      <c r="R1011" s="618"/>
      <c r="S1011" s="618"/>
      <c r="T1011" s="618"/>
      <c r="U1011" s="618"/>
      <c r="V1011" s="618"/>
      <c r="W1011" s="618"/>
      <c r="X1011" s="618"/>
      <c r="Y1011" s="618"/>
      <c r="Z1011" s="618"/>
    </row>
    <row r="1012" spans="1:26" s="19" customFormat="1" ht="13.5" customHeight="1" x14ac:dyDescent="0.15">
      <c r="A1012" s="15"/>
      <c r="B1012" s="15"/>
      <c r="C1012" s="15"/>
      <c r="D1012" s="15"/>
      <c r="E1012" s="15"/>
      <c r="F1012" s="15"/>
      <c r="G1012" s="15"/>
      <c r="H1012" s="15"/>
      <c r="I1012" s="15"/>
      <c r="J1012" s="15"/>
      <c r="K1012" s="15"/>
      <c r="L1012" s="15"/>
      <c r="M1012" s="11"/>
      <c r="O1012" s="618"/>
      <c r="P1012" s="618"/>
      <c r="Q1012" s="618"/>
      <c r="R1012" s="618"/>
      <c r="S1012" s="618"/>
      <c r="T1012" s="618"/>
      <c r="U1012" s="618"/>
      <c r="V1012" s="618"/>
      <c r="W1012" s="618"/>
      <c r="X1012" s="618"/>
      <c r="Y1012" s="618"/>
      <c r="Z1012" s="618"/>
    </row>
    <row r="1013" spans="1:26" s="19" customFormat="1" ht="13.5" customHeight="1" x14ac:dyDescent="0.15">
      <c r="A1013" s="15"/>
      <c r="B1013" s="15"/>
      <c r="C1013" s="15"/>
      <c r="D1013" s="15"/>
      <c r="E1013" s="15"/>
      <c r="F1013" s="15"/>
      <c r="G1013" s="15"/>
      <c r="H1013" s="15"/>
      <c r="I1013" s="15"/>
      <c r="J1013" s="15"/>
      <c r="K1013" s="15"/>
      <c r="L1013" s="15"/>
      <c r="M1013" s="11"/>
      <c r="O1013" s="618"/>
      <c r="P1013" s="618"/>
      <c r="Q1013" s="618"/>
      <c r="R1013" s="618"/>
      <c r="S1013" s="618"/>
      <c r="T1013" s="618"/>
      <c r="U1013" s="618"/>
      <c r="V1013" s="618"/>
      <c r="W1013" s="618"/>
      <c r="X1013" s="618"/>
      <c r="Y1013" s="618"/>
      <c r="Z1013" s="618"/>
    </row>
    <row r="1014" spans="1:26" s="19" customFormat="1" ht="13.5" customHeight="1" x14ac:dyDescent="0.15">
      <c r="A1014" s="15"/>
      <c r="B1014" s="15"/>
      <c r="C1014" s="15"/>
      <c r="D1014" s="15"/>
      <c r="E1014" s="15"/>
      <c r="F1014" s="15"/>
      <c r="G1014" s="15"/>
      <c r="H1014" s="15"/>
      <c r="I1014" s="15"/>
      <c r="J1014" s="15"/>
      <c r="K1014" s="15"/>
      <c r="L1014" s="15"/>
      <c r="M1014" s="11"/>
      <c r="O1014" s="618"/>
      <c r="P1014" s="618"/>
      <c r="Q1014" s="618"/>
      <c r="R1014" s="618"/>
      <c r="S1014" s="618"/>
      <c r="T1014" s="618"/>
      <c r="U1014" s="618"/>
      <c r="V1014" s="618"/>
      <c r="W1014" s="618"/>
      <c r="X1014" s="618"/>
      <c r="Y1014" s="618"/>
      <c r="Z1014" s="618"/>
    </row>
    <row r="1015" spans="1:26" s="19" customFormat="1" ht="13.5" customHeight="1" x14ac:dyDescent="0.15">
      <c r="A1015" s="15"/>
      <c r="B1015" s="15"/>
      <c r="C1015" s="15"/>
      <c r="D1015" s="15"/>
      <c r="E1015" s="15"/>
      <c r="F1015" s="15"/>
      <c r="G1015" s="15"/>
      <c r="H1015" s="15"/>
      <c r="I1015" s="15"/>
      <c r="J1015" s="15"/>
      <c r="K1015" s="15"/>
      <c r="L1015" s="15"/>
      <c r="M1015" s="11"/>
      <c r="O1015" s="618"/>
      <c r="P1015" s="618"/>
      <c r="Q1015" s="618"/>
      <c r="R1015" s="618"/>
      <c r="S1015" s="618"/>
      <c r="T1015" s="618"/>
      <c r="U1015" s="618"/>
      <c r="V1015" s="618"/>
      <c r="W1015" s="618"/>
      <c r="X1015" s="618"/>
      <c r="Y1015" s="618"/>
      <c r="Z1015" s="618"/>
    </row>
    <row r="1016" spans="1:26" s="19" customFormat="1" ht="13.5" customHeight="1" x14ac:dyDescent="0.15">
      <c r="A1016" s="15"/>
      <c r="B1016" s="15"/>
      <c r="C1016" s="15"/>
      <c r="D1016" s="15"/>
      <c r="E1016" s="15"/>
      <c r="F1016" s="15"/>
      <c r="G1016" s="15"/>
      <c r="H1016" s="15"/>
      <c r="I1016" s="15"/>
      <c r="J1016" s="15"/>
      <c r="K1016" s="15"/>
      <c r="L1016" s="15"/>
      <c r="M1016" s="11"/>
      <c r="O1016" s="618"/>
      <c r="P1016" s="618"/>
      <c r="Q1016" s="618"/>
      <c r="R1016" s="618"/>
      <c r="S1016" s="618"/>
      <c r="T1016" s="618"/>
      <c r="U1016" s="618"/>
      <c r="V1016" s="618"/>
      <c r="W1016" s="618"/>
      <c r="X1016" s="618"/>
      <c r="Y1016" s="618"/>
      <c r="Z1016" s="618"/>
    </row>
    <row r="1017" spans="1:26" s="19" customFormat="1" ht="13.5" customHeight="1" x14ac:dyDescent="0.15">
      <c r="A1017" s="15"/>
      <c r="B1017" s="15"/>
      <c r="C1017" s="15"/>
      <c r="D1017" s="15"/>
      <c r="E1017" s="15"/>
      <c r="F1017" s="15"/>
      <c r="G1017" s="15"/>
      <c r="H1017" s="15"/>
      <c r="I1017" s="15"/>
      <c r="J1017" s="15"/>
      <c r="K1017" s="15"/>
      <c r="L1017" s="15"/>
      <c r="M1017" s="11"/>
      <c r="O1017" s="618"/>
      <c r="P1017" s="618"/>
      <c r="Q1017" s="618"/>
      <c r="R1017" s="618"/>
      <c r="S1017" s="618"/>
      <c r="T1017" s="618"/>
      <c r="U1017" s="618"/>
      <c r="V1017" s="618"/>
      <c r="W1017" s="618"/>
      <c r="X1017" s="618"/>
      <c r="Y1017" s="618"/>
      <c r="Z1017" s="618"/>
    </row>
    <row r="1018" spans="1:26" s="19" customFormat="1" ht="13.5" customHeight="1" x14ac:dyDescent="0.15">
      <c r="A1018" s="15"/>
      <c r="B1018" s="15"/>
      <c r="C1018" s="15"/>
      <c r="D1018" s="15"/>
      <c r="E1018" s="15"/>
      <c r="F1018" s="15"/>
      <c r="G1018" s="15"/>
      <c r="H1018" s="15"/>
      <c r="I1018" s="15"/>
      <c r="J1018" s="15"/>
      <c r="K1018" s="15"/>
      <c r="L1018" s="15"/>
      <c r="M1018" s="11"/>
      <c r="O1018" s="618"/>
      <c r="P1018" s="618"/>
      <c r="Q1018" s="618"/>
      <c r="R1018" s="618"/>
      <c r="S1018" s="618"/>
      <c r="T1018" s="618"/>
      <c r="U1018" s="618"/>
      <c r="V1018" s="618"/>
      <c r="W1018" s="618"/>
      <c r="X1018" s="618"/>
      <c r="Y1018" s="618"/>
      <c r="Z1018" s="618"/>
    </row>
    <row r="1019" spans="1:26" s="19" customFormat="1" ht="13.5" customHeight="1" x14ac:dyDescent="0.15">
      <c r="A1019" s="15"/>
      <c r="B1019" s="15"/>
      <c r="C1019" s="15"/>
      <c r="D1019" s="15"/>
      <c r="E1019" s="15"/>
      <c r="F1019" s="15"/>
      <c r="G1019" s="15"/>
      <c r="H1019" s="15"/>
      <c r="I1019" s="15"/>
      <c r="J1019" s="15"/>
      <c r="K1019" s="15"/>
      <c r="L1019" s="15"/>
      <c r="M1019" s="11"/>
      <c r="O1019" s="618"/>
      <c r="P1019" s="618"/>
      <c r="Q1019" s="618"/>
      <c r="R1019" s="618"/>
      <c r="S1019" s="618"/>
      <c r="T1019" s="618"/>
      <c r="U1019" s="618"/>
      <c r="V1019" s="618"/>
      <c r="W1019" s="618"/>
      <c r="X1019" s="618"/>
      <c r="Y1019" s="618"/>
      <c r="Z1019" s="618"/>
    </row>
    <row r="1020" spans="1:26" s="19" customFormat="1" ht="13.5" customHeight="1" x14ac:dyDescent="0.15">
      <c r="A1020" s="15"/>
      <c r="B1020" s="15"/>
      <c r="C1020" s="15"/>
      <c r="D1020" s="15"/>
      <c r="E1020" s="15"/>
      <c r="F1020" s="15"/>
      <c r="G1020" s="15"/>
      <c r="H1020" s="15"/>
      <c r="I1020" s="15"/>
      <c r="J1020" s="15"/>
      <c r="K1020" s="15"/>
      <c r="L1020" s="15"/>
      <c r="M1020" s="11"/>
      <c r="O1020" s="618"/>
      <c r="P1020" s="618"/>
      <c r="Q1020" s="618"/>
      <c r="R1020" s="618"/>
      <c r="S1020" s="618"/>
      <c r="T1020" s="618"/>
      <c r="U1020" s="618"/>
      <c r="V1020" s="618"/>
      <c r="W1020" s="618"/>
      <c r="X1020" s="618"/>
      <c r="Y1020" s="618"/>
      <c r="Z1020" s="618"/>
    </row>
    <row r="1021" spans="1:26" s="19" customFormat="1" ht="13.5" customHeight="1" x14ac:dyDescent="0.15">
      <c r="A1021" s="15"/>
      <c r="B1021" s="15"/>
      <c r="C1021" s="15"/>
      <c r="D1021" s="15"/>
      <c r="E1021" s="15"/>
      <c r="F1021" s="15"/>
      <c r="G1021" s="15"/>
      <c r="H1021" s="15"/>
      <c r="I1021" s="15"/>
      <c r="J1021" s="15"/>
      <c r="K1021" s="15"/>
      <c r="L1021" s="15"/>
      <c r="M1021" s="11"/>
      <c r="O1021" s="618"/>
      <c r="P1021" s="618"/>
      <c r="Q1021" s="618"/>
      <c r="R1021" s="618"/>
      <c r="S1021" s="618"/>
      <c r="T1021" s="618"/>
      <c r="U1021" s="618"/>
      <c r="V1021" s="618"/>
      <c r="W1021" s="618"/>
      <c r="X1021" s="618"/>
      <c r="Y1021" s="618"/>
      <c r="Z1021" s="618"/>
    </row>
    <row r="1022" spans="1:26" s="19" customFormat="1" ht="13.5" customHeight="1" x14ac:dyDescent="0.15">
      <c r="A1022" s="15"/>
      <c r="B1022" s="15"/>
      <c r="C1022" s="15"/>
      <c r="D1022" s="15"/>
      <c r="E1022" s="15"/>
      <c r="F1022" s="15"/>
      <c r="G1022" s="15"/>
      <c r="H1022" s="15"/>
      <c r="I1022" s="15"/>
      <c r="J1022" s="15"/>
      <c r="K1022" s="15"/>
      <c r="L1022" s="15"/>
      <c r="M1022" s="11"/>
      <c r="O1022" s="618"/>
      <c r="P1022" s="618"/>
      <c r="Q1022" s="618"/>
      <c r="R1022" s="618"/>
      <c r="S1022" s="618"/>
      <c r="T1022" s="618"/>
      <c r="U1022" s="618"/>
      <c r="V1022" s="618"/>
      <c r="W1022" s="618"/>
      <c r="X1022" s="618"/>
      <c r="Y1022" s="618"/>
      <c r="Z1022" s="618"/>
    </row>
    <row r="1023" spans="1:26" s="19" customFormat="1" ht="13.5" customHeight="1" x14ac:dyDescent="0.15">
      <c r="A1023" s="15"/>
      <c r="B1023" s="15"/>
      <c r="C1023" s="15"/>
      <c r="D1023" s="15"/>
      <c r="E1023" s="15"/>
      <c r="F1023" s="15"/>
      <c r="G1023" s="15"/>
      <c r="H1023" s="15"/>
      <c r="I1023" s="15"/>
      <c r="J1023" s="15"/>
      <c r="K1023" s="15"/>
      <c r="L1023" s="15"/>
      <c r="M1023" s="11"/>
      <c r="O1023" s="618"/>
      <c r="P1023" s="618"/>
      <c r="Q1023" s="618"/>
      <c r="R1023" s="618"/>
      <c r="S1023" s="618"/>
      <c r="T1023" s="618"/>
      <c r="U1023" s="618"/>
      <c r="V1023" s="618"/>
      <c r="W1023" s="618"/>
      <c r="X1023" s="618"/>
      <c r="Y1023" s="618"/>
      <c r="Z1023" s="618"/>
    </row>
    <row r="1024" spans="1:26" s="19" customFormat="1" ht="13.5" customHeight="1" x14ac:dyDescent="0.15">
      <c r="A1024" s="15"/>
      <c r="B1024" s="15"/>
      <c r="C1024" s="15"/>
      <c r="D1024" s="15"/>
      <c r="E1024" s="15"/>
      <c r="F1024" s="15"/>
      <c r="G1024" s="15"/>
      <c r="H1024" s="15"/>
      <c r="I1024" s="15"/>
      <c r="J1024" s="15"/>
      <c r="K1024" s="15"/>
      <c r="L1024" s="15"/>
      <c r="M1024" s="11"/>
      <c r="O1024" s="618"/>
      <c r="P1024" s="618"/>
      <c r="Q1024" s="618"/>
      <c r="R1024" s="618"/>
      <c r="S1024" s="618"/>
      <c r="T1024" s="618"/>
      <c r="U1024" s="618"/>
      <c r="V1024" s="618"/>
      <c r="W1024" s="618"/>
      <c r="X1024" s="618"/>
      <c r="Y1024" s="618"/>
      <c r="Z1024" s="618"/>
    </row>
    <row r="1025" spans="1:26" s="19" customFormat="1" ht="13.5" customHeight="1" x14ac:dyDescent="0.15">
      <c r="A1025" s="15"/>
      <c r="B1025" s="15"/>
      <c r="C1025" s="15"/>
      <c r="D1025" s="15"/>
      <c r="E1025" s="15"/>
      <c r="F1025" s="15"/>
      <c r="G1025" s="15"/>
      <c r="H1025" s="15"/>
      <c r="I1025" s="15"/>
      <c r="J1025" s="15"/>
      <c r="K1025" s="15"/>
      <c r="L1025" s="15"/>
      <c r="M1025" s="11"/>
      <c r="O1025" s="618"/>
      <c r="P1025" s="618"/>
      <c r="Q1025" s="618"/>
      <c r="R1025" s="618"/>
      <c r="S1025" s="618"/>
      <c r="T1025" s="618"/>
      <c r="U1025" s="618"/>
      <c r="V1025" s="618"/>
      <c r="W1025" s="618"/>
      <c r="X1025" s="618"/>
      <c r="Y1025" s="618"/>
      <c r="Z1025" s="618"/>
    </row>
    <row r="1026" spans="1:26" s="19" customFormat="1" ht="13.5" customHeight="1" x14ac:dyDescent="0.15">
      <c r="A1026" s="15"/>
      <c r="B1026" s="15"/>
      <c r="C1026" s="15"/>
      <c r="D1026" s="15"/>
      <c r="E1026" s="15"/>
      <c r="F1026" s="15"/>
      <c r="G1026" s="15"/>
      <c r="H1026" s="15"/>
      <c r="I1026" s="15"/>
      <c r="J1026" s="15"/>
      <c r="K1026" s="15"/>
      <c r="L1026" s="15"/>
      <c r="M1026" s="11"/>
      <c r="O1026" s="618"/>
      <c r="P1026" s="618"/>
      <c r="Q1026" s="618"/>
      <c r="R1026" s="618"/>
      <c r="S1026" s="618"/>
      <c r="T1026" s="618"/>
      <c r="U1026" s="618"/>
      <c r="V1026" s="618"/>
      <c r="W1026" s="618"/>
      <c r="X1026" s="618"/>
      <c r="Y1026" s="618"/>
      <c r="Z1026" s="618"/>
    </row>
    <row r="1027" spans="1:26" s="19" customFormat="1" ht="13.5" customHeight="1" x14ac:dyDescent="0.15">
      <c r="A1027" s="15"/>
      <c r="B1027" s="15"/>
      <c r="C1027" s="15"/>
      <c r="D1027" s="15"/>
      <c r="E1027" s="15"/>
      <c r="F1027" s="15"/>
      <c r="G1027" s="15"/>
      <c r="H1027" s="15"/>
      <c r="I1027" s="15"/>
      <c r="J1027" s="15"/>
      <c r="K1027" s="15"/>
      <c r="L1027" s="15"/>
      <c r="M1027" s="11"/>
      <c r="O1027" s="618"/>
      <c r="P1027" s="618"/>
      <c r="Q1027" s="618"/>
      <c r="R1027" s="618"/>
      <c r="S1027" s="618"/>
      <c r="T1027" s="618"/>
      <c r="U1027" s="618"/>
      <c r="V1027" s="618"/>
      <c r="W1027" s="618"/>
      <c r="X1027" s="618"/>
      <c r="Y1027" s="618"/>
      <c r="Z1027" s="618"/>
    </row>
    <row r="1028" spans="1:26" s="19" customFormat="1" ht="13.5" customHeight="1" x14ac:dyDescent="0.15">
      <c r="A1028" s="15"/>
      <c r="B1028" s="15"/>
      <c r="C1028" s="15"/>
      <c r="D1028" s="15"/>
      <c r="E1028" s="15"/>
      <c r="F1028" s="15"/>
      <c r="G1028" s="15"/>
      <c r="H1028" s="15"/>
      <c r="I1028" s="15"/>
      <c r="J1028" s="15"/>
      <c r="K1028" s="15"/>
      <c r="L1028" s="15"/>
      <c r="M1028" s="11"/>
      <c r="O1028" s="618"/>
      <c r="P1028" s="618"/>
      <c r="Q1028" s="618"/>
      <c r="R1028" s="618"/>
      <c r="S1028" s="618"/>
      <c r="T1028" s="618"/>
      <c r="U1028" s="618"/>
      <c r="V1028" s="618"/>
      <c r="W1028" s="618"/>
      <c r="X1028" s="618"/>
      <c r="Y1028" s="618"/>
      <c r="Z1028" s="618"/>
    </row>
    <row r="1029" spans="1:26" s="19" customFormat="1" ht="13.5" customHeight="1" x14ac:dyDescent="0.15">
      <c r="A1029" s="15"/>
      <c r="B1029" s="15"/>
      <c r="C1029" s="15"/>
      <c r="D1029" s="15"/>
      <c r="E1029" s="15"/>
      <c r="F1029" s="15"/>
      <c r="G1029" s="15"/>
      <c r="H1029" s="15"/>
      <c r="I1029" s="15"/>
      <c r="J1029" s="15"/>
      <c r="K1029" s="15"/>
      <c r="L1029" s="15"/>
      <c r="M1029" s="11"/>
      <c r="O1029" s="618"/>
      <c r="P1029" s="618"/>
      <c r="Q1029" s="618"/>
      <c r="R1029" s="618"/>
      <c r="S1029" s="618"/>
      <c r="T1029" s="618"/>
      <c r="U1029" s="618"/>
      <c r="V1029" s="618"/>
      <c r="W1029" s="618"/>
      <c r="X1029" s="618"/>
      <c r="Y1029" s="618"/>
      <c r="Z1029" s="618"/>
    </row>
    <row r="1030" spans="1:26" s="19" customFormat="1" ht="13.5" customHeight="1" x14ac:dyDescent="0.15">
      <c r="A1030" s="15"/>
      <c r="B1030" s="15"/>
      <c r="C1030" s="15"/>
      <c r="D1030" s="15"/>
      <c r="E1030" s="15"/>
      <c r="F1030" s="15"/>
      <c r="G1030" s="15"/>
      <c r="H1030" s="15"/>
      <c r="I1030" s="15"/>
      <c r="J1030" s="15"/>
      <c r="K1030" s="15"/>
      <c r="L1030" s="15"/>
      <c r="M1030" s="11"/>
      <c r="O1030" s="618"/>
      <c r="P1030" s="618"/>
      <c r="Q1030" s="618"/>
      <c r="R1030" s="618"/>
      <c r="S1030" s="618"/>
      <c r="T1030" s="618"/>
      <c r="U1030" s="618"/>
      <c r="V1030" s="618"/>
      <c r="W1030" s="618"/>
      <c r="X1030" s="618"/>
      <c r="Y1030" s="618"/>
      <c r="Z1030" s="618"/>
    </row>
    <row r="1031" spans="1:26" s="19" customFormat="1" ht="13.5" customHeight="1" x14ac:dyDescent="0.15">
      <c r="A1031" s="15"/>
      <c r="B1031" s="15"/>
      <c r="C1031" s="15"/>
      <c r="D1031" s="15"/>
      <c r="E1031" s="15"/>
      <c r="F1031" s="15"/>
      <c r="G1031" s="15"/>
      <c r="H1031" s="15"/>
      <c r="I1031" s="15"/>
      <c r="J1031" s="15"/>
      <c r="K1031" s="15"/>
      <c r="L1031" s="15"/>
      <c r="M1031" s="11"/>
      <c r="O1031" s="618"/>
      <c r="P1031" s="618"/>
      <c r="Q1031" s="618"/>
      <c r="R1031" s="618"/>
      <c r="S1031" s="618"/>
      <c r="T1031" s="618"/>
      <c r="U1031" s="618"/>
      <c r="V1031" s="618"/>
      <c r="W1031" s="618"/>
      <c r="X1031" s="618"/>
      <c r="Y1031" s="618"/>
      <c r="Z1031" s="618"/>
    </row>
    <row r="1032" spans="1:26" s="19" customFormat="1" ht="13.5" customHeight="1" x14ac:dyDescent="0.15">
      <c r="A1032" s="15"/>
      <c r="B1032" s="15"/>
      <c r="C1032" s="15"/>
      <c r="D1032" s="15"/>
      <c r="E1032" s="15"/>
      <c r="F1032" s="15"/>
      <c r="G1032" s="15"/>
      <c r="H1032" s="15"/>
      <c r="I1032" s="15"/>
      <c r="J1032" s="15"/>
      <c r="K1032" s="15"/>
      <c r="L1032" s="15"/>
      <c r="M1032" s="11"/>
      <c r="O1032" s="618"/>
      <c r="P1032" s="618"/>
      <c r="Q1032" s="618"/>
      <c r="R1032" s="618"/>
      <c r="S1032" s="618"/>
      <c r="T1032" s="618"/>
      <c r="U1032" s="618"/>
      <c r="V1032" s="618"/>
      <c r="W1032" s="618"/>
      <c r="X1032" s="618"/>
      <c r="Y1032" s="618"/>
      <c r="Z1032" s="618"/>
    </row>
    <row r="1033" spans="1:26" s="19" customFormat="1" ht="13.5" customHeight="1" x14ac:dyDescent="0.15">
      <c r="A1033" s="15"/>
      <c r="B1033" s="15"/>
      <c r="C1033" s="15"/>
      <c r="D1033" s="15"/>
      <c r="E1033" s="15"/>
      <c r="F1033" s="15"/>
      <c r="G1033" s="15"/>
      <c r="H1033" s="15"/>
      <c r="I1033" s="15"/>
      <c r="J1033" s="15"/>
      <c r="K1033" s="15"/>
      <c r="L1033" s="15"/>
      <c r="M1033" s="11"/>
      <c r="O1033" s="618"/>
      <c r="P1033" s="618"/>
      <c r="Q1033" s="618"/>
      <c r="R1033" s="618"/>
      <c r="S1033" s="618"/>
      <c r="T1033" s="618"/>
      <c r="U1033" s="618"/>
      <c r="V1033" s="618"/>
      <c r="W1033" s="618"/>
      <c r="X1033" s="618"/>
      <c r="Y1033" s="618"/>
      <c r="Z1033" s="618"/>
    </row>
    <row r="1034" spans="1:26" s="19" customFormat="1" ht="13.5" customHeight="1" x14ac:dyDescent="0.15">
      <c r="A1034" s="15"/>
      <c r="B1034" s="15"/>
      <c r="C1034" s="15"/>
      <c r="D1034" s="15"/>
      <c r="E1034" s="15"/>
      <c r="F1034" s="15"/>
      <c r="G1034" s="15"/>
      <c r="H1034" s="15"/>
      <c r="I1034" s="15"/>
      <c r="J1034" s="15"/>
      <c r="K1034" s="15"/>
      <c r="L1034" s="15"/>
      <c r="M1034" s="11"/>
      <c r="O1034" s="618"/>
      <c r="P1034" s="618"/>
      <c r="Q1034" s="618"/>
      <c r="R1034" s="618"/>
      <c r="S1034" s="618"/>
      <c r="T1034" s="618"/>
      <c r="U1034" s="618"/>
      <c r="V1034" s="618"/>
      <c r="W1034" s="618"/>
      <c r="X1034" s="618"/>
      <c r="Y1034" s="618"/>
      <c r="Z1034" s="618"/>
    </row>
    <row r="1035" spans="1:26" s="19" customFormat="1" ht="13.5" customHeight="1" x14ac:dyDescent="0.15">
      <c r="A1035" s="15"/>
      <c r="B1035" s="15"/>
      <c r="C1035" s="15"/>
      <c r="D1035" s="15"/>
      <c r="E1035" s="15"/>
      <c r="F1035" s="15"/>
      <c r="G1035" s="15"/>
      <c r="H1035" s="15"/>
      <c r="I1035" s="15"/>
      <c r="J1035" s="15"/>
      <c r="K1035" s="15"/>
      <c r="L1035" s="15"/>
      <c r="M1035" s="11"/>
      <c r="O1035" s="618"/>
      <c r="P1035" s="618"/>
      <c r="Q1035" s="618"/>
      <c r="R1035" s="618"/>
      <c r="S1035" s="618"/>
      <c r="T1035" s="618"/>
      <c r="U1035" s="618"/>
      <c r="V1035" s="618"/>
      <c r="W1035" s="618"/>
      <c r="X1035" s="618"/>
      <c r="Y1035" s="618"/>
      <c r="Z1035" s="618"/>
    </row>
    <row r="1036" spans="1:26" s="19" customFormat="1" ht="13.5" customHeight="1" x14ac:dyDescent="0.15">
      <c r="A1036" s="15"/>
      <c r="B1036" s="15"/>
      <c r="C1036" s="15"/>
      <c r="D1036" s="15"/>
      <c r="E1036" s="15"/>
      <c r="F1036" s="15"/>
      <c r="G1036" s="15"/>
      <c r="H1036" s="15"/>
      <c r="I1036" s="15"/>
      <c r="J1036" s="15"/>
      <c r="K1036" s="15"/>
      <c r="L1036" s="15"/>
      <c r="M1036" s="11"/>
      <c r="O1036" s="618"/>
      <c r="P1036" s="618"/>
      <c r="Q1036" s="618"/>
      <c r="R1036" s="618"/>
      <c r="S1036" s="618"/>
      <c r="T1036" s="618"/>
      <c r="U1036" s="618"/>
      <c r="V1036" s="618"/>
      <c r="W1036" s="618"/>
      <c r="X1036" s="618"/>
      <c r="Y1036" s="618"/>
      <c r="Z1036" s="618"/>
    </row>
    <row r="1037" spans="1:26" s="19" customFormat="1" ht="13.5" customHeight="1" x14ac:dyDescent="0.15">
      <c r="A1037" s="15"/>
      <c r="B1037" s="15"/>
      <c r="C1037" s="15"/>
      <c r="D1037" s="15"/>
      <c r="E1037" s="15"/>
      <c r="F1037" s="15"/>
      <c r="G1037" s="15"/>
      <c r="H1037" s="15"/>
      <c r="I1037" s="15"/>
      <c r="J1037" s="15"/>
      <c r="K1037" s="15"/>
      <c r="L1037" s="15"/>
      <c r="M1037" s="11"/>
      <c r="O1037" s="618"/>
      <c r="P1037" s="618"/>
      <c r="Q1037" s="618"/>
      <c r="R1037" s="618"/>
      <c r="S1037" s="618"/>
      <c r="T1037" s="618"/>
      <c r="U1037" s="618"/>
      <c r="V1037" s="618"/>
      <c r="W1037" s="618"/>
      <c r="X1037" s="618"/>
      <c r="Y1037" s="618"/>
      <c r="Z1037" s="618"/>
    </row>
    <row r="1038" spans="1:26" s="19" customFormat="1" ht="13.5" customHeight="1" x14ac:dyDescent="0.15">
      <c r="A1038" s="15"/>
      <c r="B1038" s="15"/>
      <c r="C1038" s="15"/>
      <c r="D1038" s="15"/>
      <c r="E1038" s="15"/>
      <c r="F1038" s="15"/>
      <c r="G1038" s="15"/>
      <c r="H1038" s="15"/>
      <c r="I1038" s="15"/>
      <c r="J1038" s="15"/>
      <c r="K1038" s="15"/>
      <c r="L1038" s="15"/>
      <c r="M1038" s="11"/>
      <c r="O1038" s="618"/>
      <c r="P1038" s="618"/>
      <c r="Q1038" s="618"/>
      <c r="R1038" s="618"/>
      <c r="S1038" s="618"/>
      <c r="T1038" s="618"/>
      <c r="U1038" s="618"/>
      <c r="V1038" s="618"/>
      <c r="W1038" s="618"/>
      <c r="X1038" s="618"/>
      <c r="Y1038" s="618"/>
      <c r="Z1038" s="618"/>
    </row>
    <row r="1039" spans="1:26" s="19" customFormat="1" ht="13.5" customHeight="1" x14ac:dyDescent="0.15">
      <c r="A1039" s="15"/>
      <c r="B1039" s="15"/>
      <c r="C1039" s="15"/>
      <c r="D1039" s="15"/>
      <c r="E1039" s="15"/>
      <c r="F1039" s="15"/>
      <c r="G1039" s="15"/>
      <c r="H1039" s="15"/>
      <c r="I1039" s="15"/>
      <c r="J1039" s="15"/>
      <c r="K1039" s="15"/>
      <c r="L1039" s="15"/>
      <c r="M1039" s="11"/>
      <c r="O1039" s="618"/>
      <c r="P1039" s="618"/>
      <c r="Q1039" s="618"/>
      <c r="R1039" s="618"/>
      <c r="S1039" s="618"/>
      <c r="T1039" s="618"/>
      <c r="U1039" s="618"/>
      <c r="V1039" s="618"/>
      <c r="W1039" s="618"/>
      <c r="X1039" s="618"/>
      <c r="Y1039" s="618"/>
      <c r="Z1039" s="618"/>
    </row>
    <row r="1040" spans="1:26" s="19" customFormat="1" ht="13.5" customHeight="1" x14ac:dyDescent="0.15">
      <c r="A1040" s="15"/>
      <c r="B1040" s="15"/>
      <c r="C1040" s="15"/>
      <c r="D1040" s="15"/>
      <c r="E1040" s="15"/>
      <c r="F1040" s="15"/>
      <c r="G1040" s="15"/>
      <c r="H1040" s="15"/>
      <c r="I1040" s="15"/>
      <c r="J1040" s="15"/>
      <c r="K1040" s="15"/>
      <c r="L1040" s="15"/>
      <c r="M1040" s="11"/>
      <c r="O1040" s="618"/>
      <c r="P1040" s="618"/>
      <c r="Q1040" s="618"/>
      <c r="R1040" s="618"/>
      <c r="S1040" s="618"/>
      <c r="T1040" s="618"/>
      <c r="U1040" s="618"/>
      <c r="V1040" s="618"/>
      <c r="W1040" s="618"/>
      <c r="X1040" s="618"/>
      <c r="Y1040" s="618"/>
      <c r="Z1040" s="618"/>
    </row>
    <row r="1041" spans="1:26" s="19" customFormat="1" ht="13.5" customHeight="1" x14ac:dyDescent="0.15">
      <c r="A1041" s="15"/>
      <c r="B1041" s="15"/>
      <c r="C1041" s="15"/>
      <c r="D1041" s="15"/>
      <c r="E1041" s="15"/>
      <c r="F1041" s="15"/>
      <c r="G1041" s="15"/>
      <c r="H1041" s="15"/>
      <c r="I1041" s="15"/>
      <c r="J1041" s="15"/>
      <c r="K1041" s="15"/>
      <c r="L1041" s="15"/>
      <c r="M1041" s="11"/>
      <c r="O1041" s="618"/>
      <c r="P1041" s="618"/>
      <c r="Q1041" s="618"/>
      <c r="R1041" s="618"/>
      <c r="S1041" s="618"/>
      <c r="T1041" s="618"/>
      <c r="U1041" s="618"/>
      <c r="V1041" s="618"/>
      <c r="W1041" s="618"/>
      <c r="X1041" s="618"/>
      <c r="Y1041" s="618"/>
      <c r="Z1041" s="618"/>
    </row>
    <row r="1042" spans="1:26" s="19" customFormat="1" ht="13.5" customHeight="1" x14ac:dyDescent="0.15">
      <c r="A1042" s="15"/>
      <c r="B1042" s="15"/>
      <c r="C1042" s="15"/>
      <c r="D1042" s="15"/>
      <c r="E1042" s="15"/>
      <c r="F1042" s="15"/>
      <c r="G1042" s="15"/>
      <c r="H1042" s="15"/>
      <c r="I1042" s="15"/>
      <c r="J1042" s="15"/>
      <c r="K1042" s="15"/>
      <c r="L1042" s="15"/>
      <c r="M1042" s="11"/>
      <c r="O1042" s="618"/>
      <c r="P1042" s="618"/>
      <c r="Q1042" s="618"/>
      <c r="R1042" s="618"/>
      <c r="S1042" s="618"/>
      <c r="T1042" s="618"/>
      <c r="U1042" s="618"/>
      <c r="V1042" s="618"/>
      <c r="W1042" s="618"/>
      <c r="X1042" s="618"/>
      <c r="Y1042" s="618"/>
      <c r="Z1042" s="618"/>
    </row>
    <row r="1043" spans="1:26" s="19" customFormat="1" ht="13.5" customHeight="1" x14ac:dyDescent="0.15">
      <c r="A1043" s="15"/>
      <c r="B1043" s="15"/>
      <c r="C1043" s="15"/>
      <c r="D1043" s="15"/>
      <c r="E1043" s="15"/>
      <c r="F1043" s="15"/>
      <c r="G1043" s="15"/>
      <c r="H1043" s="15"/>
      <c r="I1043" s="15"/>
      <c r="J1043" s="15"/>
      <c r="K1043" s="15"/>
      <c r="L1043" s="15"/>
      <c r="M1043" s="11"/>
      <c r="O1043" s="618"/>
      <c r="P1043" s="618"/>
      <c r="Q1043" s="618"/>
      <c r="R1043" s="618"/>
      <c r="S1043" s="618"/>
      <c r="T1043" s="618"/>
      <c r="U1043" s="618"/>
      <c r="V1043" s="618"/>
      <c r="W1043" s="618"/>
      <c r="X1043" s="618"/>
      <c r="Y1043" s="618"/>
      <c r="Z1043" s="618"/>
    </row>
    <row r="1044" spans="1:26" s="19" customFormat="1" ht="13.5" customHeight="1" x14ac:dyDescent="0.15">
      <c r="A1044" s="15"/>
      <c r="B1044" s="15"/>
      <c r="C1044" s="15"/>
      <c r="D1044" s="15"/>
      <c r="E1044" s="15"/>
      <c r="F1044" s="15"/>
      <c r="G1044" s="15"/>
      <c r="H1044" s="15"/>
      <c r="I1044" s="15"/>
      <c r="J1044" s="15"/>
      <c r="K1044" s="15"/>
      <c r="L1044" s="15"/>
      <c r="M1044" s="11"/>
      <c r="O1044" s="618"/>
      <c r="P1044" s="618"/>
      <c r="Q1044" s="618"/>
      <c r="R1044" s="618"/>
      <c r="S1044" s="618"/>
      <c r="T1044" s="618"/>
      <c r="U1044" s="618"/>
      <c r="V1044" s="618"/>
      <c r="W1044" s="618"/>
      <c r="X1044" s="618"/>
      <c r="Y1044" s="618"/>
      <c r="Z1044" s="618"/>
    </row>
    <row r="1045" spans="1:26" s="19" customFormat="1" ht="13.5" customHeight="1" x14ac:dyDescent="0.15">
      <c r="A1045" s="15"/>
      <c r="B1045" s="15"/>
      <c r="C1045" s="15"/>
      <c r="D1045" s="15"/>
      <c r="E1045" s="15"/>
      <c r="F1045" s="15"/>
      <c r="G1045" s="15"/>
      <c r="H1045" s="15"/>
      <c r="I1045" s="15"/>
      <c r="J1045" s="15"/>
      <c r="K1045" s="15"/>
      <c r="L1045" s="15"/>
      <c r="M1045" s="11"/>
      <c r="O1045" s="618"/>
      <c r="P1045" s="618"/>
      <c r="Q1045" s="618"/>
      <c r="R1045" s="618"/>
      <c r="S1045" s="618"/>
      <c r="T1045" s="618"/>
      <c r="U1045" s="618"/>
      <c r="V1045" s="618"/>
      <c r="W1045" s="618"/>
      <c r="X1045" s="618"/>
      <c r="Y1045" s="618"/>
      <c r="Z1045" s="618"/>
    </row>
    <row r="1046" spans="1:26" s="19" customFormat="1" ht="13.5" customHeight="1" x14ac:dyDescent="0.15">
      <c r="A1046" s="15"/>
      <c r="B1046" s="15"/>
      <c r="C1046" s="15"/>
      <c r="D1046" s="15"/>
      <c r="E1046" s="15"/>
      <c r="F1046" s="15"/>
      <c r="G1046" s="15"/>
      <c r="H1046" s="15"/>
      <c r="I1046" s="15"/>
      <c r="J1046" s="15"/>
      <c r="K1046" s="15"/>
      <c r="L1046" s="15"/>
      <c r="M1046" s="11"/>
      <c r="O1046" s="618"/>
      <c r="P1046" s="618"/>
      <c r="Q1046" s="618"/>
      <c r="R1046" s="618"/>
      <c r="S1046" s="618"/>
      <c r="T1046" s="618"/>
      <c r="U1046" s="618"/>
      <c r="V1046" s="618"/>
      <c r="W1046" s="618"/>
      <c r="X1046" s="618"/>
      <c r="Y1046" s="618"/>
      <c r="Z1046" s="618"/>
    </row>
    <row r="1047" spans="1:26" s="19" customFormat="1" ht="13.5" customHeight="1" x14ac:dyDescent="0.15">
      <c r="A1047" s="15"/>
      <c r="B1047" s="15"/>
      <c r="C1047" s="15"/>
      <c r="D1047" s="15"/>
      <c r="E1047" s="15"/>
      <c r="F1047" s="15"/>
      <c r="G1047" s="15"/>
      <c r="H1047" s="15"/>
      <c r="I1047" s="15"/>
      <c r="J1047" s="15"/>
      <c r="K1047" s="15"/>
      <c r="L1047" s="15"/>
      <c r="M1047" s="11"/>
      <c r="O1047" s="618"/>
      <c r="P1047" s="618"/>
      <c r="Q1047" s="618"/>
      <c r="R1047" s="618"/>
      <c r="S1047" s="618"/>
      <c r="T1047" s="618"/>
      <c r="U1047" s="618"/>
      <c r="V1047" s="618"/>
      <c r="W1047" s="618"/>
      <c r="X1047" s="618"/>
      <c r="Y1047" s="618"/>
      <c r="Z1047" s="618"/>
    </row>
    <row r="1048" spans="1:26" s="19" customFormat="1" ht="13.5" customHeight="1" x14ac:dyDescent="0.15">
      <c r="A1048" s="15"/>
      <c r="B1048" s="15"/>
      <c r="C1048" s="15"/>
      <c r="D1048" s="15"/>
      <c r="E1048" s="15"/>
      <c r="F1048" s="15"/>
      <c r="G1048" s="15"/>
      <c r="H1048" s="15"/>
      <c r="I1048" s="15"/>
      <c r="J1048" s="15"/>
      <c r="K1048" s="15"/>
      <c r="L1048" s="15"/>
      <c r="M1048" s="11"/>
      <c r="O1048" s="618"/>
      <c r="P1048" s="618"/>
      <c r="Q1048" s="618"/>
      <c r="R1048" s="618"/>
      <c r="S1048" s="618"/>
      <c r="T1048" s="618"/>
      <c r="U1048" s="618"/>
      <c r="V1048" s="618"/>
      <c r="W1048" s="618"/>
      <c r="X1048" s="618"/>
      <c r="Y1048" s="618"/>
      <c r="Z1048" s="618"/>
    </row>
    <row r="1049" spans="1:26" s="19" customFormat="1" ht="13.5" customHeight="1" x14ac:dyDescent="0.15">
      <c r="A1049" s="15"/>
      <c r="B1049" s="15"/>
      <c r="C1049" s="15"/>
      <c r="D1049" s="15"/>
      <c r="E1049" s="15"/>
      <c r="F1049" s="15"/>
      <c r="G1049" s="15"/>
      <c r="H1049" s="15"/>
      <c r="I1049" s="15"/>
      <c r="J1049" s="15"/>
      <c r="K1049" s="15"/>
      <c r="L1049" s="15"/>
      <c r="M1049" s="11"/>
      <c r="O1049" s="618"/>
      <c r="P1049" s="618"/>
      <c r="Q1049" s="618"/>
      <c r="R1049" s="618"/>
      <c r="S1049" s="618"/>
      <c r="T1049" s="618"/>
      <c r="U1049" s="618"/>
      <c r="V1049" s="618"/>
      <c r="W1049" s="618"/>
      <c r="X1049" s="618"/>
      <c r="Y1049" s="618"/>
      <c r="Z1049" s="618"/>
    </row>
    <row r="1050" spans="1:26" s="19" customFormat="1" ht="13.5" customHeight="1" x14ac:dyDescent="0.15">
      <c r="A1050" s="15"/>
      <c r="B1050" s="15"/>
      <c r="C1050" s="15"/>
      <c r="D1050" s="15"/>
      <c r="E1050" s="15"/>
      <c r="F1050" s="15"/>
      <c r="G1050" s="15"/>
      <c r="H1050" s="15"/>
      <c r="I1050" s="15"/>
      <c r="J1050" s="15"/>
      <c r="K1050" s="15"/>
      <c r="L1050" s="15"/>
      <c r="M1050" s="11"/>
      <c r="O1050" s="618"/>
      <c r="P1050" s="618"/>
      <c r="Q1050" s="618"/>
      <c r="R1050" s="618"/>
      <c r="S1050" s="618"/>
      <c r="T1050" s="618"/>
      <c r="U1050" s="618"/>
      <c r="V1050" s="618"/>
      <c r="W1050" s="618"/>
      <c r="X1050" s="618"/>
      <c r="Y1050" s="618"/>
      <c r="Z1050" s="618"/>
    </row>
    <row r="1051" spans="1:26" s="19" customFormat="1" ht="13.5" customHeight="1" x14ac:dyDescent="0.15">
      <c r="A1051" s="15"/>
      <c r="B1051" s="15"/>
      <c r="C1051" s="15"/>
      <c r="D1051" s="15"/>
      <c r="E1051" s="15"/>
      <c r="F1051" s="15"/>
      <c r="G1051" s="15"/>
      <c r="H1051" s="15"/>
      <c r="I1051" s="15"/>
      <c r="J1051" s="15"/>
      <c r="K1051" s="15"/>
      <c r="L1051" s="15"/>
      <c r="M1051" s="11"/>
      <c r="O1051" s="618"/>
      <c r="P1051" s="618"/>
      <c r="Q1051" s="618"/>
      <c r="R1051" s="618"/>
      <c r="S1051" s="618"/>
      <c r="T1051" s="618"/>
      <c r="U1051" s="618"/>
      <c r="V1051" s="618"/>
      <c r="W1051" s="618"/>
      <c r="X1051" s="618"/>
      <c r="Y1051" s="618"/>
      <c r="Z1051" s="618"/>
    </row>
    <row r="1052" spans="1:26" s="19" customFormat="1" ht="13.5" customHeight="1" x14ac:dyDescent="0.15">
      <c r="A1052" s="15"/>
      <c r="B1052" s="15"/>
      <c r="C1052" s="15"/>
      <c r="D1052" s="15"/>
      <c r="E1052" s="15"/>
      <c r="F1052" s="15"/>
      <c r="G1052" s="15"/>
      <c r="H1052" s="15"/>
      <c r="I1052" s="15"/>
      <c r="J1052" s="15"/>
      <c r="K1052" s="15"/>
      <c r="L1052" s="15"/>
      <c r="M1052" s="11"/>
      <c r="O1052" s="618"/>
      <c r="P1052" s="618"/>
      <c r="Q1052" s="618"/>
      <c r="R1052" s="618"/>
      <c r="S1052" s="618"/>
      <c r="T1052" s="618"/>
      <c r="U1052" s="618"/>
      <c r="V1052" s="618"/>
      <c r="W1052" s="618"/>
      <c r="X1052" s="618"/>
      <c r="Y1052" s="618"/>
      <c r="Z1052" s="618"/>
    </row>
    <row r="1053" spans="1:26" s="19" customFormat="1" ht="13.5" customHeight="1" x14ac:dyDescent="0.15">
      <c r="A1053" s="15"/>
      <c r="B1053" s="15"/>
      <c r="C1053" s="15"/>
      <c r="D1053" s="15"/>
      <c r="E1053" s="15"/>
      <c r="F1053" s="15"/>
      <c r="G1053" s="15"/>
      <c r="H1053" s="15"/>
      <c r="I1053" s="15"/>
      <c r="J1053" s="15"/>
      <c r="K1053" s="15"/>
      <c r="L1053" s="15"/>
      <c r="M1053" s="11"/>
      <c r="O1053" s="618"/>
      <c r="P1053" s="618"/>
      <c r="Q1053" s="618"/>
      <c r="R1053" s="618"/>
      <c r="S1053" s="618"/>
      <c r="T1053" s="618"/>
      <c r="U1053" s="618"/>
      <c r="V1053" s="618"/>
      <c r="W1053" s="618"/>
      <c r="X1053" s="618"/>
      <c r="Y1053" s="618"/>
      <c r="Z1053" s="618"/>
    </row>
    <row r="1054" spans="1:26" s="19" customFormat="1" ht="13.5" customHeight="1" x14ac:dyDescent="0.15">
      <c r="A1054" s="15"/>
      <c r="B1054" s="15"/>
      <c r="C1054" s="15"/>
      <c r="D1054" s="15"/>
      <c r="E1054" s="15"/>
      <c r="F1054" s="15"/>
      <c r="G1054" s="15"/>
      <c r="H1054" s="15"/>
      <c r="I1054" s="15"/>
      <c r="J1054" s="15"/>
      <c r="K1054" s="15"/>
      <c r="L1054" s="15"/>
      <c r="M1054" s="11"/>
      <c r="O1054" s="618"/>
      <c r="P1054" s="618"/>
      <c r="Q1054" s="618"/>
      <c r="R1054" s="618"/>
      <c r="S1054" s="618"/>
      <c r="T1054" s="618"/>
      <c r="U1054" s="618"/>
      <c r="V1054" s="618"/>
      <c r="W1054" s="618"/>
      <c r="X1054" s="618"/>
      <c r="Y1054" s="618"/>
      <c r="Z1054" s="618"/>
    </row>
    <row r="1055" spans="1:26" s="19" customFormat="1" ht="13.5" customHeight="1" x14ac:dyDescent="0.15">
      <c r="A1055" s="15"/>
      <c r="B1055" s="15"/>
      <c r="C1055" s="15"/>
      <c r="D1055" s="15"/>
      <c r="E1055" s="15"/>
      <c r="F1055" s="15"/>
      <c r="G1055" s="15"/>
      <c r="H1055" s="15"/>
      <c r="I1055" s="15"/>
      <c r="J1055" s="15"/>
      <c r="K1055" s="15"/>
      <c r="L1055" s="15"/>
      <c r="M1055" s="11"/>
      <c r="O1055" s="618"/>
      <c r="P1055" s="618"/>
      <c r="Q1055" s="618"/>
      <c r="R1055" s="618"/>
      <c r="S1055" s="618"/>
      <c r="T1055" s="618"/>
      <c r="U1055" s="618"/>
      <c r="V1055" s="618"/>
      <c r="W1055" s="618"/>
      <c r="X1055" s="618"/>
      <c r="Y1055" s="618"/>
      <c r="Z1055" s="618"/>
    </row>
    <row r="1056" spans="1:26" s="19" customFormat="1" ht="13.5" customHeight="1" x14ac:dyDescent="0.15">
      <c r="A1056" s="15"/>
      <c r="B1056" s="15"/>
      <c r="C1056" s="15"/>
      <c r="D1056" s="15"/>
      <c r="E1056" s="15"/>
      <c r="F1056" s="15"/>
      <c r="G1056" s="15"/>
      <c r="H1056" s="15"/>
      <c r="I1056" s="15"/>
      <c r="J1056" s="15"/>
      <c r="K1056" s="15"/>
      <c r="L1056" s="15"/>
      <c r="M1056" s="11"/>
      <c r="O1056" s="618"/>
      <c r="P1056" s="618"/>
      <c r="Q1056" s="618"/>
      <c r="R1056" s="618"/>
      <c r="S1056" s="618"/>
      <c r="T1056" s="618"/>
      <c r="U1056" s="618"/>
      <c r="V1056" s="618"/>
      <c r="W1056" s="618"/>
      <c r="X1056" s="618"/>
      <c r="Y1056" s="618"/>
      <c r="Z1056" s="618"/>
    </row>
    <row r="1057" spans="1:26" s="19" customFormat="1" ht="13.5" customHeight="1" x14ac:dyDescent="0.15">
      <c r="A1057" s="15"/>
      <c r="B1057" s="15"/>
      <c r="C1057" s="15"/>
      <c r="D1057" s="15"/>
      <c r="E1057" s="15"/>
      <c r="F1057" s="15"/>
      <c r="G1057" s="15"/>
      <c r="H1057" s="15"/>
      <c r="I1057" s="15"/>
      <c r="J1057" s="15"/>
      <c r="K1057" s="15"/>
      <c r="L1057" s="15"/>
      <c r="M1057" s="11"/>
      <c r="O1057" s="618"/>
      <c r="P1057" s="618"/>
      <c r="Q1057" s="618"/>
      <c r="R1057" s="618"/>
      <c r="S1057" s="618"/>
      <c r="T1057" s="618"/>
      <c r="U1057" s="618"/>
      <c r="V1057" s="618"/>
      <c r="W1057" s="618"/>
      <c r="X1057" s="618"/>
      <c r="Y1057" s="618"/>
      <c r="Z1057" s="618"/>
    </row>
    <row r="1058" spans="1:26" s="19" customFormat="1" ht="13.5" customHeight="1" x14ac:dyDescent="0.15">
      <c r="A1058" s="15"/>
      <c r="B1058" s="15"/>
      <c r="C1058" s="15"/>
      <c r="D1058" s="15"/>
      <c r="E1058" s="15"/>
      <c r="F1058" s="15"/>
      <c r="G1058" s="15"/>
      <c r="H1058" s="15"/>
      <c r="I1058" s="15"/>
      <c r="J1058" s="15"/>
      <c r="K1058" s="15"/>
      <c r="L1058" s="15"/>
      <c r="M1058" s="11"/>
      <c r="O1058" s="618"/>
      <c r="P1058" s="618"/>
      <c r="Q1058" s="618"/>
      <c r="R1058" s="618"/>
      <c r="S1058" s="618"/>
      <c r="T1058" s="618"/>
      <c r="U1058" s="618"/>
      <c r="V1058" s="618"/>
      <c r="W1058" s="618"/>
      <c r="X1058" s="618"/>
      <c r="Y1058" s="618"/>
      <c r="Z1058" s="618"/>
    </row>
    <row r="1059" spans="1:26" s="19" customFormat="1" ht="13.5" customHeight="1" x14ac:dyDescent="0.15">
      <c r="A1059" s="15"/>
      <c r="B1059" s="15"/>
      <c r="C1059" s="15"/>
      <c r="D1059" s="15"/>
      <c r="E1059" s="15"/>
      <c r="F1059" s="15"/>
      <c r="G1059" s="15"/>
      <c r="H1059" s="15"/>
      <c r="I1059" s="15"/>
      <c r="J1059" s="15"/>
      <c r="K1059" s="15"/>
      <c r="L1059" s="15"/>
      <c r="M1059" s="11"/>
      <c r="O1059" s="618"/>
      <c r="P1059" s="618"/>
      <c r="Q1059" s="618"/>
      <c r="R1059" s="618"/>
      <c r="S1059" s="618"/>
      <c r="T1059" s="618"/>
      <c r="U1059" s="618"/>
      <c r="V1059" s="618"/>
      <c r="W1059" s="618"/>
      <c r="X1059" s="618"/>
      <c r="Y1059" s="618"/>
      <c r="Z1059" s="618"/>
    </row>
    <row r="1060" spans="1:26" s="19" customFormat="1" ht="13.5" customHeight="1" x14ac:dyDescent="0.15">
      <c r="A1060" s="15"/>
      <c r="B1060" s="15"/>
      <c r="C1060" s="15"/>
      <c r="D1060" s="15"/>
      <c r="E1060" s="15"/>
      <c r="F1060" s="15"/>
      <c r="G1060" s="15"/>
      <c r="H1060" s="15"/>
      <c r="I1060" s="15"/>
      <c r="J1060" s="15"/>
      <c r="K1060" s="15"/>
      <c r="L1060" s="15"/>
      <c r="M1060" s="11"/>
      <c r="O1060" s="618"/>
      <c r="P1060" s="618"/>
      <c r="Q1060" s="618"/>
      <c r="R1060" s="618"/>
      <c r="S1060" s="618"/>
      <c r="T1060" s="618"/>
      <c r="U1060" s="618"/>
      <c r="V1060" s="618"/>
      <c r="W1060" s="618"/>
      <c r="X1060" s="618"/>
      <c r="Y1060" s="618"/>
      <c r="Z1060" s="618"/>
    </row>
    <row r="1061" spans="1:26" s="19" customFormat="1" ht="13.5" customHeight="1" x14ac:dyDescent="0.15">
      <c r="A1061" s="15"/>
      <c r="B1061" s="15"/>
      <c r="C1061" s="15"/>
      <c r="D1061" s="15"/>
      <c r="E1061" s="15"/>
      <c r="F1061" s="15"/>
      <c r="G1061" s="15"/>
      <c r="H1061" s="15"/>
      <c r="I1061" s="15"/>
      <c r="J1061" s="15"/>
      <c r="K1061" s="15"/>
      <c r="L1061" s="15"/>
      <c r="M1061" s="11"/>
      <c r="O1061" s="618"/>
      <c r="P1061" s="618"/>
      <c r="Q1061" s="618"/>
      <c r="R1061" s="618"/>
      <c r="S1061" s="618"/>
      <c r="T1061" s="618"/>
      <c r="U1061" s="618"/>
      <c r="V1061" s="618"/>
      <c r="W1061" s="618"/>
      <c r="X1061" s="618"/>
      <c r="Y1061" s="618"/>
      <c r="Z1061" s="618"/>
    </row>
    <row r="1062" spans="1:26" s="19" customFormat="1" ht="13.5" customHeight="1" x14ac:dyDescent="0.15">
      <c r="A1062" s="15"/>
      <c r="B1062" s="15"/>
      <c r="C1062" s="15"/>
      <c r="D1062" s="15"/>
      <c r="E1062" s="15"/>
      <c r="F1062" s="15"/>
      <c r="G1062" s="15"/>
      <c r="H1062" s="15"/>
      <c r="I1062" s="15"/>
      <c r="J1062" s="15"/>
      <c r="K1062" s="15"/>
      <c r="L1062" s="15"/>
      <c r="M1062" s="11"/>
      <c r="O1062" s="618"/>
      <c r="P1062" s="618"/>
      <c r="Q1062" s="618"/>
      <c r="R1062" s="618"/>
      <c r="S1062" s="618"/>
      <c r="T1062" s="618"/>
      <c r="U1062" s="618"/>
      <c r="V1062" s="618"/>
      <c r="W1062" s="618"/>
      <c r="X1062" s="618"/>
      <c r="Y1062" s="618"/>
      <c r="Z1062" s="618"/>
    </row>
    <row r="1063" spans="1:26" s="19" customFormat="1" ht="13.5" customHeight="1" x14ac:dyDescent="0.15">
      <c r="A1063" s="15"/>
      <c r="B1063" s="15"/>
      <c r="C1063" s="15"/>
      <c r="D1063" s="15"/>
      <c r="E1063" s="15"/>
      <c r="F1063" s="15"/>
      <c r="G1063" s="15"/>
      <c r="H1063" s="15"/>
      <c r="I1063" s="15"/>
      <c r="J1063" s="15"/>
      <c r="K1063" s="15"/>
      <c r="L1063" s="15"/>
      <c r="M1063" s="11"/>
      <c r="O1063" s="618"/>
      <c r="P1063" s="618"/>
      <c r="Q1063" s="618"/>
      <c r="R1063" s="618"/>
      <c r="S1063" s="618"/>
      <c r="T1063" s="618"/>
      <c r="U1063" s="618"/>
      <c r="V1063" s="618"/>
      <c r="W1063" s="618"/>
      <c r="X1063" s="618"/>
      <c r="Y1063" s="618"/>
      <c r="Z1063" s="618"/>
    </row>
    <row r="1064" spans="1:26" s="19" customFormat="1" ht="13.5" customHeight="1" x14ac:dyDescent="0.15">
      <c r="A1064" s="15"/>
      <c r="B1064" s="15"/>
      <c r="C1064" s="15"/>
      <c r="D1064" s="15"/>
      <c r="E1064" s="15"/>
      <c r="F1064" s="15"/>
      <c r="G1064" s="15"/>
      <c r="H1064" s="15"/>
      <c r="I1064" s="15"/>
      <c r="J1064" s="15"/>
      <c r="K1064" s="15"/>
      <c r="L1064" s="15"/>
      <c r="M1064" s="11"/>
      <c r="O1064" s="618"/>
      <c r="P1064" s="618"/>
      <c r="Q1064" s="618"/>
      <c r="R1064" s="618"/>
      <c r="S1064" s="618"/>
      <c r="T1064" s="618"/>
      <c r="U1064" s="618"/>
      <c r="V1064" s="618"/>
      <c r="W1064" s="618"/>
      <c r="X1064" s="618"/>
      <c r="Y1064" s="618"/>
      <c r="Z1064" s="618"/>
    </row>
    <row r="1065" spans="1:26" s="19" customFormat="1" ht="13.5" customHeight="1" x14ac:dyDescent="0.15">
      <c r="A1065" s="15"/>
      <c r="B1065" s="15"/>
      <c r="C1065" s="15"/>
      <c r="D1065" s="15"/>
      <c r="E1065" s="15"/>
      <c r="F1065" s="15"/>
      <c r="G1065" s="15"/>
      <c r="H1065" s="15"/>
      <c r="I1065" s="15"/>
      <c r="J1065" s="15"/>
      <c r="K1065" s="15"/>
      <c r="L1065" s="15"/>
      <c r="M1065" s="11"/>
      <c r="O1065" s="618"/>
      <c r="P1065" s="618"/>
      <c r="Q1065" s="618"/>
      <c r="R1065" s="618"/>
      <c r="S1065" s="618"/>
      <c r="T1065" s="618"/>
      <c r="U1065" s="618"/>
      <c r="V1065" s="618"/>
      <c r="W1065" s="618"/>
      <c r="X1065" s="618"/>
      <c r="Y1065" s="618"/>
      <c r="Z1065" s="618"/>
    </row>
    <row r="1066" spans="1:26" s="19" customFormat="1" ht="13.5" customHeight="1" x14ac:dyDescent="0.15">
      <c r="A1066" s="15"/>
      <c r="B1066" s="15"/>
      <c r="C1066" s="15"/>
      <c r="D1066" s="15"/>
      <c r="E1066" s="15"/>
      <c r="F1066" s="15"/>
      <c r="G1066" s="15"/>
      <c r="H1066" s="15"/>
      <c r="I1066" s="15"/>
      <c r="J1066" s="15"/>
      <c r="K1066" s="15"/>
      <c r="L1066" s="15"/>
      <c r="M1066" s="11"/>
      <c r="O1066" s="618"/>
      <c r="P1066" s="618"/>
      <c r="Q1066" s="618"/>
      <c r="R1066" s="618"/>
      <c r="S1066" s="618"/>
      <c r="T1066" s="618"/>
      <c r="U1066" s="618"/>
      <c r="V1066" s="618"/>
      <c r="W1066" s="618"/>
      <c r="X1066" s="618"/>
      <c r="Y1066" s="618"/>
      <c r="Z1066" s="618"/>
    </row>
    <row r="1067" spans="1:26" s="19" customFormat="1" ht="13.5" customHeight="1" x14ac:dyDescent="0.15">
      <c r="A1067" s="15"/>
      <c r="B1067" s="15"/>
      <c r="C1067" s="15"/>
      <c r="D1067" s="15"/>
      <c r="E1067" s="15"/>
      <c r="F1067" s="15"/>
      <c r="G1067" s="15"/>
      <c r="H1067" s="15"/>
      <c r="I1067" s="15"/>
      <c r="J1067" s="15"/>
      <c r="K1067" s="15"/>
      <c r="L1067" s="15"/>
      <c r="M1067" s="11"/>
      <c r="O1067" s="618"/>
      <c r="P1067" s="618"/>
      <c r="Q1067" s="618"/>
      <c r="R1067" s="618"/>
      <c r="S1067" s="618"/>
      <c r="T1067" s="618"/>
      <c r="U1067" s="618"/>
      <c r="V1067" s="618"/>
      <c r="W1067" s="618"/>
      <c r="X1067" s="618"/>
      <c r="Y1067" s="618"/>
      <c r="Z1067" s="618"/>
    </row>
    <row r="1068" spans="1:26" s="19" customFormat="1" ht="13.5" customHeight="1" x14ac:dyDescent="0.15">
      <c r="A1068" s="15"/>
      <c r="B1068" s="15"/>
      <c r="C1068" s="15"/>
      <c r="D1068" s="15"/>
      <c r="E1068" s="15"/>
      <c r="F1068" s="15"/>
      <c r="G1068" s="15"/>
      <c r="H1068" s="15"/>
      <c r="I1068" s="15"/>
      <c r="J1068" s="15"/>
      <c r="K1068" s="15"/>
      <c r="L1068" s="15"/>
      <c r="M1068" s="11"/>
      <c r="O1068" s="618"/>
      <c r="P1068" s="618"/>
      <c r="Q1068" s="618"/>
      <c r="R1068" s="618"/>
      <c r="S1068" s="618"/>
      <c r="T1068" s="618"/>
      <c r="U1068" s="618"/>
      <c r="V1068" s="618"/>
      <c r="W1068" s="618"/>
      <c r="X1068" s="618"/>
      <c r="Y1068" s="618"/>
      <c r="Z1068" s="618"/>
    </row>
    <row r="1069" spans="1:26" s="19" customFormat="1" ht="13.5" customHeight="1" x14ac:dyDescent="0.15">
      <c r="A1069" s="15"/>
      <c r="B1069" s="15"/>
      <c r="C1069" s="15"/>
      <c r="D1069" s="15"/>
      <c r="E1069" s="15"/>
      <c r="F1069" s="15"/>
      <c r="G1069" s="15"/>
      <c r="H1069" s="15"/>
      <c r="I1069" s="15"/>
      <c r="J1069" s="15"/>
      <c r="K1069" s="15"/>
      <c r="L1069" s="15"/>
      <c r="M1069" s="11"/>
      <c r="O1069" s="618"/>
      <c r="P1069" s="618"/>
      <c r="Q1069" s="618"/>
      <c r="R1069" s="618"/>
      <c r="S1069" s="618"/>
      <c r="T1069" s="618"/>
      <c r="U1069" s="618"/>
      <c r="V1069" s="618"/>
      <c r="W1069" s="618"/>
      <c r="X1069" s="618"/>
      <c r="Y1069" s="618"/>
      <c r="Z1069" s="618"/>
    </row>
    <row r="1070" spans="1:26" s="19" customFormat="1" ht="13.5" customHeight="1" x14ac:dyDescent="0.15">
      <c r="A1070" s="15"/>
      <c r="B1070" s="15"/>
      <c r="C1070" s="15"/>
      <c r="D1070" s="15"/>
      <c r="E1070" s="15"/>
      <c r="F1070" s="15"/>
      <c r="G1070" s="15"/>
      <c r="H1070" s="15"/>
      <c r="I1070" s="15"/>
      <c r="J1070" s="15"/>
      <c r="K1070" s="15"/>
      <c r="L1070" s="15"/>
      <c r="M1070" s="11"/>
      <c r="O1070" s="618"/>
      <c r="P1070" s="618"/>
      <c r="Q1070" s="618"/>
      <c r="R1070" s="618"/>
      <c r="S1070" s="618"/>
      <c r="T1070" s="618"/>
      <c r="U1070" s="618"/>
      <c r="V1070" s="618"/>
      <c r="W1070" s="618"/>
      <c r="X1070" s="618"/>
      <c r="Y1070" s="618"/>
      <c r="Z1070" s="618"/>
    </row>
    <row r="1071" spans="1:26" s="19" customFormat="1" ht="13.5" customHeight="1" x14ac:dyDescent="0.15">
      <c r="A1071" s="15"/>
      <c r="B1071" s="15"/>
      <c r="C1071" s="15"/>
      <c r="D1071" s="15"/>
      <c r="E1071" s="15"/>
      <c r="F1071" s="15"/>
      <c r="G1071" s="15"/>
      <c r="H1071" s="15"/>
      <c r="I1071" s="15"/>
      <c r="J1071" s="15"/>
      <c r="K1071" s="15"/>
      <c r="L1071" s="15"/>
      <c r="M1071" s="11"/>
      <c r="O1071" s="618"/>
      <c r="P1071" s="618"/>
      <c r="Q1071" s="618"/>
      <c r="R1071" s="618"/>
      <c r="S1071" s="618"/>
      <c r="T1071" s="618"/>
      <c r="U1071" s="618"/>
      <c r="V1071" s="618"/>
      <c r="W1071" s="618"/>
      <c r="X1071" s="618"/>
      <c r="Y1071" s="618"/>
      <c r="Z1071" s="618"/>
    </row>
    <row r="1072" spans="1:26" s="19" customFormat="1" ht="13.5" customHeight="1" x14ac:dyDescent="0.15">
      <c r="A1072" s="15"/>
      <c r="B1072" s="15"/>
      <c r="C1072" s="15"/>
      <c r="D1072" s="15"/>
      <c r="E1072" s="15"/>
      <c r="F1072" s="15"/>
      <c r="G1072" s="15"/>
      <c r="H1072" s="15"/>
      <c r="I1072" s="15"/>
      <c r="J1072" s="15"/>
      <c r="K1072" s="15"/>
      <c r="L1072" s="15"/>
      <c r="M1072" s="11"/>
      <c r="O1072" s="618"/>
      <c r="P1072" s="618"/>
      <c r="Q1072" s="618"/>
      <c r="R1072" s="618"/>
      <c r="S1072" s="618"/>
      <c r="T1072" s="618"/>
      <c r="U1072" s="618"/>
      <c r="V1072" s="618"/>
      <c r="W1072" s="618"/>
      <c r="X1072" s="618"/>
      <c r="Y1072" s="618"/>
      <c r="Z1072" s="618"/>
    </row>
    <row r="1073" spans="1:26" s="19" customFormat="1" ht="13.5" customHeight="1" x14ac:dyDescent="0.15">
      <c r="A1073" s="15"/>
      <c r="B1073" s="15"/>
      <c r="C1073" s="15"/>
      <c r="D1073" s="15"/>
      <c r="E1073" s="15"/>
      <c r="F1073" s="15"/>
      <c r="G1073" s="15"/>
      <c r="H1073" s="15"/>
      <c r="I1073" s="15"/>
      <c r="J1073" s="15"/>
      <c r="K1073" s="15"/>
      <c r="L1073" s="15"/>
      <c r="M1073" s="11"/>
      <c r="O1073" s="618"/>
      <c r="P1073" s="618"/>
      <c r="Q1073" s="618"/>
      <c r="R1073" s="618"/>
      <c r="S1073" s="618"/>
      <c r="T1073" s="618"/>
      <c r="U1073" s="618"/>
      <c r="V1073" s="618"/>
      <c r="W1073" s="618"/>
      <c r="X1073" s="618"/>
      <c r="Y1073" s="618"/>
      <c r="Z1073" s="618"/>
    </row>
    <row r="1074" spans="1:26" s="19" customFormat="1" ht="13.5" customHeight="1" x14ac:dyDescent="0.15">
      <c r="A1074" s="15"/>
      <c r="B1074" s="15"/>
      <c r="C1074" s="15"/>
      <c r="D1074" s="15"/>
      <c r="E1074" s="15"/>
      <c r="F1074" s="15"/>
      <c r="G1074" s="15"/>
      <c r="H1074" s="15"/>
      <c r="I1074" s="15"/>
      <c r="J1074" s="15"/>
      <c r="K1074" s="15"/>
      <c r="L1074" s="15"/>
      <c r="M1074" s="11"/>
      <c r="O1074" s="618"/>
      <c r="P1074" s="618"/>
      <c r="Q1074" s="618"/>
      <c r="R1074" s="618"/>
      <c r="S1074" s="618"/>
      <c r="T1074" s="618"/>
      <c r="U1074" s="618"/>
      <c r="V1074" s="618"/>
      <c r="W1074" s="618"/>
      <c r="X1074" s="618"/>
      <c r="Y1074" s="618"/>
      <c r="Z1074" s="618"/>
    </row>
    <row r="1075" spans="1:26" s="19" customFormat="1" ht="13.5" customHeight="1" x14ac:dyDescent="0.15">
      <c r="A1075" s="15"/>
      <c r="B1075" s="15"/>
      <c r="C1075" s="15"/>
      <c r="D1075" s="15"/>
      <c r="E1075" s="15"/>
      <c r="F1075" s="15"/>
      <c r="G1075" s="15"/>
      <c r="H1075" s="15"/>
      <c r="I1075" s="15"/>
      <c r="J1075" s="15"/>
      <c r="K1075" s="15"/>
      <c r="L1075" s="15"/>
      <c r="M1075" s="11"/>
      <c r="O1075" s="618"/>
      <c r="P1075" s="618"/>
      <c r="Q1075" s="618"/>
      <c r="R1075" s="618"/>
      <c r="S1075" s="618"/>
      <c r="T1075" s="618"/>
      <c r="U1075" s="618"/>
      <c r="V1075" s="618"/>
      <c r="W1075" s="618"/>
      <c r="X1075" s="618"/>
      <c r="Y1075" s="618"/>
      <c r="Z1075" s="618"/>
    </row>
    <row r="1076" spans="1:26" s="19" customFormat="1" ht="13.5" customHeight="1" x14ac:dyDescent="0.15">
      <c r="A1076" s="15"/>
      <c r="B1076" s="15"/>
      <c r="C1076" s="15"/>
      <c r="D1076" s="15"/>
      <c r="E1076" s="15"/>
      <c r="F1076" s="15"/>
      <c r="G1076" s="15"/>
      <c r="H1076" s="15"/>
      <c r="I1076" s="15"/>
      <c r="J1076" s="15"/>
      <c r="K1076" s="15"/>
      <c r="L1076" s="15"/>
      <c r="M1076" s="11"/>
      <c r="O1076" s="618"/>
      <c r="P1076" s="618"/>
      <c r="Q1076" s="618"/>
      <c r="R1076" s="618"/>
      <c r="S1076" s="618"/>
      <c r="T1076" s="618"/>
      <c r="U1076" s="618"/>
      <c r="V1076" s="618"/>
      <c r="W1076" s="618"/>
      <c r="X1076" s="618"/>
      <c r="Y1076" s="618"/>
      <c r="Z1076" s="618"/>
    </row>
    <row r="1077" spans="1:26" s="19" customFormat="1" ht="13.5" customHeight="1" x14ac:dyDescent="0.15">
      <c r="A1077" s="15"/>
      <c r="B1077" s="15"/>
      <c r="C1077" s="15"/>
      <c r="D1077" s="15"/>
      <c r="E1077" s="15"/>
      <c r="F1077" s="15"/>
      <c r="G1077" s="15"/>
      <c r="H1077" s="15"/>
      <c r="I1077" s="15"/>
      <c r="J1077" s="15"/>
      <c r="K1077" s="15"/>
      <c r="L1077" s="15"/>
      <c r="M1077" s="11"/>
      <c r="O1077" s="618"/>
      <c r="P1077" s="618"/>
      <c r="Q1077" s="618"/>
      <c r="R1077" s="618"/>
      <c r="S1077" s="618"/>
      <c r="T1077" s="618"/>
      <c r="U1077" s="618"/>
      <c r="V1077" s="618"/>
      <c r="W1077" s="618"/>
      <c r="X1077" s="618"/>
      <c r="Y1077" s="618"/>
      <c r="Z1077" s="618"/>
    </row>
    <row r="1078" spans="1:26" s="19" customFormat="1" ht="13.5" customHeight="1" x14ac:dyDescent="0.15">
      <c r="A1078" s="15"/>
      <c r="B1078" s="15"/>
      <c r="C1078" s="15"/>
      <c r="D1078" s="15"/>
      <c r="E1078" s="15"/>
      <c r="F1078" s="15"/>
      <c r="G1078" s="15"/>
      <c r="H1078" s="15"/>
      <c r="I1078" s="15"/>
      <c r="J1078" s="15"/>
      <c r="K1078" s="15"/>
      <c r="L1078" s="15"/>
      <c r="M1078" s="11"/>
      <c r="O1078" s="618"/>
      <c r="P1078" s="618"/>
      <c r="Q1078" s="618"/>
      <c r="R1078" s="618"/>
      <c r="S1078" s="618"/>
      <c r="T1078" s="618"/>
      <c r="U1078" s="618"/>
      <c r="V1078" s="618"/>
      <c r="W1078" s="618"/>
      <c r="X1078" s="618"/>
      <c r="Y1078" s="618"/>
      <c r="Z1078" s="618"/>
    </row>
    <row r="1079" spans="1:26" s="19" customFormat="1" ht="13.5" customHeight="1" x14ac:dyDescent="0.15">
      <c r="A1079" s="15"/>
      <c r="B1079" s="15"/>
      <c r="C1079" s="15"/>
      <c r="D1079" s="15"/>
      <c r="E1079" s="15"/>
      <c r="F1079" s="15"/>
      <c r="G1079" s="15"/>
      <c r="H1079" s="15"/>
      <c r="I1079" s="15"/>
      <c r="J1079" s="15"/>
      <c r="K1079" s="15"/>
      <c r="L1079" s="15"/>
      <c r="M1079" s="11"/>
      <c r="O1079" s="618"/>
      <c r="P1079" s="618"/>
      <c r="Q1079" s="618"/>
      <c r="R1079" s="618"/>
      <c r="S1079" s="618"/>
      <c r="T1079" s="618"/>
      <c r="U1079" s="618"/>
      <c r="V1079" s="618"/>
      <c r="W1079" s="618"/>
      <c r="X1079" s="618"/>
      <c r="Y1079" s="618"/>
      <c r="Z1079" s="618"/>
    </row>
    <row r="1080" spans="1:26" s="19" customFormat="1" ht="13.5" customHeight="1" x14ac:dyDescent="0.15">
      <c r="A1080" s="15"/>
      <c r="B1080" s="15"/>
      <c r="C1080" s="15"/>
      <c r="D1080" s="15"/>
      <c r="E1080" s="15"/>
      <c r="F1080" s="15"/>
      <c r="G1080" s="15"/>
      <c r="H1080" s="15"/>
      <c r="I1080" s="15"/>
      <c r="J1080" s="15"/>
      <c r="K1080" s="15"/>
      <c r="L1080" s="15"/>
      <c r="M1080" s="11"/>
      <c r="O1080" s="618"/>
      <c r="P1080" s="618"/>
      <c r="Q1080" s="618"/>
      <c r="R1080" s="618"/>
      <c r="S1080" s="618"/>
      <c r="T1080" s="618"/>
      <c r="U1080" s="618"/>
      <c r="V1080" s="618"/>
      <c r="W1080" s="618"/>
      <c r="X1080" s="618"/>
      <c r="Y1080" s="618"/>
      <c r="Z1080" s="618"/>
    </row>
    <row r="1081" spans="1:26" s="19" customFormat="1" ht="13.5" customHeight="1" x14ac:dyDescent="0.15">
      <c r="A1081" s="15"/>
      <c r="B1081" s="15"/>
      <c r="C1081" s="15"/>
      <c r="D1081" s="15"/>
      <c r="E1081" s="15"/>
      <c r="F1081" s="15"/>
      <c r="G1081" s="15"/>
      <c r="H1081" s="15"/>
      <c r="I1081" s="15"/>
      <c r="J1081" s="15"/>
      <c r="K1081" s="15"/>
      <c r="L1081" s="15"/>
      <c r="M1081" s="11"/>
      <c r="O1081" s="618"/>
      <c r="P1081" s="618"/>
      <c r="Q1081" s="618"/>
      <c r="R1081" s="618"/>
      <c r="S1081" s="618"/>
      <c r="T1081" s="618"/>
      <c r="U1081" s="618"/>
      <c r="V1081" s="618"/>
      <c r="W1081" s="618"/>
      <c r="X1081" s="618"/>
      <c r="Y1081" s="618"/>
      <c r="Z1081" s="618"/>
    </row>
    <row r="1082" spans="1:26" s="19" customFormat="1" ht="13.5" customHeight="1" x14ac:dyDescent="0.15">
      <c r="A1082" s="15"/>
      <c r="B1082" s="15"/>
      <c r="C1082" s="15"/>
      <c r="D1082" s="15"/>
      <c r="E1082" s="15"/>
      <c r="F1082" s="15"/>
      <c r="G1082" s="15"/>
      <c r="H1082" s="15"/>
      <c r="I1082" s="15"/>
      <c r="J1082" s="15"/>
      <c r="K1082" s="15"/>
      <c r="L1082" s="15"/>
      <c r="M1082" s="11"/>
      <c r="O1082" s="618"/>
      <c r="P1082" s="618"/>
      <c r="Q1082" s="618"/>
      <c r="R1082" s="618"/>
      <c r="S1082" s="618"/>
      <c r="T1082" s="618"/>
      <c r="U1082" s="618"/>
      <c r="V1082" s="618"/>
      <c r="W1082" s="618"/>
      <c r="X1082" s="618"/>
      <c r="Y1082" s="618"/>
      <c r="Z1082" s="618"/>
    </row>
    <row r="1083" spans="1:26" s="19" customFormat="1" ht="13.5" customHeight="1" x14ac:dyDescent="0.15">
      <c r="A1083" s="15"/>
      <c r="B1083" s="15"/>
      <c r="C1083" s="15"/>
      <c r="D1083" s="15"/>
      <c r="E1083" s="15"/>
      <c r="F1083" s="15"/>
      <c r="G1083" s="15"/>
      <c r="H1083" s="15"/>
      <c r="I1083" s="15"/>
      <c r="J1083" s="15"/>
      <c r="K1083" s="15"/>
      <c r="L1083" s="15"/>
      <c r="M1083" s="11"/>
      <c r="O1083" s="618"/>
      <c r="P1083" s="618"/>
      <c r="Q1083" s="618"/>
      <c r="R1083" s="618"/>
      <c r="S1083" s="618"/>
      <c r="T1083" s="618"/>
      <c r="U1083" s="618"/>
      <c r="V1083" s="618"/>
      <c r="W1083" s="618"/>
      <c r="X1083" s="618"/>
      <c r="Y1083" s="618"/>
      <c r="Z1083" s="618"/>
    </row>
    <row r="1084" spans="1:26" s="19" customFormat="1" ht="13.5" customHeight="1" x14ac:dyDescent="0.15">
      <c r="A1084" s="15"/>
      <c r="B1084" s="15"/>
      <c r="C1084" s="15"/>
      <c r="D1084" s="15"/>
      <c r="E1084" s="15"/>
      <c r="F1084" s="15"/>
      <c r="G1084" s="15"/>
      <c r="H1084" s="15"/>
      <c r="I1084" s="15"/>
      <c r="J1084" s="15"/>
      <c r="K1084" s="15"/>
      <c r="L1084" s="15"/>
      <c r="M1084" s="11"/>
      <c r="O1084" s="618"/>
      <c r="P1084" s="618"/>
      <c r="Q1084" s="618"/>
      <c r="R1084" s="618"/>
      <c r="S1084" s="618"/>
      <c r="T1084" s="618"/>
      <c r="U1084" s="618"/>
      <c r="V1084" s="618"/>
      <c r="W1084" s="618"/>
      <c r="X1084" s="618"/>
      <c r="Y1084" s="618"/>
      <c r="Z1084" s="618"/>
    </row>
    <row r="1085" spans="1:26" s="19" customFormat="1" ht="13.5" customHeight="1" x14ac:dyDescent="0.15">
      <c r="A1085" s="15"/>
      <c r="B1085" s="15"/>
      <c r="C1085" s="15"/>
      <c r="D1085" s="15"/>
      <c r="E1085" s="15"/>
      <c r="F1085" s="15"/>
      <c r="G1085" s="15"/>
      <c r="H1085" s="15"/>
      <c r="I1085" s="15"/>
      <c r="J1085" s="15"/>
      <c r="K1085" s="15"/>
      <c r="L1085" s="15"/>
      <c r="M1085" s="11"/>
      <c r="O1085" s="618"/>
      <c r="P1085" s="618"/>
      <c r="Q1085" s="618"/>
      <c r="R1085" s="618"/>
      <c r="S1085" s="618"/>
      <c r="T1085" s="618"/>
      <c r="U1085" s="618"/>
      <c r="V1085" s="618"/>
      <c r="W1085" s="618"/>
      <c r="X1085" s="618"/>
      <c r="Y1085" s="618"/>
      <c r="Z1085" s="618"/>
    </row>
    <row r="1086" spans="1:26" s="19" customFormat="1" ht="13.5" customHeight="1" x14ac:dyDescent="0.15">
      <c r="A1086" s="15"/>
      <c r="B1086" s="15"/>
      <c r="C1086" s="15"/>
      <c r="D1086" s="15"/>
      <c r="E1086" s="15"/>
      <c r="F1086" s="15"/>
      <c r="G1086" s="15"/>
      <c r="H1086" s="15"/>
      <c r="I1086" s="15"/>
      <c r="J1086" s="15"/>
      <c r="K1086" s="15"/>
      <c r="L1086" s="15"/>
      <c r="M1086" s="11"/>
      <c r="O1086" s="618"/>
      <c r="P1086" s="618"/>
      <c r="Q1086" s="618"/>
      <c r="R1086" s="618"/>
      <c r="S1086" s="618"/>
      <c r="T1086" s="618"/>
      <c r="U1086" s="618"/>
      <c r="V1086" s="618"/>
      <c r="W1086" s="618"/>
      <c r="X1086" s="618"/>
      <c r="Y1086" s="618"/>
      <c r="Z1086" s="618"/>
    </row>
    <row r="1087" spans="1:26" s="19" customFormat="1" ht="13.5" customHeight="1" x14ac:dyDescent="0.15">
      <c r="A1087" s="15"/>
      <c r="B1087" s="15"/>
      <c r="C1087" s="15"/>
      <c r="D1087" s="15"/>
      <c r="E1087" s="15"/>
      <c r="F1087" s="15"/>
      <c r="G1087" s="15"/>
      <c r="H1087" s="15"/>
      <c r="I1087" s="15"/>
      <c r="J1087" s="15"/>
      <c r="K1087" s="15"/>
      <c r="L1087" s="15"/>
      <c r="M1087" s="11"/>
      <c r="O1087" s="618"/>
      <c r="P1087" s="618"/>
      <c r="Q1087" s="618"/>
      <c r="R1087" s="618"/>
      <c r="S1087" s="618"/>
      <c r="T1087" s="618"/>
      <c r="U1087" s="618"/>
      <c r="V1087" s="618"/>
      <c r="W1087" s="618"/>
      <c r="X1087" s="618"/>
      <c r="Y1087" s="618"/>
      <c r="Z1087" s="618"/>
    </row>
    <row r="1088" spans="1:26" s="19" customFormat="1" ht="13.5" customHeight="1" x14ac:dyDescent="0.15">
      <c r="A1088" s="15"/>
      <c r="B1088" s="15"/>
      <c r="C1088" s="15"/>
      <c r="D1088" s="15"/>
      <c r="E1088" s="15"/>
      <c r="F1088" s="15"/>
      <c r="G1088" s="15"/>
      <c r="H1088" s="15"/>
      <c r="I1088" s="15"/>
      <c r="J1088" s="15"/>
      <c r="K1088" s="15"/>
      <c r="L1088" s="15"/>
      <c r="M1088" s="11"/>
      <c r="O1088" s="618"/>
      <c r="P1088" s="618"/>
      <c r="Q1088" s="618"/>
      <c r="R1088" s="618"/>
      <c r="S1088" s="618"/>
      <c r="T1088" s="618"/>
      <c r="U1088" s="618"/>
      <c r="V1088" s="618"/>
      <c r="W1088" s="618"/>
      <c r="X1088" s="618"/>
      <c r="Y1088" s="618"/>
      <c r="Z1088" s="618"/>
    </row>
    <row r="1089" spans="1:26" s="19" customFormat="1" ht="13.5" customHeight="1" x14ac:dyDescent="0.15">
      <c r="A1089" s="15"/>
      <c r="B1089" s="15"/>
      <c r="C1089" s="15"/>
      <c r="D1089" s="15"/>
      <c r="E1089" s="15"/>
      <c r="F1089" s="15"/>
      <c r="G1089" s="15"/>
      <c r="H1089" s="15"/>
      <c r="I1089" s="15"/>
      <c r="J1089" s="15"/>
      <c r="K1089" s="15"/>
      <c r="L1089" s="15"/>
      <c r="M1089" s="11"/>
      <c r="O1089" s="618"/>
      <c r="P1089" s="618"/>
      <c r="Q1089" s="618"/>
      <c r="R1089" s="618"/>
      <c r="S1089" s="618"/>
      <c r="T1089" s="618"/>
      <c r="U1089" s="618"/>
      <c r="V1089" s="618"/>
      <c r="W1089" s="618"/>
      <c r="X1089" s="618"/>
      <c r="Y1089" s="618"/>
      <c r="Z1089" s="618"/>
    </row>
    <row r="1090" spans="1:26" s="19" customFormat="1" ht="13.5" customHeight="1" x14ac:dyDescent="0.15">
      <c r="A1090" s="15"/>
      <c r="B1090" s="15"/>
      <c r="C1090" s="15"/>
      <c r="D1090" s="15"/>
      <c r="E1090" s="15"/>
      <c r="F1090" s="15"/>
      <c r="G1090" s="15"/>
      <c r="H1090" s="15"/>
      <c r="I1090" s="15"/>
      <c r="J1090" s="15"/>
      <c r="K1090" s="15"/>
      <c r="L1090" s="15"/>
      <c r="M1090" s="11"/>
      <c r="O1090" s="618"/>
      <c r="P1090" s="618"/>
      <c r="Q1090" s="618"/>
      <c r="R1090" s="618"/>
      <c r="S1090" s="618"/>
      <c r="T1090" s="618"/>
      <c r="U1090" s="618"/>
      <c r="V1090" s="618"/>
      <c r="W1090" s="618"/>
      <c r="X1090" s="618"/>
      <c r="Y1090" s="618"/>
      <c r="Z1090" s="618"/>
    </row>
    <row r="1091" spans="1:26" s="19" customFormat="1" ht="13.5" customHeight="1" x14ac:dyDescent="0.15">
      <c r="A1091" s="15"/>
      <c r="B1091" s="15"/>
      <c r="C1091" s="15"/>
      <c r="D1091" s="15"/>
      <c r="E1091" s="15"/>
      <c r="F1091" s="15"/>
      <c r="G1091" s="15"/>
      <c r="H1091" s="15"/>
      <c r="I1091" s="15"/>
      <c r="J1091" s="15"/>
      <c r="K1091" s="15"/>
      <c r="L1091" s="15"/>
      <c r="M1091" s="11"/>
      <c r="O1091" s="618"/>
      <c r="P1091" s="618"/>
      <c r="Q1091" s="618"/>
      <c r="R1091" s="618"/>
      <c r="S1091" s="618"/>
      <c r="T1091" s="618"/>
      <c r="U1091" s="618"/>
      <c r="V1091" s="618"/>
      <c r="W1091" s="618"/>
      <c r="X1091" s="618"/>
      <c r="Y1091" s="618"/>
      <c r="Z1091" s="618"/>
    </row>
    <row r="1092" spans="1:26" s="19" customFormat="1" ht="13.5" customHeight="1" x14ac:dyDescent="0.15">
      <c r="A1092" s="15"/>
      <c r="B1092" s="15"/>
      <c r="C1092" s="15"/>
      <c r="D1092" s="15"/>
      <c r="E1092" s="15"/>
      <c r="F1092" s="15"/>
      <c r="G1092" s="15"/>
      <c r="H1092" s="15"/>
      <c r="I1092" s="15"/>
      <c r="J1092" s="15"/>
      <c r="K1092" s="15"/>
      <c r="L1092" s="15"/>
      <c r="M1092" s="11"/>
      <c r="O1092" s="618"/>
      <c r="P1092" s="618"/>
      <c r="Q1092" s="618"/>
      <c r="R1092" s="618"/>
      <c r="S1092" s="618"/>
      <c r="T1092" s="618"/>
      <c r="U1092" s="618"/>
      <c r="V1092" s="618"/>
      <c r="W1092" s="618"/>
      <c r="X1092" s="618"/>
      <c r="Y1092" s="618"/>
      <c r="Z1092" s="618"/>
    </row>
    <row r="1093" spans="1:26" s="19" customFormat="1" ht="13.5" customHeight="1" x14ac:dyDescent="0.15">
      <c r="A1093" s="15"/>
      <c r="B1093" s="15"/>
      <c r="C1093" s="15"/>
      <c r="D1093" s="15"/>
      <c r="E1093" s="15"/>
      <c r="F1093" s="15"/>
      <c r="G1093" s="15"/>
      <c r="H1093" s="15"/>
      <c r="I1093" s="15"/>
      <c r="J1093" s="15"/>
      <c r="K1093" s="15"/>
      <c r="L1093" s="15"/>
      <c r="M1093" s="11"/>
      <c r="O1093" s="618"/>
      <c r="P1093" s="618"/>
      <c r="Q1093" s="618"/>
      <c r="R1093" s="618"/>
      <c r="S1093" s="618"/>
      <c r="T1093" s="618"/>
      <c r="U1093" s="618"/>
      <c r="V1093" s="618"/>
      <c r="W1093" s="618"/>
      <c r="X1093" s="618"/>
      <c r="Y1093" s="618"/>
      <c r="Z1093" s="618"/>
    </row>
    <row r="1094" spans="1:26" s="19" customFormat="1" ht="13.5" customHeight="1" x14ac:dyDescent="0.15">
      <c r="A1094" s="15"/>
      <c r="B1094" s="15"/>
      <c r="C1094" s="15"/>
      <c r="D1094" s="15"/>
      <c r="E1094" s="15"/>
      <c r="F1094" s="15"/>
      <c r="G1094" s="15"/>
      <c r="H1094" s="15"/>
      <c r="I1094" s="15"/>
      <c r="J1094" s="15"/>
      <c r="K1094" s="15"/>
      <c r="L1094" s="15"/>
      <c r="M1094" s="11"/>
      <c r="O1094" s="618"/>
      <c r="P1094" s="618"/>
      <c r="Q1094" s="618"/>
      <c r="R1094" s="618"/>
      <c r="S1094" s="618"/>
      <c r="T1094" s="618"/>
      <c r="U1094" s="618"/>
      <c r="V1094" s="618"/>
      <c r="W1094" s="618"/>
      <c r="X1094" s="618"/>
      <c r="Y1094" s="618"/>
      <c r="Z1094" s="618"/>
    </row>
    <row r="1095" spans="1:26" s="19" customFormat="1" ht="13.5" customHeight="1" x14ac:dyDescent="0.15">
      <c r="A1095" s="15"/>
      <c r="B1095" s="15"/>
      <c r="C1095" s="15"/>
      <c r="D1095" s="15"/>
      <c r="E1095" s="15"/>
      <c r="F1095" s="15"/>
      <c r="G1095" s="15"/>
      <c r="H1095" s="15"/>
      <c r="I1095" s="15"/>
      <c r="J1095" s="15"/>
      <c r="K1095" s="15"/>
      <c r="L1095" s="15"/>
      <c r="M1095" s="11"/>
      <c r="O1095" s="618"/>
      <c r="P1095" s="618"/>
      <c r="Q1095" s="618"/>
      <c r="R1095" s="618"/>
      <c r="S1095" s="618"/>
      <c r="T1095" s="618"/>
      <c r="U1095" s="618"/>
      <c r="V1095" s="618"/>
      <c r="W1095" s="618"/>
      <c r="X1095" s="618"/>
      <c r="Y1095" s="618"/>
      <c r="Z1095" s="618"/>
    </row>
    <row r="1096" spans="1:26" s="19" customFormat="1" ht="13.5" customHeight="1" x14ac:dyDescent="0.15">
      <c r="A1096" s="15"/>
      <c r="B1096" s="15"/>
      <c r="C1096" s="15"/>
      <c r="D1096" s="15"/>
      <c r="E1096" s="15"/>
      <c r="F1096" s="15"/>
      <c r="G1096" s="15"/>
      <c r="H1096" s="15"/>
      <c r="I1096" s="15"/>
      <c r="J1096" s="15"/>
      <c r="K1096" s="15"/>
      <c r="L1096" s="15"/>
      <c r="M1096" s="11"/>
      <c r="O1096" s="618"/>
      <c r="P1096" s="618"/>
      <c r="Q1096" s="618"/>
      <c r="R1096" s="618"/>
      <c r="S1096" s="618"/>
      <c r="T1096" s="618"/>
      <c r="U1096" s="618"/>
      <c r="V1096" s="618"/>
      <c r="W1096" s="618"/>
      <c r="X1096" s="618"/>
      <c r="Y1096" s="618"/>
      <c r="Z1096" s="618"/>
    </row>
    <row r="1097" spans="1:26" s="19" customFormat="1" ht="13.5" customHeight="1" x14ac:dyDescent="0.15">
      <c r="A1097" s="15"/>
      <c r="B1097" s="15"/>
      <c r="C1097" s="15"/>
      <c r="D1097" s="15"/>
      <c r="E1097" s="15"/>
      <c r="F1097" s="15"/>
      <c r="G1097" s="15"/>
      <c r="H1097" s="15"/>
      <c r="I1097" s="15"/>
      <c r="J1097" s="15"/>
      <c r="K1097" s="15"/>
      <c r="L1097" s="15"/>
      <c r="M1097" s="11"/>
      <c r="O1097" s="618"/>
      <c r="P1097" s="618"/>
      <c r="Q1097" s="618"/>
      <c r="R1097" s="618"/>
      <c r="S1097" s="618"/>
      <c r="T1097" s="618"/>
      <c r="U1097" s="618"/>
      <c r="V1097" s="618"/>
      <c r="W1097" s="618"/>
      <c r="X1097" s="618"/>
      <c r="Y1097" s="618"/>
      <c r="Z1097" s="618"/>
    </row>
    <row r="1098" spans="1:26" s="19" customFormat="1" ht="13.5" customHeight="1" x14ac:dyDescent="0.15">
      <c r="A1098" s="15"/>
      <c r="B1098" s="15"/>
      <c r="C1098" s="15"/>
      <c r="D1098" s="15"/>
      <c r="E1098" s="15"/>
      <c r="F1098" s="15"/>
      <c r="G1098" s="15"/>
      <c r="H1098" s="15"/>
      <c r="I1098" s="15"/>
      <c r="J1098" s="15"/>
      <c r="K1098" s="15"/>
      <c r="L1098" s="15"/>
      <c r="M1098" s="11"/>
      <c r="O1098" s="618"/>
      <c r="P1098" s="618"/>
      <c r="Q1098" s="618"/>
      <c r="R1098" s="618"/>
      <c r="S1098" s="618"/>
      <c r="T1098" s="618"/>
      <c r="U1098" s="618"/>
      <c r="V1098" s="618"/>
      <c r="W1098" s="618"/>
      <c r="X1098" s="618"/>
      <c r="Y1098" s="618"/>
      <c r="Z1098" s="618"/>
    </row>
    <row r="1099" spans="1:26" s="19" customFormat="1" ht="13.5" customHeight="1" x14ac:dyDescent="0.15">
      <c r="A1099" s="15"/>
      <c r="B1099" s="15"/>
      <c r="C1099" s="15"/>
      <c r="D1099" s="15"/>
      <c r="E1099" s="15"/>
      <c r="F1099" s="15"/>
      <c r="G1099" s="15"/>
      <c r="H1099" s="15"/>
      <c r="I1099" s="15"/>
      <c r="J1099" s="15"/>
      <c r="K1099" s="15"/>
      <c r="L1099" s="15"/>
      <c r="M1099" s="11"/>
      <c r="O1099" s="618"/>
      <c r="P1099" s="618"/>
      <c r="Q1099" s="618"/>
      <c r="R1099" s="618"/>
      <c r="S1099" s="618"/>
      <c r="T1099" s="618"/>
      <c r="U1099" s="618"/>
      <c r="V1099" s="618"/>
      <c r="W1099" s="618"/>
      <c r="X1099" s="618"/>
      <c r="Y1099" s="618"/>
      <c r="Z1099" s="618"/>
    </row>
    <row r="1100" spans="1:26" s="19" customFormat="1" ht="13.5" customHeight="1" x14ac:dyDescent="0.15">
      <c r="A1100" s="15"/>
      <c r="B1100" s="15"/>
      <c r="C1100" s="15"/>
      <c r="D1100" s="15"/>
      <c r="E1100" s="15"/>
      <c r="F1100" s="15"/>
      <c r="G1100" s="15"/>
      <c r="H1100" s="15"/>
      <c r="I1100" s="15"/>
      <c r="J1100" s="15"/>
      <c r="K1100" s="15"/>
      <c r="L1100" s="15"/>
      <c r="M1100" s="11"/>
      <c r="O1100" s="618"/>
      <c r="P1100" s="618"/>
      <c r="Q1100" s="618"/>
      <c r="R1100" s="618"/>
      <c r="S1100" s="618"/>
      <c r="T1100" s="618"/>
      <c r="U1100" s="618"/>
      <c r="V1100" s="618"/>
      <c r="W1100" s="618"/>
      <c r="X1100" s="618"/>
      <c r="Y1100" s="618"/>
      <c r="Z1100" s="618"/>
    </row>
    <row r="1101" spans="1:26" s="19" customFormat="1" ht="13.5" customHeight="1" x14ac:dyDescent="0.15">
      <c r="A1101" s="15"/>
      <c r="B1101" s="15"/>
      <c r="C1101" s="15"/>
      <c r="D1101" s="15"/>
      <c r="E1101" s="15"/>
      <c r="F1101" s="15"/>
      <c r="G1101" s="15"/>
      <c r="H1101" s="15"/>
      <c r="I1101" s="15"/>
      <c r="J1101" s="15"/>
      <c r="K1101" s="15"/>
      <c r="L1101" s="15"/>
      <c r="M1101" s="11"/>
      <c r="O1101" s="618"/>
      <c r="P1101" s="618"/>
      <c r="Q1101" s="618"/>
      <c r="R1101" s="618"/>
      <c r="S1101" s="618"/>
      <c r="T1101" s="618"/>
      <c r="U1101" s="618"/>
      <c r="V1101" s="618"/>
      <c r="W1101" s="618"/>
      <c r="X1101" s="618"/>
      <c r="Y1101" s="618"/>
      <c r="Z1101" s="618"/>
    </row>
    <row r="1102" spans="1:26" s="19" customFormat="1" ht="13.5" customHeight="1" x14ac:dyDescent="0.15">
      <c r="A1102" s="15"/>
      <c r="B1102" s="15"/>
      <c r="C1102" s="15"/>
      <c r="D1102" s="15"/>
      <c r="E1102" s="15"/>
      <c r="F1102" s="15"/>
      <c r="G1102" s="15"/>
      <c r="H1102" s="15"/>
      <c r="I1102" s="15"/>
      <c r="J1102" s="15"/>
      <c r="K1102" s="15"/>
      <c r="L1102" s="15"/>
      <c r="M1102" s="11"/>
      <c r="O1102" s="618"/>
      <c r="P1102" s="618"/>
      <c r="Q1102" s="618"/>
      <c r="R1102" s="618"/>
      <c r="S1102" s="618"/>
      <c r="T1102" s="618"/>
      <c r="U1102" s="618"/>
      <c r="V1102" s="618"/>
      <c r="W1102" s="618"/>
      <c r="X1102" s="618"/>
      <c r="Y1102" s="618"/>
      <c r="Z1102" s="618"/>
    </row>
    <row r="1103" spans="1:26" s="19" customFormat="1" ht="13.5" customHeight="1" x14ac:dyDescent="0.15">
      <c r="A1103" s="15"/>
      <c r="B1103" s="15"/>
      <c r="C1103" s="15"/>
      <c r="D1103" s="15"/>
      <c r="E1103" s="15"/>
      <c r="F1103" s="15"/>
      <c r="G1103" s="15"/>
      <c r="H1103" s="15"/>
      <c r="I1103" s="15"/>
      <c r="J1103" s="15"/>
      <c r="K1103" s="15"/>
      <c r="L1103" s="15"/>
      <c r="M1103" s="11"/>
      <c r="O1103" s="618"/>
      <c r="P1103" s="618"/>
      <c r="Q1103" s="618"/>
      <c r="R1103" s="618"/>
      <c r="S1103" s="618"/>
      <c r="T1103" s="618"/>
      <c r="U1103" s="618"/>
      <c r="V1103" s="618"/>
      <c r="W1103" s="618"/>
      <c r="X1103" s="618"/>
      <c r="Y1103" s="618"/>
      <c r="Z1103" s="618"/>
    </row>
    <row r="1104" spans="1:26" s="19" customFormat="1" ht="13.5" customHeight="1" x14ac:dyDescent="0.15">
      <c r="A1104" s="15"/>
      <c r="B1104" s="15"/>
      <c r="C1104" s="15"/>
      <c r="D1104" s="15"/>
      <c r="E1104" s="15"/>
      <c r="F1104" s="15"/>
      <c r="G1104" s="15"/>
      <c r="H1104" s="15"/>
      <c r="I1104" s="15"/>
      <c r="J1104" s="15"/>
      <c r="K1104" s="15"/>
      <c r="L1104" s="15"/>
      <c r="M1104" s="11"/>
      <c r="O1104" s="618"/>
      <c r="P1104" s="618"/>
      <c r="Q1104" s="618"/>
      <c r="R1104" s="618"/>
      <c r="S1104" s="618"/>
      <c r="T1104" s="618"/>
      <c r="U1104" s="618"/>
      <c r="V1104" s="618"/>
      <c r="W1104" s="618"/>
      <c r="X1104" s="618"/>
      <c r="Y1104" s="618"/>
      <c r="Z1104" s="618"/>
    </row>
    <row r="1105" spans="1:26" s="19" customFormat="1" ht="13.5" customHeight="1" x14ac:dyDescent="0.15">
      <c r="A1105" s="15"/>
      <c r="B1105" s="15"/>
      <c r="C1105" s="15"/>
      <c r="D1105" s="15"/>
      <c r="E1105" s="15"/>
      <c r="F1105" s="15"/>
      <c r="G1105" s="15"/>
      <c r="H1105" s="15"/>
      <c r="I1105" s="15"/>
      <c r="J1105" s="15"/>
      <c r="K1105" s="15"/>
      <c r="L1105" s="15"/>
      <c r="M1105" s="11"/>
      <c r="O1105" s="618"/>
      <c r="P1105" s="618"/>
      <c r="Q1105" s="618"/>
      <c r="R1105" s="618"/>
      <c r="S1105" s="618"/>
      <c r="T1105" s="618"/>
      <c r="U1105" s="618"/>
      <c r="V1105" s="618"/>
      <c r="W1105" s="618"/>
      <c r="X1105" s="618"/>
      <c r="Y1105" s="618"/>
      <c r="Z1105" s="618"/>
    </row>
    <row r="1106" spans="1:26" s="19" customFormat="1" ht="13.5" customHeight="1" x14ac:dyDescent="0.15">
      <c r="A1106" s="15"/>
      <c r="B1106" s="15"/>
      <c r="C1106" s="15"/>
      <c r="D1106" s="15"/>
      <c r="E1106" s="15"/>
      <c r="F1106" s="15"/>
      <c r="G1106" s="15"/>
      <c r="H1106" s="15"/>
      <c r="I1106" s="15"/>
      <c r="J1106" s="15"/>
      <c r="K1106" s="15"/>
      <c r="L1106" s="15"/>
      <c r="M1106" s="11"/>
      <c r="O1106" s="618"/>
      <c r="P1106" s="618"/>
      <c r="Q1106" s="618"/>
      <c r="R1106" s="618"/>
      <c r="S1106" s="618"/>
      <c r="T1106" s="618"/>
      <c r="U1106" s="618"/>
      <c r="V1106" s="618"/>
      <c r="W1106" s="618"/>
      <c r="X1106" s="618"/>
      <c r="Y1106" s="618"/>
      <c r="Z1106" s="618"/>
    </row>
    <row r="1107" spans="1:26" s="19" customFormat="1" ht="13.5" customHeight="1" x14ac:dyDescent="0.15">
      <c r="A1107" s="15"/>
      <c r="B1107" s="15"/>
      <c r="C1107" s="15"/>
      <c r="D1107" s="15"/>
      <c r="E1107" s="15"/>
      <c r="F1107" s="15"/>
      <c r="G1107" s="15"/>
      <c r="H1107" s="15"/>
      <c r="I1107" s="15"/>
      <c r="J1107" s="15"/>
      <c r="K1107" s="15"/>
      <c r="L1107" s="15"/>
      <c r="M1107" s="11"/>
      <c r="O1107" s="618"/>
      <c r="P1107" s="618"/>
      <c r="Q1107" s="618"/>
      <c r="R1107" s="618"/>
      <c r="S1107" s="618"/>
      <c r="T1107" s="618"/>
      <c r="U1107" s="618"/>
      <c r="V1107" s="618"/>
      <c r="W1107" s="618"/>
      <c r="X1107" s="618"/>
      <c r="Y1107" s="618"/>
      <c r="Z1107" s="618"/>
    </row>
    <row r="1108" spans="1:26" s="19" customFormat="1" ht="13.5" customHeight="1" x14ac:dyDescent="0.15">
      <c r="A1108" s="15"/>
      <c r="B1108" s="15"/>
      <c r="C1108" s="15"/>
      <c r="D1108" s="15"/>
      <c r="E1108" s="15"/>
      <c r="F1108" s="15"/>
      <c r="G1108" s="15"/>
      <c r="H1108" s="15"/>
      <c r="I1108" s="15"/>
      <c r="J1108" s="15"/>
      <c r="K1108" s="15"/>
      <c r="L1108" s="15"/>
      <c r="M1108" s="11"/>
      <c r="O1108" s="618"/>
      <c r="P1108" s="618"/>
      <c r="Q1108" s="618"/>
      <c r="R1108" s="618"/>
      <c r="S1108" s="618"/>
      <c r="T1108" s="618"/>
      <c r="U1108" s="618"/>
      <c r="V1108" s="618"/>
      <c r="W1108" s="618"/>
      <c r="X1108" s="618"/>
      <c r="Y1108" s="618"/>
      <c r="Z1108" s="618"/>
    </row>
    <row r="1109" spans="1:26" s="19" customFormat="1" ht="13.5" customHeight="1" x14ac:dyDescent="0.15">
      <c r="A1109" s="15"/>
      <c r="B1109" s="15"/>
      <c r="C1109" s="15"/>
      <c r="D1109" s="15"/>
      <c r="E1109" s="15"/>
      <c r="F1109" s="15"/>
      <c r="G1109" s="15"/>
      <c r="H1109" s="15"/>
      <c r="I1109" s="15"/>
      <c r="J1109" s="15"/>
      <c r="K1109" s="15"/>
      <c r="L1109" s="15"/>
      <c r="M1109" s="11"/>
      <c r="O1109" s="618"/>
      <c r="P1109" s="618"/>
      <c r="Q1109" s="618"/>
      <c r="R1109" s="618"/>
      <c r="S1109" s="618"/>
      <c r="T1109" s="618"/>
      <c r="U1109" s="618"/>
      <c r="V1109" s="618"/>
      <c r="W1109" s="618"/>
      <c r="X1109" s="618"/>
      <c r="Y1109" s="618"/>
      <c r="Z1109" s="618"/>
    </row>
    <row r="1110" spans="1:26" s="19" customFormat="1" ht="13.5" customHeight="1" x14ac:dyDescent="0.15">
      <c r="A1110" s="15"/>
      <c r="B1110" s="15"/>
      <c r="C1110" s="15"/>
      <c r="D1110" s="15"/>
      <c r="E1110" s="15"/>
      <c r="F1110" s="15"/>
      <c r="G1110" s="15"/>
      <c r="H1110" s="15"/>
      <c r="I1110" s="15"/>
      <c r="J1110" s="15"/>
      <c r="K1110" s="15"/>
      <c r="L1110" s="15"/>
      <c r="M1110" s="11"/>
      <c r="O1110" s="618"/>
      <c r="P1110" s="618"/>
      <c r="Q1110" s="618"/>
      <c r="R1110" s="618"/>
      <c r="S1110" s="618"/>
      <c r="T1110" s="618"/>
      <c r="U1110" s="618"/>
      <c r="V1110" s="618"/>
      <c r="W1110" s="618"/>
      <c r="X1110" s="618"/>
      <c r="Y1110" s="618"/>
      <c r="Z1110" s="618"/>
    </row>
    <row r="1111" spans="1:26" s="19" customFormat="1" ht="13.5" customHeight="1" x14ac:dyDescent="0.15">
      <c r="A1111" s="15"/>
      <c r="B1111" s="15"/>
      <c r="C1111" s="15"/>
      <c r="D1111" s="15"/>
      <c r="E1111" s="15"/>
      <c r="F1111" s="15"/>
      <c r="G1111" s="15"/>
      <c r="H1111" s="15"/>
      <c r="I1111" s="15"/>
      <c r="J1111" s="15"/>
      <c r="K1111" s="15"/>
      <c r="L1111" s="15"/>
      <c r="M1111" s="11"/>
      <c r="O1111" s="618"/>
      <c r="P1111" s="618"/>
      <c r="Q1111" s="618"/>
      <c r="R1111" s="618"/>
      <c r="S1111" s="618"/>
      <c r="T1111" s="618"/>
      <c r="U1111" s="618"/>
      <c r="V1111" s="618"/>
      <c r="W1111" s="618"/>
      <c r="X1111" s="618"/>
      <c r="Y1111" s="618"/>
      <c r="Z1111" s="618"/>
    </row>
    <row r="1112" spans="1:26" s="19" customFormat="1" ht="13.5" customHeight="1" x14ac:dyDescent="0.15">
      <c r="A1112" s="15"/>
      <c r="B1112" s="15"/>
      <c r="C1112" s="15"/>
      <c r="D1112" s="15"/>
      <c r="E1112" s="15"/>
      <c r="F1112" s="15"/>
      <c r="G1112" s="15"/>
      <c r="H1112" s="15"/>
      <c r="I1112" s="15"/>
      <c r="J1112" s="15"/>
      <c r="K1112" s="15"/>
      <c r="L1112" s="15"/>
      <c r="M1112" s="11"/>
      <c r="O1112" s="618"/>
      <c r="P1112" s="618"/>
      <c r="Q1112" s="618"/>
      <c r="R1112" s="618"/>
      <c r="S1112" s="618"/>
      <c r="T1112" s="618"/>
      <c r="U1112" s="618"/>
      <c r="V1112" s="618"/>
      <c r="W1112" s="618"/>
      <c r="X1112" s="618"/>
      <c r="Y1112" s="618"/>
      <c r="Z1112" s="618"/>
    </row>
    <row r="1113" spans="1:26" s="19" customFormat="1" ht="13.5" customHeight="1" x14ac:dyDescent="0.15">
      <c r="A1113" s="15"/>
      <c r="B1113" s="15"/>
      <c r="C1113" s="15"/>
      <c r="D1113" s="15"/>
      <c r="E1113" s="15"/>
      <c r="F1113" s="15"/>
      <c r="G1113" s="15"/>
      <c r="H1113" s="15"/>
      <c r="I1113" s="15"/>
      <c r="J1113" s="15"/>
      <c r="K1113" s="15"/>
      <c r="L1113" s="15"/>
      <c r="M1113" s="11"/>
      <c r="O1113" s="618"/>
      <c r="P1113" s="618"/>
      <c r="Q1113" s="618"/>
      <c r="R1113" s="618"/>
      <c r="S1113" s="618"/>
      <c r="T1113" s="618"/>
      <c r="U1113" s="618"/>
      <c r="V1113" s="618"/>
      <c r="W1113" s="618"/>
      <c r="X1113" s="618"/>
      <c r="Y1113" s="618"/>
      <c r="Z1113" s="618"/>
    </row>
    <row r="1114" spans="1:26" s="19" customFormat="1" ht="13.5" customHeight="1" x14ac:dyDescent="0.15">
      <c r="A1114" s="15"/>
      <c r="B1114" s="15"/>
      <c r="C1114" s="15"/>
      <c r="D1114" s="15"/>
      <c r="E1114" s="15"/>
      <c r="F1114" s="15"/>
      <c r="G1114" s="15"/>
      <c r="H1114" s="15"/>
      <c r="I1114" s="15"/>
      <c r="J1114" s="15"/>
      <c r="K1114" s="15"/>
      <c r="L1114" s="15"/>
      <c r="M1114" s="11"/>
      <c r="O1114" s="618"/>
      <c r="P1114" s="618"/>
      <c r="Q1114" s="618"/>
      <c r="R1114" s="618"/>
      <c r="S1114" s="618"/>
      <c r="T1114" s="618"/>
      <c r="U1114" s="618"/>
      <c r="V1114" s="618"/>
      <c r="W1114" s="618"/>
      <c r="X1114" s="618"/>
      <c r="Y1114" s="618"/>
      <c r="Z1114" s="618"/>
    </row>
    <row r="1115" spans="1:26" s="19" customFormat="1" ht="13.5" customHeight="1" x14ac:dyDescent="0.15">
      <c r="A1115" s="15"/>
      <c r="B1115" s="15"/>
      <c r="C1115" s="15"/>
      <c r="D1115" s="15"/>
      <c r="E1115" s="15"/>
      <c r="F1115" s="15"/>
      <c r="G1115" s="15"/>
      <c r="H1115" s="15"/>
      <c r="I1115" s="15"/>
      <c r="J1115" s="15"/>
      <c r="K1115" s="15"/>
      <c r="L1115" s="15"/>
      <c r="M1115" s="11"/>
      <c r="O1115" s="618"/>
      <c r="P1115" s="618"/>
      <c r="Q1115" s="618"/>
      <c r="R1115" s="618"/>
      <c r="S1115" s="618"/>
      <c r="T1115" s="618"/>
      <c r="U1115" s="618"/>
      <c r="V1115" s="618"/>
      <c r="W1115" s="618"/>
      <c r="X1115" s="618"/>
      <c r="Y1115" s="618"/>
      <c r="Z1115" s="618"/>
    </row>
    <row r="1116" spans="1:26" s="19" customFormat="1" ht="13.5" customHeight="1" x14ac:dyDescent="0.15">
      <c r="A1116" s="15"/>
      <c r="B1116" s="15"/>
      <c r="C1116" s="15"/>
      <c r="D1116" s="15"/>
      <c r="E1116" s="15"/>
      <c r="F1116" s="15"/>
      <c r="G1116" s="15"/>
      <c r="H1116" s="15"/>
      <c r="I1116" s="15"/>
      <c r="J1116" s="15"/>
      <c r="K1116" s="15"/>
      <c r="L1116" s="15"/>
      <c r="M1116" s="11"/>
      <c r="O1116" s="618"/>
      <c r="P1116" s="618"/>
      <c r="Q1116" s="618"/>
      <c r="R1116" s="618"/>
      <c r="S1116" s="618"/>
      <c r="T1116" s="618"/>
      <c r="U1116" s="618"/>
      <c r="V1116" s="618"/>
      <c r="W1116" s="618"/>
      <c r="X1116" s="618"/>
      <c r="Y1116" s="618"/>
      <c r="Z1116" s="618"/>
    </row>
    <row r="1117" spans="1:26" s="19" customFormat="1" ht="13.5" customHeight="1" x14ac:dyDescent="0.15">
      <c r="A1117" s="15"/>
      <c r="B1117" s="15"/>
      <c r="C1117" s="15"/>
      <c r="D1117" s="15"/>
      <c r="E1117" s="15"/>
      <c r="F1117" s="15"/>
      <c r="G1117" s="15"/>
      <c r="H1117" s="15"/>
      <c r="I1117" s="15"/>
      <c r="J1117" s="15"/>
      <c r="K1117" s="15"/>
      <c r="L1117" s="15"/>
      <c r="M1117" s="11"/>
      <c r="O1117" s="618"/>
      <c r="P1117" s="618"/>
      <c r="Q1117" s="618"/>
      <c r="R1117" s="618"/>
      <c r="S1117" s="618"/>
      <c r="T1117" s="618"/>
      <c r="U1117" s="618"/>
      <c r="V1117" s="618"/>
      <c r="W1117" s="618"/>
      <c r="X1117" s="618"/>
      <c r="Y1117" s="618"/>
      <c r="Z1117" s="618"/>
    </row>
    <row r="1118" spans="1:26" s="19" customFormat="1" ht="13.5" customHeight="1" x14ac:dyDescent="0.15">
      <c r="A1118" s="15"/>
      <c r="B1118" s="15"/>
      <c r="C1118" s="15"/>
      <c r="D1118" s="15"/>
      <c r="E1118" s="15"/>
      <c r="F1118" s="15"/>
      <c r="G1118" s="15"/>
      <c r="H1118" s="15"/>
      <c r="I1118" s="15"/>
      <c r="J1118" s="15"/>
      <c r="K1118" s="15"/>
      <c r="L1118" s="15"/>
      <c r="M1118" s="11"/>
      <c r="O1118" s="618"/>
      <c r="P1118" s="618"/>
      <c r="Q1118" s="618"/>
      <c r="R1118" s="618"/>
      <c r="S1118" s="618"/>
      <c r="T1118" s="618"/>
      <c r="U1118" s="618"/>
      <c r="V1118" s="618"/>
      <c r="W1118" s="618"/>
      <c r="X1118" s="618"/>
      <c r="Y1118" s="618"/>
      <c r="Z1118" s="618"/>
    </row>
    <row r="1119" spans="1:26" s="19" customFormat="1" ht="13.5" customHeight="1" x14ac:dyDescent="0.15">
      <c r="A1119" s="15"/>
      <c r="B1119" s="15"/>
      <c r="C1119" s="15"/>
      <c r="D1119" s="15"/>
      <c r="E1119" s="15"/>
      <c r="F1119" s="15"/>
      <c r="G1119" s="15"/>
      <c r="H1119" s="15"/>
      <c r="I1119" s="15"/>
      <c r="J1119" s="15"/>
      <c r="K1119" s="15"/>
      <c r="L1119" s="15"/>
      <c r="M1119" s="11"/>
      <c r="O1119" s="618"/>
      <c r="P1119" s="618"/>
      <c r="Q1119" s="618"/>
      <c r="R1119" s="618"/>
      <c r="S1119" s="618"/>
      <c r="T1119" s="618"/>
      <c r="U1119" s="618"/>
      <c r="V1119" s="618"/>
      <c r="W1119" s="618"/>
      <c r="X1119" s="618"/>
      <c r="Y1119" s="618"/>
      <c r="Z1119" s="618"/>
    </row>
    <row r="1120" spans="1:26" s="19" customFormat="1" ht="13.5" customHeight="1" x14ac:dyDescent="0.15">
      <c r="A1120" s="15"/>
      <c r="B1120" s="15"/>
      <c r="C1120" s="15"/>
      <c r="D1120" s="15"/>
      <c r="E1120" s="15"/>
      <c r="F1120" s="15"/>
      <c r="G1120" s="15"/>
      <c r="H1120" s="15"/>
      <c r="I1120" s="15"/>
      <c r="J1120" s="15"/>
      <c r="K1120" s="15"/>
      <c r="L1120" s="15"/>
      <c r="M1120" s="11"/>
      <c r="O1120" s="618"/>
      <c r="P1120" s="618"/>
      <c r="Q1120" s="618"/>
      <c r="R1120" s="618"/>
      <c r="S1120" s="618"/>
      <c r="T1120" s="618"/>
      <c r="U1120" s="618"/>
      <c r="V1120" s="618"/>
      <c r="W1120" s="618"/>
      <c r="X1120" s="618"/>
      <c r="Y1120" s="618"/>
      <c r="Z1120" s="618"/>
    </row>
    <row r="1121" spans="1:26" s="19" customFormat="1" ht="13.5" customHeight="1" x14ac:dyDescent="0.15">
      <c r="A1121" s="15"/>
      <c r="B1121" s="15"/>
      <c r="C1121" s="15"/>
      <c r="D1121" s="15"/>
      <c r="E1121" s="15"/>
      <c r="F1121" s="15"/>
      <c r="G1121" s="15"/>
      <c r="H1121" s="15"/>
      <c r="I1121" s="15"/>
      <c r="J1121" s="15"/>
      <c r="K1121" s="15"/>
      <c r="L1121" s="15"/>
      <c r="M1121" s="11"/>
      <c r="O1121" s="618"/>
      <c r="P1121" s="618"/>
      <c r="Q1121" s="618"/>
      <c r="R1121" s="618"/>
      <c r="S1121" s="618"/>
      <c r="T1121" s="618"/>
      <c r="U1121" s="618"/>
      <c r="V1121" s="618"/>
      <c r="W1121" s="618"/>
      <c r="X1121" s="618"/>
      <c r="Y1121" s="618"/>
      <c r="Z1121" s="618"/>
    </row>
    <row r="1122" spans="1:26" s="19" customFormat="1" ht="13.5" customHeight="1" x14ac:dyDescent="0.15">
      <c r="A1122" s="15"/>
      <c r="B1122" s="15"/>
      <c r="C1122" s="15"/>
      <c r="D1122" s="15"/>
      <c r="E1122" s="15"/>
      <c r="F1122" s="15"/>
      <c r="G1122" s="15"/>
      <c r="H1122" s="15"/>
      <c r="I1122" s="15"/>
      <c r="J1122" s="15"/>
      <c r="K1122" s="15"/>
      <c r="L1122" s="15"/>
      <c r="M1122" s="11"/>
      <c r="O1122" s="618"/>
      <c r="P1122" s="618"/>
      <c r="Q1122" s="618"/>
      <c r="R1122" s="618"/>
      <c r="S1122" s="618"/>
      <c r="T1122" s="618"/>
      <c r="U1122" s="618"/>
      <c r="V1122" s="618"/>
      <c r="W1122" s="618"/>
      <c r="X1122" s="618"/>
      <c r="Y1122" s="618"/>
      <c r="Z1122" s="618"/>
    </row>
    <row r="1123" spans="1:26" s="19" customFormat="1" ht="13.5" customHeight="1" x14ac:dyDescent="0.15">
      <c r="A1123" s="15"/>
      <c r="B1123" s="15"/>
      <c r="C1123" s="15"/>
      <c r="D1123" s="15"/>
      <c r="E1123" s="15"/>
      <c r="F1123" s="15"/>
      <c r="G1123" s="15"/>
      <c r="H1123" s="15"/>
      <c r="I1123" s="15"/>
      <c r="J1123" s="15"/>
      <c r="K1123" s="15"/>
      <c r="L1123" s="15"/>
      <c r="M1123" s="11"/>
      <c r="O1123" s="618"/>
      <c r="P1123" s="618"/>
      <c r="Q1123" s="618"/>
      <c r="R1123" s="618"/>
      <c r="S1123" s="618"/>
      <c r="T1123" s="618"/>
      <c r="U1123" s="618"/>
      <c r="V1123" s="618"/>
      <c r="W1123" s="618"/>
      <c r="X1123" s="618"/>
      <c r="Y1123" s="618"/>
      <c r="Z1123" s="618"/>
    </row>
    <row r="1124" spans="1:26" s="19" customFormat="1" ht="13.5" customHeight="1" x14ac:dyDescent="0.15">
      <c r="A1124" s="15"/>
      <c r="B1124" s="15"/>
      <c r="C1124" s="15"/>
      <c r="D1124" s="15"/>
      <c r="E1124" s="15"/>
      <c r="F1124" s="15"/>
      <c r="G1124" s="15"/>
      <c r="H1124" s="15"/>
      <c r="I1124" s="15"/>
      <c r="J1124" s="15"/>
      <c r="K1124" s="15"/>
      <c r="L1124" s="15"/>
      <c r="M1124" s="11"/>
      <c r="O1124" s="618"/>
      <c r="P1124" s="618"/>
      <c r="Q1124" s="618"/>
      <c r="R1124" s="618"/>
      <c r="S1124" s="618"/>
      <c r="T1124" s="618"/>
      <c r="U1124" s="618"/>
      <c r="V1124" s="618"/>
      <c r="W1124" s="618"/>
      <c r="X1124" s="618"/>
      <c r="Y1124" s="618"/>
      <c r="Z1124" s="618"/>
    </row>
    <row r="1125" spans="1:26" s="19" customFormat="1" ht="13.5" customHeight="1" x14ac:dyDescent="0.15">
      <c r="A1125" s="15"/>
      <c r="B1125" s="15"/>
      <c r="C1125" s="15"/>
      <c r="D1125" s="15"/>
      <c r="E1125" s="15"/>
      <c r="F1125" s="15"/>
      <c r="G1125" s="15"/>
      <c r="H1125" s="15"/>
      <c r="I1125" s="15"/>
      <c r="J1125" s="15"/>
      <c r="K1125" s="15"/>
      <c r="L1125" s="15"/>
      <c r="M1125" s="11"/>
      <c r="O1125" s="618"/>
      <c r="P1125" s="618"/>
      <c r="Q1125" s="618"/>
      <c r="R1125" s="618"/>
      <c r="S1125" s="618"/>
      <c r="T1125" s="618"/>
      <c r="U1125" s="618"/>
      <c r="V1125" s="618"/>
      <c r="W1125" s="618"/>
      <c r="X1125" s="618"/>
      <c r="Y1125" s="618"/>
      <c r="Z1125" s="618"/>
    </row>
    <row r="1126" spans="1:26" s="19" customFormat="1" ht="13.5" customHeight="1" x14ac:dyDescent="0.15">
      <c r="A1126" s="15"/>
      <c r="B1126" s="15"/>
      <c r="C1126" s="15"/>
      <c r="D1126" s="15"/>
      <c r="E1126" s="15"/>
      <c r="F1126" s="15"/>
      <c r="G1126" s="15"/>
      <c r="H1126" s="15"/>
      <c r="I1126" s="15"/>
      <c r="J1126" s="15"/>
      <c r="K1126" s="15"/>
      <c r="L1126" s="15"/>
      <c r="M1126" s="11"/>
      <c r="O1126" s="618"/>
      <c r="P1126" s="618"/>
      <c r="Q1126" s="618"/>
      <c r="R1126" s="618"/>
      <c r="S1126" s="618"/>
      <c r="T1126" s="618"/>
      <c r="U1126" s="618"/>
      <c r="V1126" s="618"/>
      <c r="W1126" s="618"/>
      <c r="X1126" s="618"/>
      <c r="Y1126" s="618"/>
      <c r="Z1126" s="618"/>
    </row>
    <row r="1127" spans="1:26" s="19" customFormat="1" ht="13.5" customHeight="1" x14ac:dyDescent="0.15">
      <c r="A1127" s="15"/>
      <c r="B1127" s="15"/>
      <c r="C1127" s="15"/>
      <c r="D1127" s="15"/>
      <c r="E1127" s="15"/>
      <c r="F1127" s="15"/>
      <c r="G1127" s="15"/>
      <c r="H1127" s="15"/>
      <c r="I1127" s="15"/>
      <c r="J1127" s="15"/>
      <c r="K1127" s="15"/>
      <c r="L1127" s="15"/>
      <c r="M1127" s="11"/>
      <c r="O1127" s="618"/>
      <c r="P1127" s="618"/>
      <c r="Q1127" s="618"/>
      <c r="R1127" s="618"/>
      <c r="S1127" s="618"/>
      <c r="T1127" s="618"/>
      <c r="U1127" s="618"/>
      <c r="V1127" s="618"/>
      <c r="W1127" s="618"/>
      <c r="X1127" s="618"/>
      <c r="Y1127" s="618"/>
      <c r="Z1127" s="618"/>
    </row>
    <row r="1128" spans="1:26" s="19" customFormat="1" ht="13.5" customHeight="1" x14ac:dyDescent="0.15">
      <c r="A1128" s="15"/>
      <c r="B1128" s="15"/>
      <c r="C1128" s="15"/>
      <c r="D1128" s="15"/>
      <c r="E1128" s="15"/>
      <c r="F1128" s="15"/>
      <c r="G1128" s="15"/>
      <c r="H1128" s="15"/>
      <c r="I1128" s="15"/>
      <c r="J1128" s="15"/>
      <c r="K1128" s="15"/>
      <c r="L1128" s="15"/>
      <c r="M1128" s="11"/>
      <c r="O1128" s="618"/>
      <c r="P1128" s="618"/>
      <c r="Q1128" s="618"/>
      <c r="R1128" s="618"/>
      <c r="S1128" s="618"/>
      <c r="T1128" s="618"/>
      <c r="U1128" s="618"/>
      <c r="V1128" s="618"/>
      <c r="W1128" s="618"/>
      <c r="X1128" s="618"/>
      <c r="Y1128" s="618"/>
      <c r="Z1128" s="618"/>
    </row>
    <row r="1129" spans="1:26" s="19" customFormat="1" ht="13.5" customHeight="1" x14ac:dyDescent="0.15">
      <c r="A1129" s="15"/>
      <c r="B1129" s="15"/>
      <c r="C1129" s="15"/>
      <c r="D1129" s="15"/>
      <c r="E1129" s="15"/>
      <c r="F1129" s="15"/>
      <c r="G1129" s="15"/>
      <c r="H1129" s="15"/>
      <c r="I1129" s="15"/>
      <c r="J1129" s="15"/>
      <c r="K1129" s="15"/>
      <c r="L1129" s="15"/>
      <c r="M1129" s="11"/>
      <c r="O1129" s="618"/>
      <c r="P1129" s="618"/>
      <c r="Q1129" s="618"/>
      <c r="R1129" s="618"/>
      <c r="S1129" s="618"/>
      <c r="T1129" s="618"/>
      <c r="U1129" s="618"/>
      <c r="V1129" s="618"/>
      <c r="W1129" s="618"/>
      <c r="X1129" s="618"/>
      <c r="Y1129" s="618"/>
      <c r="Z1129" s="618"/>
    </row>
    <row r="1130" spans="1:26" s="19" customFormat="1" ht="13.5" customHeight="1" x14ac:dyDescent="0.15">
      <c r="A1130" s="15"/>
      <c r="B1130" s="15"/>
      <c r="C1130" s="15"/>
      <c r="D1130" s="15"/>
      <c r="E1130" s="15"/>
      <c r="F1130" s="15"/>
      <c r="G1130" s="15"/>
      <c r="H1130" s="15"/>
      <c r="I1130" s="15"/>
      <c r="J1130" s="15"/>
      <c r="K1130" s="15"/>
      <c r="L1130" s="15"/>
      <c r="M1130" s="11"/>
      <c r="O1130" s="618"/>
      <c r="P1130" s="618"/>
      <c r="Q1130" s="618"/>
      <c r="R1130" s="618"/>
      <c r="S1130" s="618"/>
      <c r="T1130" s="618"/>
      <c r="U1130" s="618"/>
      <c r="V1130" s="618"/>
      <c r="W1130" s="618"/>
      <c r="X1130" s="618"/>
      <c r="Y1130" s="618"/>
      <c r="Z1130" s="618"/>
    </row>
    <row r="1131" spans="1:26" s="19" customFormat="1" ht="13.5" customHeight="1" x14ac:dyDescent="0.15">
      <c r="A1131" s="15"/>
      <c r="B1131" s="15"/>
      <c r="C1131" s="15"/>
      <c r="D1131" s="15"/>
      <c r="E1131" s="15"/>
      <c r="F1131" s="15"/>
      <c r="G1131" s="15"/>
      <c r="H1131" s="15"/>
      <c r="I1131" s="15"/>
      <c r="J1131" s="15"/>
      <c r="K1131" s="15"/>
      <c r="L1131" s="15"/>
      <c r="M1131" s="11"/>
      <c r="O1131" s="618"/>
      <c r="P1131" s="618"/>
      <c r="Q1131" s="618"/>
      <c r="R1131" s="618"/>
      <c r="S1131" s="618"/>
      <c r="T1131" s="618"/>
      <c r="U1131" s="618"/>
      <c r="V1131" s="618"/>
      <c r="W1131" s="618"/>
      <c r="X1131" s="618"/>
      <c r="Y1131" s="618"/>
      <c r="Z1131" s="618"/>
    </row>
    <row r="1132" spans="1:26" s="19" customFormat="1" ht="13.5" customHeight="1" x14ac:dyDescent="0.15">
      <c r="A1132" s="15"/>
      <c r="B1132" s="15"/>
      <c r="C1132" s="15"/>
      <c r="D1132" s="15"/>
      <c r="E1132" s="15"/>
      <c r="F1132" s="15"/>
      <c r="G1132" s="15"/>
      <c r="H1132" s="15"/>
      <c r="I1132" s="15"/>
      <c r="J1132" s="15"/>
      <c r="K1132" s="15"/>
      <c r="L1132" s="15"/>
      <c r="M1132" s="11"/>
      <c r="O1132" s="618"/>
      <c r="P1132" s="618"/>
      <c r="Q1132" s="618"/>
      <c r="R1132" s="618"/>
      <c r="S1132" s="618"/>
      <c r="T1132" s="618"/>
      <c r="U1132" s="618"/>
      <c r="V1132" s="618"/>
      <c r="W1132" s="618"/>
      <c r="X1132" s="618"/>
      <c r="Y1132" s="618"/>
      <c r="Z1132" s="618"/>
    </row>
    <row r="1133" spans="1:26" s="19" customFormat="1" ht="13.5" customHeight="1" x14ac:dyDescent="0.15">
      <c r="A1133" s="15"/>
      <c r="B1133" s="15"/>
      <c r="C1133" s="15"/>
      <c r="D1133" s="15"/>
      <c r="E1133" s="15"/>
      <c r="F1133" s="15"/>
      <c r="G1133" s="15"/>
      <c r="H1133" s="15"/>
      <c r="I1133" s="15"/>
      <c r="J1133" s="15"/>
      <c r="K1133" s="15"/>
      <c r="L1133" s="15"/>
      <c r="M1133" s="11"/>
      <c r="O1133" s="618"/>
      <c r="P1133" s="618"/>
      <c r="Q1133" s="618"/>
      <c r="R1133" s="618"/>
      <c r="S1133" s="618"/>
      <c r="T1133" s="618"/>
      <c r="U1133" s="618"/>
      <c r="V1133" s="618"/>
      <c r="W1133" s="618"/>
      <c r="X1133" s="618"/>
      <c r="Y1133" s="618"/>
      <c r="Z1133" s="618"/>
    </row>
    <row r="1134" spans="1:26" s="19" customFormat="1" ht="13.5" customHeight="1" x14ac:dyDescent="0.15">
      <c r="A1134" s="15"/>
      <c r="B1134" s="15"/>
      <c r="C1134" s="15"/>
      <c r="D1134" s="15"/>
      <c r="E1134" s="15"/>
      <c r="F1134" s="15"/>
      <c r="G1134" s="15"/>
      <c r="H1134" s="15"/>
      <c r="I1134" s="15"/>
      <c r="J1134" s="15"/>
      <c r="K1134" s="15"/>
      <c r="L1134" s="15"/>
      <c r="M1134" s="11"/>
      <c r="O1134" s="618"/>
      <c r="P1134" s="618"/>
      <c r="Q1134" s="618"/>
      <c r="R1134" s="618"/>
      <c r="S1134" s="618"/>
      <c r="T1134" s="618"/>
      <c r="U1134" s="618"/>
      <c r="V1134" s="618"/>
      <c r="W1134" s="618"/>
      <c r="X1134" s="618"/>
      <c r="Y1134" s="618"/>
      <c r="Z1134" s="618"/>
    </row>
    <row r="1135" spans="1:26" s="19" customFormat="1" ht="13.5" customHeight="1" x14ac:dyDescent="0.15">
      <c r="A1135" s="15"/>
      <c r="B1135" s="15"/>
      <c r="C1135" s="15"/>
      <c r="D1135" s="15"/>
      <c r="E1135" s="15"/>
      <c r="F1135" s="15"/>
      <c r="G1135" s="15"/>
      <c r="H1135" s="15"/>
      <c r="I1135" s="15"/>
      <c r="J1135" s="15"/>
      <c r="K1135" s="15"/>
      <c r="L1135" s="15"/>
      <c r="M1135" s="11"/>
      <c r="O1135" s="618"/>
      <c r="P1135" s="618"/>
      <c r="Q1135" s="618"/>
      <c r="R1135" s="618"/>
      <c r="S1135" s="618"/>
      <c r="T1135" s="618"/>
      <c r="U1135" s="618"/>
      <c r="V1135" s="618"/>
      <c r="W1135" s="618"/>
      <c r="X1135" s="618"/>
      <c r="Y1135" s="618"/>
      <c r="Z1135" s="618"/>
    </row>
    <row r="1136" spans="1:26" s="19" customFormat="1" ht="13.5" customHeight="1" x14ac:dyDescent="0.15">
      <c r="A1136" s="15"/>
      <c r="B1136" s="15"/>
      <c r="C1136" s="15"/>
      <c r="D1136" s="15"/>
      <c r="E1136" s="15"/>
      <c r="F1136" s="15"/>
      <c r="G1136" s="15"/>
      <c r="H1136" s="15"/>
      <c r="I1136" s="15"/>
      <c r="J1136" s="15"/>
      <c r="K1136" s="15"/>
      <c r="L1136" s="15"/>
      <c r="M1136" s="11"/>
      <c r="O1136" s="618"/>
      <c r="P1136" s="618"/>
      <c r="Q1136" s="618"/>
      <c r="R1136" s="618"/>
      <c r="S1136" s="618"/>
      <c r="T1136" s="618"/>
      <c r="U1136" s="618"/>
      <c r="V1136" s="618"/>
      <c r="W1136" s="618"/>
      <c r="X1136" s="618"/>
      <c r="Y1136" s="618"/>
      <c r="Z1136" s="618"/>
    </row>
    <row r="1137" spans="1:26" s="19" customFormat="1" ht="13.5" customHeight="1" x14ac:dyDescent="0.15">
      <c r="A1137" s="15"/>
      <c r="B1137" s="15"/>
      <c r="C1137" s="15"/>
      <c r="D1137" s="15"/>
      <c r="E1137" s="15"/>
      <c r="F1137" s="15"/>
      <c r="G1137" s="15"/>
      <c r="H1137" s="15"/>
      <c r="I1137" s="15"/>
      <c r="J1137" s="15"/>
      <c r="K1137" s="15"/>
      <c r="L1137" s="15"/>
      <c r="M1137" s="11"/>
      <c r="O1137" s="618"/>
      <c r="P1137" s="618"/>
      <c r="Q1137" s="618"/>
      <c r="R1137" s="618"/>
      <c r="S1137" s="618"/>
      <c r="T1137" s="618"/>
      <c r="U1137" s="618"/>
      <c r="V1137" s="618"/>
      <c r="W1137" s="618"/>
      <c r="X1137" s="618"/>
      <c r="Y1137" s="618"/>
      <c r="Z1137" s="618"/>
    </row>
    <row r="1138" spans="1:26" s="19" customFormat="1" ht="13.5" customHeight="1" x14ac:dyDescent="0.15">
      <c r="A1138" s="15"/>
      <c r="B1138" s="15"/>
      <c r="C1138" s="15"/>
      <c r="D1138" s="15"/>
      <c r="E1138" s="15"/>
      <c r="F1138" s="15"/>
      <c r="G1138" s="15"/>
      <c r="H1138" s="15"/>
      <c r="I1138" s="15"/>
      <c r="J1138" s="15"/>
      <c r="K1138" s="15"/>
      <c r="L1138" s="15"/>
      <c r="M1138" s="11"/>
      <c r="O1138" s="618"/>
      <c r="P1138" s="618"/>
      <c r="Q1138" s="618"/>
      <c r="R1138" s="618"/>
      <c r="S1138" s="618"/>
      <c r="T1138" s="618"/>
      <c r="U1138" s="618"/>
      <c r="V1138" s="618"/>
      <c r="W1138" s="618"/>
      <c r="X1138" s="618"/>
      <c r="Y1138" s="618"/>
      <c r="Z1138" s="618"/>
    </row>
    <row r="1139" spans="1:26" s="19" customFormat="1" ht="13.5" customHeight="1" x14ac:dyDescent="0.15">
      <c r="A1139" s="15"/>
      <c r="B1139" s="15"/>
      <c r="C1139" s="15"/>
      <c r="D1139" s="15"/>
      <c r="E1139" s="15"/>
      <c r="F1139" s="15"/>
      <c r="G1139" s="15"/>
      <c r="H1139" s="15"/>
      <c r="I1139" s="15"/>
      <c r="J1139" s="15"/>
      <c r="K1139" s="15"/>
      <c r="L1139" s="15"/>
      <c r="M1139" s="11"/>
      <c r="O1139" s="618"/>
      <c r="P1139" s="618"/>
      <c r="Q1139" s="618"/>
      <c r="R1139" s="618"/>
      <c r="S1139" s="618"/>
      <c r="T1139" s="618"/>
      <c r="U1139" s="618"/>
      <c r="V1139" s="618"/>
      <c r="W1139" s="618"/>
      <c r="X1139" s="618"/>
      <c r="Y1139" s="618"/>
      <c r="Z1139" s="618"/>
    </row>
    <row r="1140" spans="1:26" s="19" customFormat="1" ht="13.5" customHeight="1" x14ac:dyDescent="0.15">
      <c r="A1140" s="15"/>
      <c r="B1140" s="15"/>
      <c r="C1140" s="15"/>
      <c r="D1140" s="15"/>
      <c r="E1140" s="15"/>
      <c r="F1140" s="15"/>
      <c r="G1140" s="15"/>
      <c r="H1140" s="15"/>
      <c r="I1140" s="15"/>
      <c r="J1140" s="15"/>
      <c r="K1140" s="15"/>
      <c r="L1140" s="15"/>
      <c r="M1140" s="11"/>
      <c r="O1140" s="618"/>
      <c r="P1140" s="618"/>
      <c r="Q1140" s="618"/>
      <c r="R1140" s="618"/>
      <c r="S1140" s="618"/>
      <c r="T1140" s="618"/>
      <c r="U1140" s="618"/>
      <c r="V1140" s="618"/>
      <c r="W1140" s="618"/>
      <c r="X1140" s="618"/>
      <c r="Y1140" s="618"/>
      <c r="Z1140" s="618"/>
    </row>
    <row r="1141" spans="1:26" s="19" customFormat="1" ht="13.5" customHeight="1" x14ac:dyDescent="0.15">
      <c r="A1141" s="15"/>
      <c r="B1141" s="15"/>
      <c r="C1141" s="15"/>
      <c r="D1141" s="15"/>
      <c r="E1141" s="15"/>
      <c r="F1141" s="15"/>
      <c r="G1141" s="15"/>
      <c r="H1141" s="15"/>
      <c r="I1141" s="15"/>
      <c r="J1141" s="15"/>
      <c r="K1141" s="15"/>
      <c r="L1141" s="15"/>
      <c r="M1141" s="11"/>
      <c r="O1141" s="618"/>
      <c r="P1141" s="618"/>
      <c r="Q1141" s="618"/>
      <c r="R1141" s="618"/>
      <c r="S1141" s="618"/>
      <c r="T1141" s="618"/>
      <c r="U1141" s="618"/>
      <c r="V1141" s="618"/>
      <c r="W1141" s="618"/>
      <c r="X1141" s="618"/>
      <c r="Y1141" s="618"/>
      <c r="Z1141" s="618"/>
    </row>
    <row r="1142" spans="1:26" s="19" customFormat="1" ht="13.5" customHeight="1" x14ac:dyDescent="0.15">
      <c r="A1142" s="15"/>
      <c r="B1142" s="15"/>
      <c r="C1142" s="15"/>
      <c r="D1142" s="15"/>
      <c r="E1142" s="15"/>
      <c r="F1142" s="15"/>
      <c r="G1142" s="15"/>
      <c r="H1142" s="15"/>
      <c r="I1142" s="15"/>
      <c r="J1142" s="15"/>
      <c r="K1142" s="15"/>
      <c r="L1142" s="15"/>
      <c r="M1142" s="11"/>
      <c r="O1142" s="618"/>
      <c r="P1142" s="618"/>
      <c r="Q1142" s="618"/>
      <c r="R1142" s="618"/>
      <c r="S1142" s="618"/>
      <c r="T1142" s="618"/>
      <c r="U1142" s="618"/>
      <c r="V1142" s="618"/>
      <c r="W1142" s="618"/>
      <c r="X1142" s="618"/>
      <c r="Y1142" s="618"/>
      <c r="Z1142" s="618"/>
    </row>
    <row r="1143" spans="1:26" s="19" customFormat="1" ht="13.5" customHeight="1" x14ac:dyDescent="0.15">
      <c r="A1143" s="15"/>
      <c r="B1143" s="15"/>
      <c r="C1143" s="15"/>
      <c r="D1143" s="15"/>
      <c r="E1143" s="15"/>
      <c r="F1143" s="15"/>
      <c r="G1143" s="15"/>
      <c r="H1143" s="15"/>
      <c r="I1143" s="15"/>
      <c r="J1143" s="15"/>
      <c r="K1143" s="15"/>
      <c r="L1143" s="15"/>
      <c r="M1143" s="11"/>
      <c r="O1143" s="618"/>
      <c r="P1143" s="618"/>
      <c r="Q1143" s="618"/>
      <c r="R1143" s="618"/>
      <c r="S1143" s="618"/>
      <c r="T1143" s="618"/>
      <c r="U1143" s="618"/>
      <c r="V1143" s="618"/>
      <c r="W1143" s="618"/>
      <c r="X1143" s="618"/>
      <c r="Y1143" s="618"/>
      <c r="Z1143" s="618"/>
    </row>
    <row r="1144" spans="1:26" s="19" customFormat="1" ht="13.5" customHeight="1" x14ac:dyDescent="0.15">
      <c r="A1144" s="15"/>
      <c r="B1144" s="15"/>
      <c r="C1144" s="15"/>
      <c r="D1144" s="15"/>
      <c r="E1144" s="15"/>
      <c r="F1144" s="15"/>
      <c r="G1144" s="15"/>
      <c r="H1144" s="15"/>
      <c r="I1144" s="15"/>
      <c r="J1144" s="15"/>
      <c r="K1144" s="15"/>
      <c r="L1144" s="15"/>
      <c r="M1144" s="11"/>
      <c r="O1144" s="618"/>
      <c r="P1144" s="618"/>
      <c r="Q1144" s="618"/>
      <c r="R1144" s="618"/>
      <c r="S1144" s="618"/>
      <c r="T1144" s="618"/>
      <c r="U1144" s="618"/>
      <c r="V1144" s="618"/>
      <c r="W1144" s="618"/>
      <c r="X1144" s="618"/>
      <c r="Y1144" s="618"/>
      <c r="Z1144" s="618"/>
    </row>
    <row r="1145" spans="1:26" s="19" customFormat="1" ht="13.5" customHeight="1" x14ac:dyDescent="0.15">
      <c r="A1145" s="15"/>
      <c r="B1145" s="15"/>
      <c r="C1145" s="15"/>
      <c r="D1145" s="15"/>
      <c r="E1145" s="15"/>
      <c r="F1145" s="15"/>
      <c r="G1145" s="15"/>
      <c r="H1145" s="15"/>
      <c r="I1145" s="15"/>
      <c r="J1145" s="15"/>
      <c r="K1145" s="15"/>
      <c r="L1145" s="15"/>
      <c r="M1145" s="11"/>
      <c r="O1145" s="618"/>
      <c r="P1145" s="618"/>
      <c r="Q1145" s="618"/>
      <c r="R1145" s="618"/>
      <c r="S1145" s="618"/>
      <c r="T1145" s="618"/>
      <c r="U1145" s="618"/>
      <c r="V1145" s="618"/>
      <c r="W1145" s="618"/>
      <c r="X1145" s="618"/>
      <c r="Y1145" s="618"/>
      <c r="Z1145" s="618"/>
    </row>
    <row r="1146" spans="1:26" s="19" customFormat="1" ht="13.5" customHeight="1" x14ac:dyDescent="0.15">
      <c r="A1146" s="15"/>
      <c r="B1146" s="15"/>
      <c r="C1146" s="15"/>
      <c r="D1146" s="15"/>
      <c r="E1146" s="15"/>
      <c r="F1146" s="15"/>
      <c r="G1146" s="15"/>
      <c r="H1146" s="15"/>
      <c r="I1146" s="15"/>
      <c r="J1146" s="15"/>
      <c r="K1146" s="15"/>
      <c r="L1146" s="15"/>
      <c r="M1146" s="11"/>
      <c r="O1146" s="618"/>
      <c r="P1146" s="618"/>
      <c r="Q1146" s="618"/>
      <c r="R1146" s="618"/>
      <c r="S1146" s="618"/>
      <c r="T1146" s="618"/>
      <c r="U1146" s="618"/>
      <c r="V1146" s="618"/>
      <c r="W1146" s="618"/>
      <c r="X1146" s="618"/>
      <c r="Y1146" s="618"/>
      <c r="Z1146" s="618"/>
    </row>
    <row r="1147" spans="1:26" s="19" customFormat="1" ht="13.5" customHeight="1" x14ac:dyDescent="0.15">
      <c r="A1147" s="15"/>
      <c r="B1147" s="15"/>
      <c r="C1147" s="15"/>
      <c r="D1147" s="15"/>
      <c r="E1147" s="15"/>
      <c r="F1147" s="15"/>
      <c r="G1147" s="15"/>
      <c r="H1147" s="15"/>
      <c r="I1147" s="15"/>
      <c r="J1147" s="15"/>
      <c r="K1147" s="15"/>
      <c r="L1147" s="15"/>
      <c r="M1147" s="11"/>
      <c r="O1147" s="618"/>
      <c r="P1147" s="618"/>
      <c r="Q1147" s="618"/>
      <c r="R1147" s="618"/>
      <c r="S1147" s="618"/>
      <c r="T1147" s="618"/>
      <c r="U1147" s="618"/>
      <c r="V1147" s="618"/>
      <c r="W1147" s="618"/>
      <c r="X1147" s="618"/>
      <c r="Y1147" s="618"/>
      <c r="Z1147" s="618"/>
    </row>
    <row r="1148" spans="1:26" s="19" customFormat="1" ht="13.5" customHeight="1" x14ac:dyDescent="0.15">
      <c r="A1148" s="15"/>
      <c r="B1148" s="15"/>
      <c r="C1148" s="15"/>
      <c r="D1148" s="15"/>
      <c r="E1148" s="15"/>
      <c r="F1148" s="15"/>
      <c r="G1148" s="15"/>
      <c r="H1148" s="15"/>
      <c r="I1148" s="15"/>
      <c r="J1148" s="15"/>
      <c r="K1148" s="15"/>
      <c r="L1148" s="15"/>
      <c r="M1148" s="11"/>
      <c r="O1148" s="618"/>
      <c r="P1148" s="618"/>
      <c r="Q1148" s="618"/>
      <c r="R1148" s="618"/>
      <c r="S1148" s="618"/>
      <c r="T1148" s="618"/>
      <c r="U1148" s="618"/>
      <c r="V1148" s="618"/>
      <c r="W1148" s="618"/>
      <c r="X1148" s="618"/>
      <c r="Y1148" s="618"/>
      <c r="Z1148" s="618"/>
    </row>
    <row r="1149" spans="1:26" s="19" customFormat="1" ht="13.5" customHeight="1" x14ac:dyDescent="0.15">
      <c r="A1149" s="15"/>
      <c r="B1149" s="15"/>
      <c r="C1149" s="15"/>
      <c r="D1149" s="15"/>
      <c r="E1149" s="15"/>
      <c r="F1149" s="15"/>
      <c r="G1149" s="15"/>
      <c r="H1149" s="15"/>
      <c r="I1149" s="15"/>
      <c r="J1149" s="15"/>
      <c r="K1149" s="15"/>
      <c r="L1149" s="15"/>
      <c r="M1149" s="11"/>
      <c r="O1149" s="618"/>
      <c r="P1149" s="618"/>
      <c r="Q1149" s="618"/>
      <c r="R1149" s="618"/>
      <c r="S1149" s="618"/>
      <c r="T1149" s="618"/>
      <c r="U1149" s="618"/>
      <c r="V1149" s="618"/>
      <c r="W1149" s="618"/>
      <c r="X1149" s="618"/>
      <c r="Y1149" s="618"/>
      <c r="Z1149" s="618"/>
    </row>
    <row r="1150" spans="1:26" s="19" customFormat="1" ht="13.5" customHeight="1" x14ac:dyDescent="0.15">
      <c r="A1150" s="15"/>
      <c r="B1150" s="15"/>
      <c r="C1150" s="15"/>
      <c r="D1150" s="15"/>
      <c r="E1150" s="15"/>
      <c r="F1150" s="15"/>
      <c r="G1150" s="15"/>
      <c r="H1150" s="15"/>
      <c r="I1150" s="15"/>
      <c r="J1150" s="15"/>
      <c r="K1150" s="15"/>
      <c r="L1150" s="15"/>
      <c r="M1150" s="11"/>
      <c r="O1150" s="618"/>
      <c r="P1150" s="618"/>
      <c r="Q1150" s="618"/>
      <c r="R1150" s="618"/>
      <c r="S1150" s="618"/>
      <c r="T1150" s="618"/>
      <c r="U1150" s="618"/>
      <c r="V1150" s="618"/>
      <c r="W1150" s="618"/>
      <c r="X1150" s="618"/>
      <c r="Y1150" s="618"/>
      <c r="Z1150" s="618"/>
    </row>
    <row r="1151" spans="1:26" s="19" customFormat="1" ht="13.5" customHeight="1" x14ac:dyDescent="0.15">
      <c r="A1151" s="15"/>
      <c r="B1151" s="15"/>
      <c r="C1151" s="15"/>
      <c r="D1151" s="15"/>
      <c r="E1151" s="15"/>
      <c r="F1151" s="15"/>
      <c r="G1151" s="15"/>
      <c r="H1151" s="15"/>
      <c r="I1151" s="15"/>
      <c r="J1151" s="15"/>
      <c r="K1151" s="15"/>
      <c r="L1151" s="15"/>
      <c r="M1151" s="11"/>
      <c r="O1151" s="618"/>
      <c r="P1151" s="618"/>
      <c r="Q1151" s="618"/>
      <c r="R1151" s="618"/>
      <c r="S1151" s="618"/>
      <c r="T1151" s="618"/>
      <c r="U1151" s="618"/>
      <c r="V1151" s="618"/>
      <c r="W1151" s="618"/>
      <c r="X1151" s="618"/>
      <c r="Y1151" s="618"/>
      <c r="Z1151" s="618"/>
    </row>
    <row r="1152" spans="1:26" s="19" customFormat="1" ht="13.5" customHeight="1" x14ac:dyDescent="0.15">
      <c r="A1152" s="15"/>
      <c r="B1152" s="15"/>
      <c r="C1152" s="15"/>
      <c r="D1152" s="15"/>
      <c r="E1152" s="15"/>
      <c r="F1152" s="15"/>
      <c r="G1152" s="15"/>
      <c r="H1152" s="15"/>
      <c r="I1152" s="15"/>
      <c r="J1152" s="15"/>
      <c r="K1152" s="15"/>
      <c r="L1152" s="15"/>
      <c r="M1152" s="11"/>
      <c r="O1152" s="618"/>
      <c r="P1152" s="618"/>
      <c r="Q1152" s="618"/>
      <c r="R1152" s="618"/>
      <c r="S1152" s="618"/>
      <c r="T1152" s="618"/>
      <c r="U1152" s="618"/>
      <c r="V1152" s="618"/>
      <c r="W1152" s="618"/>
      <c r="X1152" s="618"/>
      <c r="Y1152" s="618"/>
      <c r="Z1152" s="618"/>
    </row>
    <row r="1214" spans="29:29" ht="13.5" customHeight="1" x14ac:dyDescent="0.15">
      <c r="AC1214" s="15"/>
    </row>
  </sheetData>
  <sheetProtection algorithmName="SHA-512" hashValue="DcwBl4Z9p+3b4eYDNvFch/lQnFS9BOaKzRKp7gTgKjeFpQMwu88OKZFX+DfKaa0YwoyUaWGxBEaezqyAvOjVQw==" saltValue="n7AzJx4ZGm3AqNirI/HY3g==" spinCount="100000" sheet="1" formatRows="0"/>
  <mergeCells count="164">
    <mergeCell ref="AI4:AJ4"/>
    <mergeCell ref="AI3:AJ3"/>
    <mergeCell ref="O3:V3"/>
    <mergeCell ref="O1:Z1"/>
    <mergeCell ref="O41:O44"/>
    <mergeCell ref="P41:R41"/>
    <mergeCell ref="S41:Z41"/>
    <mergeCell ref="P42:R42"/>
    <mergeCell ref="S42:Z42"/>
    <mergeCell ref="P43:S43"/>
    <mergeCell ref="T43:Z43"/>
    <mergeCell ref="P44:S44"/>
    <mergeCell ref="T44:Z44"/>
    <mergeCell ref="O36:Z36"/>
    <mergeCell ref="O38:Q38"/>
    <mergeCell ref="R38:Z38"/>
    <mergeCell ref="O39:Q40"/>
    <mergeCell ref="R39:R40"/>
    <mergeCell ref="S39:U40"/>
    <mergeCell ref="V39:V40"/>
    <mergeCell ref="X39:Z39"/>
    <mergeCell ref="O17:R17"/>
    <mergeCell ref="O29:O30"/>
    <mergeCell ref="P29:Q29"/>
    <mergeCell ref="P30:W30"/>
    <mergeCell ref="O45:Z45"/>
    <mergeCell ref="V6:Y6"/>
    <mergeCell ref="O6:U6"/>
    <mergeCell ref="O4:Z4"/>
    <mergeCell ref="W40:Z40"/>
    <mergeCell ref="O31:O34"/>
    <mergeCell ref="P31:R31"/>
    <mergeCell ref="S31:Z31"/>
    <mergeCell ref="P32:R32"/>
    <mergeCell ref="S32:Z32"/>
    <mergeCell ref="P33:S33"/>
    <mergeCell ref="T33:Z33"/>
    <mergeCell ref="P34:S34"/>
    <mergeCell ref="T34:Z34"/>
    <mergeCell ref="V13:X13"/>
    <mergeCell ref="Y13:Z13"/>
    <mergeCell ref="Y14:Z14"/>
    <mergeCell ref="P15:R15"/>
    <mergeCell ref="S15:U15"/>
    <mergeCell ref="V15:X15"/>
    <mergeCell ref="Y15:Z15"/>
    <mergeCell ref="O16:R16"/>
    <mergeCell ref="S16:U16"/>
    <mergeCell ref="V16:X16"/>
    <mergeCell ref="Y16:Z16"/>
    <mergeCell ref="S13:U13"/>
    <mergeCell ref="B29:C29"/>
    <mergeCell ref="B30:I30"/>
    <mergeCell ref="D29:I29"/>
    <mergeCell ref="J28:L28"/>
    <mergeCell ref="J29:L30"/>
    <mergeCell ref="K14:L14"/>
    <mergeCell ref="O28:W28"/>
    <mergeCell ref="X28:Z28"/>
    <mergeCell ref="B15:D15"/>
    <mergeCell ref="A16:D16"/>
    <mergeCell ref="E16:G16"/>
    <mergeCell ref="S17:U17"/>
    <mergeCell ref="V17:X17"/>
    <mergeCell ref="Y17:Z17"/>
    <mergeCell ref="R24:Z24"/>
    <mergeCell ref="O26:Z26"/>
    <mergeCell ref="E15:G15"/>
    <mergeCell ref="R29:W29"/>
    <mergeCell ref="X29:Z30"/>
    <mergeCell ref="A29:A30"/>
    <mergeCell ref="A28:I28"/>
    <mergeCell ref="H16:J16"/>
    <mergeCell ref="A26:L26"/>
    <mergeCell ref="D24:L24"/>
    <mergeCell ref="A17:D17"/>
    <mergeCell ref="E17:G17"/>
    <mergeCell ref="H17:J17"/>
    <mergeCell ref="AG11:AJ11"/>
    <mergeCell ref="AG12:AG13"/>
    <mergeCell ref="AH12:AJ12"/>
    <mergeCell ref="AH13:AJ13"/>
    <mergeCell ref="AG14:AG15"/>
    <mergeCell ref="AH14:AJ14"/>
    <mergeCell ref="AH15:AJ15"/>
    <mergeCell ref="K17:L17"/>
    <mergeCell ref="AG16:AJ16"/>
    <mergeCell ref="AG17:AJ17"/>
    <mergeCell ref="O14:O15"/>
    <mergeCell ref="P14:R14"/>
    <mergeCell ref="S14:U14"/>
    <mergeCell ref="V14:X14"/>
    <mergeCell ref="K16:L16"/>
    <mergeCell ref="K15:L15"/>
    <mergeCell ref="H15:J15"/>
    <mergeCell ref="A14:A15"/>
    <mergeCell ref="A38:C38"/>
    <mergeCell ref="D38:L38"/>
    <mergeCell ref="A31:A34"/>
    <mergeCell ref="B31:D31"/>
    <mergeCell ref="E31:L31"/>
    <mergeCell ref="B32:D32"/>
    <mergeCell ref="E32:L32"/>
    <mergeCell ref="B33:E33"/>
    <mergeCell ref="B34:E34"/>
    <mergeCell ref="F33:L33"/>
    <mergeCell ref="F34:L34"/>
    <mergeCell ref="A36:L36"/>
    <mergeCell ref="B14:D14"/>
    <mergeCell ref="E14:G14"/>
    <mergeCell ref="H14:J14"/>
    <mergeCell ref="O11:R11"/>
    <mergeCell ref="S11:U11"/>
    <mergeCell ref="V11:X11"/>
    <mergeCell ref="Y11:Z11"/>
    <mergeCell ref="O12:O13"/>
    <mergeCell ref="P12:R12"/>
    <mergeCell ref="S12:U12"/>
    <mergeCell ref="B13:D13"/>
    <mergeCell ref="E13:G13"/>
    <mergeCell ref="H13:J13"/>
    <mergeCell ref="K13:L13"/>
    <mergeCell ref="E42:L42"/>
    <mergeCell ref="A39:C40"/>
    <mergeCell ref="D39:D40"/>
    <mergeCell ref="E39:G40"/>
    <mergeCell ref="H39:H40"/>
    <mergeCell ref="B43:E43"/>
    <mergeCell ref="B44:E44"/>
    <mergeCell ref="F43:L43"/>
    <mergeCell ref="F44:L44"/>
    <mergeCell ref="W3:Z3"/>
    <mergeCell ref="A1:L1"/>
    <mergeCell ref="A3:H3"/>
    <mergeCell ref="J3:L3"/>
    <mergeCell ref="A4:L4"/>
    <mergeCell ref="A6:G6"/>
    <mergeCell ref="H6:K6"/>
    <mergeCell ref="O7:U7"/>
    <mergeCell ref="V7:Y7"/>
    <mergeCell ref="J46:L46"/>
    <mergeCell ref="O9:Z9"/>
    <mergeCell ref="V12:X12"/>
    <mergeCell ref="Y12:Z12"/>
    <mergeCell ref="P13:R13"/>
    <mergeCell ref="A7:G7"/>
    <mergeCell ref="H7:K7"/>
    <mergeCell ref="A9:L9"/>
    <mergeCell ref="A11:D11"/>
    <mergeCell ref="E11:G11"/>
    <mergeCell ref="H11:J11"/>
    <mergeCell ref="K11:L11"/>
    <mergeCell ref="K12:L12"/>
    <mergeCell ref="B12:D12"/>
    <mergeCell ref="E12:G12"/>
    <mergeCell ref="H12:J12"/>
    <mergeCell ref="A12:A13"/>
    <mergeCell ref="A45:L45"/>
    <mergeCell ref="J39:L39"/>
    <mergeCell ref="I40:L40"/>
    <mergeCell ref="A41:A44"/>
    <mergeCell ref="B41:D41"/>
    <mergeCell ref="E41:L41"/>
    <mergeCell ref="B42:D42"/>
  </mergeCells>
  <phoneticPr fontId="2"/>
  <conditionalFormatting sqref="A7">
    <cfRule type="expression" dxfId="532" priority="24">
      <formula>ISBLANK(A7)</formula>
    </cfRule>
  </conditionalFormatting>
  <conditionalFormatting sqref="A20 A24">
    <cfRule type="expression" dxfId="531" priority="30">
      <formula>AND($H$17=0,ISBLANK($A$20),ISBLANK($A$24))</formula>
    </cfRule>
  </conditionalFormatting>
  <conditionalFormatting sqref="A20 C20:D20 A22 C22:D22 A24 D24">
    <cfRule type="expression" dxfId="530" priority="6">
      <formula>AND($E$17&gt;0,$H$17&gt;0,$K$17&gt;0)</formula>
    </cfRule>
  </conditionalFormatting>
  <conditionalFormatting sqref="A20 C20:D20">
    <cfRule type="expression" dxfId="529" priority="3">
      <formula>AND(COUNTA($A$20,$C$20:$D$20)&gt;0,$H$17&gt;0)</formula>
    </cfRule>
    <cfRule type="expression" dxfId="528" priority="5">
      <formula>AND($H$17&gt;0,$K$17=0)</formula>
    </cfRule>
  </conditionalFormatting>
  <conditionalFormatting sqref="A22 A24">
    <cfRule type="expression" dxfId="527" priority="28">
      <formula>AND($K$12=0,ISBLANK($A$22),ISBLANK($A$24))</formula>
    </cfRule>
  </conditionalFormatting>
  <conditionalFormatting sqref="A22 C22:D22">
    <cfRule type="expression" dxfId="526" priority="2">
      <formula>AND(COUNTA($A$22,$C$22:$D$22)&gt;0,$K$17&gt;0)</formula>
    </cfRule>
    <cfRule type="expression" dxfId="525" priority="4">
      <formula>AND($K$17&gt;0,$H$17=0)</formula>
    </cfRule>
  </conditionalFormatting>
  <conditionalFormatting sqref="A24">
    <cfRule type="expression" dxfId="524" priority="25">
      <formula>AND(COUNTA($D$24),ISBLANK($A$24))</formula>
    </cfRule>
  </conditionalFormatting>
  <conditionalFormatting sqref="A39">
    <cfRule type="expression" dxfId="523" priority="42">
      <formula>ISBLANK(A39)</formula>
    </cfRule>
  </conditionalFormatting>
  <conditionalFormatting sqref="B30">
    <cfRule type="expression" dxfId="522" priority="18">
      <formula>ISBLANK(B30)</formula>
    </cfRule>
  </conditionalFormatting>
  <conditionalFormatting sqref="B32">
    <cfRule type="expression" dxfId="521" priority="17">
      <formula>ISBLANK(B32)</formula>
    </cfRule>
  </conditionalFormatting>
  <conditionalFormatting sqref="B34">
    <cfRule type="expression" dxfId="520" priority="15">
      <formula>ISBLANK(B34)</formula>
    </cfRule>
  </conditionalFormatting>
  <conditionalFormatting sqref="B42">
    <cfRule type="expression" dxfId="519" priority="43">
      <formula>ISBLANK(B42)</formula>
    </cfRule>
  </conditionalFormatting>
  <conditionalFormatting sqref="B44">
    <cfRule type="expression" dxfId="518" priority="45">
      <formula>ISBLANK(B44)</formula>
    </cfRule>
  </conditionalFormatting>
  <conditionalFormatting sqref="C20:D20">
    <cfRule type="expression" dxfId="517" priority="29">
      <formula>AND($A$20=1,COUNTA($C$20:$D$20)&lt;2)</formula>
    </cfRule>
  </conditionalFormatting>
  <conditionalFormatting sqref="C22:D22">
    <cfRule type="expression" dxfId="516" priority="27">
      <formula>AND($A$22=1,COUNTA($C$22:$D$22)&lt;2)</formula>
    </cfRule>
  </conditionalFormatting>
  <conditionalFormatting sqref="D29">
    <cfRule type="expression" dxfId="515" priority="19">
      <formula>ISBLANK(D29)</formula>
    </cfRule>
  </conditionalFormatting>
  <conditionalFormatting sqref="D24:L24">
    <cfRule type="expression" dxfId="514" priority="26">
      <formula>AND($A$24=1,ISBLANK($D$24))</formula>
    </cfRule>
  </conditionalFormatting>
  <conditionalFormatting sqref="E32">
    <cfRule type="expression" dxfId="513" priority="16">
      <formula>ISBLANK(E32)</formula>
    </cfRule>
  </conditionalFormatting>
  <conditionalFormatting sqref="E42">
    <cfRule type="expression" dxfId="512" priority="44">
      <formula>ISBLANK(E42)</formula>
    </cfRule>
  </conditionalFormatting>
  <conditionalFormatting sqref="E12:F16">
    <cfRule type="expression" dxfId="511" priority="155">
      <formula>AK12&gt;E12</formula>
    </cfRule>
  </conditionalFormatting>
  <conditionalFormatting sqref="E12:G16">
    <cfRule type="expression" dxfId="510" priority="156">
      <formula>E12&lt;H12</formula>
    </cfRule>
  </conditionalFormatting>
  <conditionalFormatting sqref="F34">
    <cfRule type="expression" dxfId="509" priority="14">
      <formula>ISBLANK(F34)</formula>
    </cfRule>
  </conditionalFormatting>
  <conditionalFormatting sqref="F44">
    <cfRule type="expression" dxfId="508" priority="46">
      <formula>ISBLANK(F44)</formula>
    </cfRule>
  </conditionalFormatting>
  <conditionalFormatting sqref="H12:J16">
    <cfRule type="expression" dxfId="507" priority="33">
      <formula>H12&gt;E12</formula>
    </cfRule>
  </conditionalFormatting>
  <conditionalFormatting sqref="J29">
    <cfRule type="expression" dxfId="506" priority="20">
      <formula>ISBLANK(J29)</formula>
    </cfRule>
  </conditionalFormatting>
  <conditionalFormatting sqref="K12 E12:J16">
    <cfRule type="expression" dxfId="505" priority="31">
      <formula>ISBLANK(E12)</formula>
    </cfRule>
  </conditionalFormatting>
  <conditionalFormatting sqref="K12:L12">
    <cfRule type="expression" dxfId="504" priority="1">
      <formula>AND($E$12=0,SUM($E$13:$E$16)&gt;0,$K$12&gt;0)</formula>
    </cfRule>
  </conditionalFormatting>
  <conditionalFormatting sqref="L3:M3">
    <cfRule type="expression" dxfId="503" priority="23">
      <formula>IF+$E$13:$J$13=0</formula>
    </cfRule>
  </conditionalFormatting>
  <dataValidations count="7">
    <dataValidation type="list" imeMode="halfAlpha" operator="equal" allowBlank="1" showErrorMessage="1" errorTitle="入力できません" error="半角数字の1を入力してください。" sqref="A20 A22 O24:O25 O20 O22 A24" xr:uid="{00000000-0002-0000-0200-000000000000}">
      <formula1>"1"</formula1>
    </dataValidation>
    <dataValidation type="list" allowBlank="1" showInputMessage="1" showErrorMessage="1" sqref="Q22 Q20" xr:uid="{00000000-0002-0000-0200-000001000000}">
      <formula1>"平成,令和"</formula1>
    </dataValidation>
    <dataValidation imeMode="on" allowBlank="1" showInputMessage="1" showErrorMessage="1" sqref="A7:K7 O7:Y7" xr:uid="{00000000-0002-0000-0200-000002000000}"/>
    <dataValidation type="whole" imeMode="halfAlpha" operator="greaterThanOrEqual" allowBlank="1" showInputMessage="1" showErrorMessage="1" error="半角数字で入力してください" sqref="K12:L12 E12:J16 S12:X16 Y12:Z12" xr:uid="{00000000-0002-0000-0200-000003000000}">
      <formula1>0</formula1>
    </dataValidation>
    <dataValidation imeMode="halfAlpha" allowBlank="1" showInputMessage="1" showErrorMessage="1" sqref="B34:E34 B32:D32 B42:D42 P34 F34:L34 F44 T44 P44 P42:R42 T34 P32:R32 B44:E44" xr:uid="{00000000-0002-0000-0200-000004000000}"/>
    <dataValidation type="list" allowBlank="1" showInputMessage="1" showErrorMessage="1" sqref="C20 C22" xr:uid="{00000000-0002-0000-0200-000005000000}">
      <formula1>"令和"</formula1>
    </dataValidation>
    <dataValidation imeMode="fullKatakana" allowBlank="1" showInputMessage="1" showErrorMessage="1" sqref="D29:I29 J39:L39" xr:uid="{00000000-0002-0000-0200-000006000000}"/>
  </dataValidations>
  <printOptions horizontalCentered="1"/>
  <pageMargins left="0.74803149606299213" right="0.74803149606299213" top="0.59055118110236227" bottom="0.78740157480314965" header="0.31496062992125984" footer="0.51181102362204722"/>
  <pageSetup paperSize="9" scale="91" fitToWidth="0" orientation="portrait" r:id="rId1"/>
  <headerFooter alignWithMargins="0">
    <oddHeader>&amp;L&amp;A</oddHeader>
  </headerFooter>
  <colBreaks count="1" manualBreakCount="1">
    <brk id="12"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O181"/>
  <sheetViews>
    <sheetView topLeftCell="A2" zoomScaleNormal="100" zoomScaleSheetLayoutView="80" workbookViewId="0">
      <selection activeCell="A2" sqref="A2:P2"/>
    </sheetView>
  </sheetViews>
  <sheetFormatPr defaultColWidth="9" defaultRowHeight="15" x14ac:dyDescent="0.15"/>
  <cols>
    <col min="1" max="2" width="1.25" style="15" customWidth="1"/>
    <col min="3" max="4" width="5.625" style="15" customWidth="1"/>
    <col min="5" max="5" width="8.625" style="15" customWidth="1"/>
    <col min="6" max="6" width="8.375" style="15" customWidth="1"/>
    <col min="7" max="7" width="7.875" style="15" customWidth="1"/>
    <col min="8" max="8" width="4.875" style="15" customWidth="1"/>
    <col min="9" max="9" width="11.125" style="15" customWidth="1"/>
    <col min="10" max="10" width="11.625" style="15" customWidth="1"/>
    <col min="11" max="15" width="4.75" style="15" customWidth="1"/>
    <col min="16" max="16" width="6.875" style="11" customWidth="1"/>
    <col min="17" max="17" width="1.5" style="11" customWidth="1"/>
    <col min="18" max="18" width="8.75" style="11" customWidth="1"/>
    <col min="19" max="20" width="1.25" style="34" customWidth="1"/>
    <col min="21" max="21" width="5.375" style="34" customWidth="1"/>
    <col min="22" max="22" width="5.75" style="34" customWidth="1"/>
    <col min="23" max="23" width="9.875" style="34" customWidth="1"/>
    <col min="24" max="24" width="8.125" style="34" customWidth="1"/>
    <col min="25" max="25" width="7.875" style="34" customWidth="1"/>
    <col min="26" max="26" width="5.5" style="34" customWidth="1"/>
    <col min="27" max="27" width="7.125" style="34" customWidth="1"/>
    <col min="28" max="28" width="11.625" style="34" customWidth="1"/>
    <col min="29" max="33" width="4.75" style="34" customWidth="1"/>
    <col min="34" max="34" width="8.625" style="31" customWidth="1"/>
    <col min="35" max="35" width="9" style="15"/>
    <col min="36" max="36" width="31.625" style="15" hidden="1" customWidth="1"/>
    <col min="37" max="37" width="5.625" style="15" hidden="1" customWidth="1"/>
    <col min="38" max="38" width="0" style="15" hidden="1" customWidth="1"/>
    <col min="39" max="39" width="30.75" style="15" hidden="1" customWidth="1"/>
    <col min="40" max="40" width="5.625" style="15" hidden="1" customWidth="1"/>
    <col min="41" max="41" width="0" style="15" hidden="1" customWidth="1"/>
    <col min="42" max="16384" width="9" style="15"/>
  </cols>
  <sheetData>
    <row r="1" spans="1:35" ht="52.5" hidden="1" customHeight="1" x14ac:dyDescent="0.15">
      <c r="A1" s="1896"/>
      <c r="B1" s="1896"/>
      <c r="C1" s="1896"/>
      <c r="D1" s="1896"/>
      <c r="E1" s="1896"/>
      <c r="F1" s="1896"/>
      <c r="G1" s="1896"/>
      <c r="H1" s="1896"/>
      <c r="I1" s="1896"/>
      <c r="J1" s="1896"/>
      <c r="K1" s="1896"/>
      <c r="L1" s="1896"/>
      <c r="M1" s="1896"/>
      <c r="N1" s="1896"/>
      <c r="O1" s="1896"/>
      <c r="P1" s="1896"/>
      <c r="Q1" s="514"/>
      <c r="R1" s="514"/>
      <c r="S1" s="514"/>
      <c r="T1" s="514"/>
      <c r="U1" s="514"/>
      <c r="V1" s="514"/>
      <c r="W1" s="514"/>
      <c r="X1" s="514"/>
      <c r="Y1" s="514"/>
      <c r="Z1" s="514"/>
      <c r="AA1" s="514"/>
      <c r="AB1" s="514"/>
      <c r="AC1" s="514"/>
      <c r="AD1" s="514"/>
      <c r="AE1" s="514"/>
      <c r="AF1" s="514"/>
      <c r="AG1" s="514"/>
      <c r="AH1" s="15"/>
    </row>
    <row r="2" spans="1:35" ht="21" customHeight="1" x14ac:dyDescent="0.15">
      <c r="A2" s="1897" t="str">
        <f>IF(ISBLANK('１．学校基本情報'!$A$7),"",'１．学校基本情報'!$A$7)</f>
        <v/>
      </c>
      <c r="B2" s="1897"/>
      <c r="C2" s="1897"/>
      <c r="D2" s="1897"/>
      <c r="E2" s="1897"/>
      <c r="F2" s="1897"/>
      <c r="G2" s="1897"/>
      <c r="H2" s="1897"/>
      <c r="I2" s="1897"/>
      <c r="J2" s="1897"/>
      <c r="K2" s="1897"/>
      <c r="L2" s="1897"/>
      <c r="M2" s="1897"/>
      <c r="N2" s="1897"/>
      <c r="O2" s="1897"/>
      <c r="P2" s="1897"/>
      <c r="Q2" s="47"/>
      <c r="R2" s="12"/>
      <c r="S2" s="1867"/>
      <c r="T2" s="1867"/>
      <c r="U2" s="1867"/>
      <c r="V2" s="1867"/>
      <c r="W2" s="1867"/>
      <c r="X2" s="1867"/>
      <c r="Y2" s="1867"/>
      <c r="Z2" s="1867"/>
      <c r="AA2" s="1867"/>
      <c r="AB2" s="1867"/>
      <c r="AC2" s="1867"/>
      <c r="AD2" s="1867"/>
      <c r="AE2" s="1867"/>
      <c r="AF2" s="1867"/>
      <c r="AG2" s="1867"/>
      <c r="AH2" s="1867"/>
      <c r="AI2" s="19"/>
    </row>
    <row r="3" spans="1:35" ht="21" customHeight="1" x14ac:dyDescent="0.15">
      <c r="A3" s="1898" t="s">
        <v>1130</v>
      </c>
      <c r="B3" s="1898"/>
      <c r="C3" s="1898"/>
      <c r="D3" s="1898"/>
      <c r="E3" s="1898"/>
      <c r="F3" s="1898"/>
      <c r="G3" s="1898"/>
      <c r="H3" s="1898"/>
      <c r="I3" s="1898"/>
      <c r="J3" s="1898"/>
      <c r="K3" s="1898"/>
      <c r="L3" s="1898"/>
      <c r="M3" s="1898"/>
      <c r="N3" s="1898"/>
      <c r="O3" s="1898"/>
      <c r="P3" s="1898"/>
      <c r="Q3" s="48"/>
      <c r="R3" s="12"/>
      <c r="S3" s="1894" t="s">
        <v>3387</v>
      </c>
      <c r="T3" s="1894"/>
      <c r="U3" s="1894"/>
      <c r="V3" s="1894"/>
      <c r="W3" s="1894"/>
      <c r="X3" s="1894"/>
      <c r="Y3" s="1894"/>
      <c r="Z3" s="1894"/>
      <c r="AA3" s="1894"/>
      <c r="AB3" s="1894"/>
      <c r="AC3" s="1894"/>
      <c r="AD3" s="1894"/>
      <c r="AE3" s="1894"/>
      <c r="AF3" s="1894"/>
      <c r="AG3" s="1894"/>
      <c r="AH3" s="1894"/>
    </row>
    <row r="4" spans="1:35" s="16" customFormat="1" ht="3.75" hidden="1" customHeight="1" x14ac:dyDescent="0.25">
      <c r="C4" s="15"/>
      <c r="D4" s="15"/>
      <c r="E4" s="15"/>
      <c r="F4" s="15"/>
      <c r="G4" s="15"/>
      <c r="H4" s="15"/>
      <c r="I4" s="15"/>
      <c r="J4" s="15"/>
      <c r="K4" s="15"/>
      <c r="L4" s="15"/>
      <c r="M4" s="15"/>
      <c r="N4" s="15"/>
      <c r="O4" s="15"/>
      <c r="S4" s="624"/>
      <c r="T4" s="624"/>
      <c r="U4" s="34"/>
      <c r="V4" s="34"/>
      <c r="W4" s="34"/>
      <c r="X4" s="34"/>
      <c r="Y4" s="34"/>
      <c r="Z4" s="34"/>
      <c r="AA4" s="34"/>
      <c r="AB4" s="34"/>
      <c r="AC4" s="34"/>
      <c r="AD4" s="34"/>
      <c r="AE4" s="34"/>
      <c r="AF4" s="34"/>
      <c r="AG4" s="34"/>
      <c r="AH4" s="624"/>
    </row>
    <row r="5" spans="1:35" s="19" customFormat="1" ht="84.95" customHeight="1" thickBot="1" x14ac:dyDescent="0.2">
      <c r="A5" s="1605" t="s">
        <v>3489</v>
      </c>
      <c r="B5" s="1605"/>
      <c r="C5" s="1605"/>
      <c r="D5" s="1605"/>
      <c r="E5" s="1605"/>
      <c r="F5" s="1605"/>
      <c r="G5" s="1605"/>
      <c r="H5" s="1605"/>
      <c r="I5" s="1605"/>
      <c r="J5" s="1605"/>
      <c r="K5" s="1605"/>
      <c r="L5" s="1605"/>
      <c r="M5" s="1605"/>
      <c r="N5" s="1605"/>
      <c r="O5" s="1605"/>
      <c r="P5" s="1605"/>
      <c r="Q5" s="11"/>
      <c r="R5" s="11"/>
      <c r="S5" s="1868" t="s">
        <v>3388</v>
      </c>
      <c r="T5" s="1868"/>
      <c r="U5" s="1868"/>
      <c r="V5" s="1868"/>
      <c r="W5" s="1868"/>
      <c r="X5" s="1868"/>
      <c r="Y5" s="1868"/>
      <c r="Z5" s="1868"/>
      <c r="AA5" s="1868"/>
      <c r="AB5" s="1868"/>
      <c r="AC5" s="1868"/>
      <c r="AD5" s="1868"/>
      <c r="AE5" s="1868"/>
      <c r="AF5" s="1868"/>
      <c r="AG5" s="1868"/>
      <c r="AH5" s="1868"/>
    </row>
    <row r="6" spans="1:35" s="19" customFormat="1" ht="6" customHeight="1" thickBot="1" x14ac:dyDescent="0.2">
      <c r="B6" s="49"/>
      <c r="C6" s="50"/>
      <c r="D6" s="50"/>
      <c r="E6" s="50"/>
      <c r="F6" s="50"/>
      <c r="G6" s="50"/>
      <c r="H6" s="50"/>
      <c r="I6" s="50"/>
      <c r="J6" s="50"/>
      <c r="K6" s="50"/>
      <c r="L6" s="50"/>
      <c r="M6" s="50"/>
      <c r="N6" s="50"/>
      <c r="O6" s="50"/>
      <c r="P6" s="51"/>
      <c r="Q6" s="11"/>
      <c r="R6" s="11"/>
      <c r="S6" s="621"/>
      <c r="T6" s="1018"/>
      <c r="U6" s="1019"/>
      <c r="V6" s="1019"/>
      <c r="W6" s="1019"/>
      <c r="X6" s="1019"/>
      <c r="Y6" s="1019"/>
      <c r="Z6" s="1019"/>
      <c r="AA6" s="1019"/>
      <c r="AB6" s="1019"/>
      <c r="AC6" s="1019"/>
      <c r="AD6" s="1019"/>
      <c r="AE6" s="1019"/>
      <c r="AF6" s="1019"/>
      <c r="AG6" s="1019"/>
      <c r="AH6" s="1020"/>
    </row>
    <row r="7" spans="1:35" s="19" customFormat="1" ht="27" customHeight="1" thickTop="1" thickBot="1" x14ac:dyDescent="0.2">
      <c r="B7" s="52"/>
      <c r="C7" s="40"/>
      <c r="D7" s="1899" t="s">
        <v>1052</v>
      </c>
      <c r="E7" s="1847"/>
      <c r="F7" s="1847"/>
      <c r="G7" s="1847"/>
      <c r="H7" s="1847"/>
      <c r="I7" s="1847"/>
      <c r="J7" s="1847"/>
      <c r="K7" s="1847"/>
      <c r="L7" s="1847"/>
      <c r="M7" s="1847"/>
      <c r="N7" s="1847"/>
      <c r="O7" s="1847"/>
      <c r="P7" s="53"/>
      <c r="Q7" s="11"/>
      <c r="R7" s="11"/>
      <c r="S7" s="621"/>
      <c r="T7" s="1021"/>
      <c r="U7" s="1022"/>
      <c r="V7" s="1865" t="s">
        <v>1052</v>
      </c>
      <c r="W7" s="1865"/>
      <c r="X7" s="1865"/>
      <c r="Y7" s="1865"/>
      <c r="Z7" s="1865"/>
      <c r="AA7" s="1865"/>
      <c r="AB7" s="1865"/>
      <c r="AC7" s="1865"/>
      <c r="AD7" s="1865"/>
      <c r="AE7" s="1865"/>
      <c r="AF7" s="1865"/>
      <c r="AG7" s="1865"/>
      <c r="AH7" s="1023"/>
    </row>
    <row r="8" spans="1:35" s="19" customFormat="1" ht="26.1" customHeight="1" thickTop="1" thickBot="1" x14ac:dyDescent="0.2">
      <c r="B8" s="52"/>
      <c r="C8" s="54"/>
      <c r="D8" s="40"/>
      <c r="E8" s="1900" t="s">
        <v>1219</v>
      </c>
      <c r="F8" s="1846"/>
      <c r="G8" s="1846"/>
      <c r="H8" s="1846"/>
      <c r="I8" s="1846"/>
      <c r="J8" s="1407"/>
      <c r="K8" s="1407"/>
      <c r="L8" s="1407"/>
      <c r="M8" s="1407"/>
      <c r="N8" s="1407"/>
      <c r="O8" s="1407"/>
      <c r="P8" s="53"/>
      <c r="Q8" s="11"/>
      <c r="R8" s="11"/>
      <c r="S8" s="621"/>
      <c r="T8" s="1021"/>
      <c r="U8" s="623"/>
      <c r="V8" s="1024"/>
      <c r="W8" s="621"/>
      <c r="X8" s="621" t="s">
        <v>1219</v>
      </c>
      <c r="Y8" s="621"/>
      <c r="Z8" s="621"/>
      <c r="AA8" s="621"/>
      <c r="AB8" s="621"/>
      <c r="AC8" s="621"/>
      <c r="AD8" s="621"/>
      <c r="AE8" s="621"/>
      <c r="AF8" s="621"/>
      <c r="AG8" s="621"/>
      <c r="AH8" s="1023"/>
    </row>
    <row r="9" spans="1:35" s="19" customFormat="1" ht="6" customHeight="1" thickTop="1" thickBot="1" x14ac:dyDescent="0.2">
      <c r="B9" s="52"/>
      <c r="C9" s="720"/>
      <c r="D9" s="54"/>
      <c r="E9" s="720"/>
      <c r="F9" s="720"/>
      <c r="G9" s="720"/>
      <c r="H9" s="720"/>
      <c r="I9" s="720"/>
      <c r="J9" s="1407"/>
      <c r="K9" s="1407"/>
      <c r="L9" s="1407"/>
      <c r="M9" s="1407"/>
      <c r="N9" s="1407"/>
      <c r="O9" s="1407"/>
      <c r="P9" s="56"/>
      <c r="Q9" s="57"/>
      <c r="R9" s="57"/>
      <c r="S9" s="621"/>
      <c r="T9" s="1021"/>
      <c r="U9" s="621"/>
      <c r="V9" s="623"/>
      <c r="W9" s="621"/>
      <c r="X9" s="621"/>
      <c r="Y9" s="621"/>
      <c r="Z9" s="621"/>
      <c r="AA9" s="621"/>
      <c r="AB9" s="621"/>
      <c r="AC9" s="621"/>
      <c r="AD9" s="621"/>
      <c r="AE9" s="621"/>
      <c r="AF9" s="621"/>
      <c r="AG9" s="621"/>
      <c r="AH9" s="1025"/>
    </row>
    <row r="10" spans="1:35" s="19" customFormat="1" ht="27" customHeight="1" thickTop="1" thickBot="1" x14ac:dyDescent="0.2">
      <c r="B10" s="52"/>
      <c r="C10" s="40"/>
      <c r="D10" s="720" t="s">
        <v>4621</v>
      </c>
      <c r="E10" s="720"/>
      <c r="F10" s="720"/>
      <c r="G10" s="720"/>
      <c r="H10" s="720"/>
      <c r="I10" s="720"/>
      <c r="J10" s="1407"/>
      <c r="K10" s="1407"/>
      <c r="L10" s="1407"/>
      <c r="M10" s="1407"/>
      <c r="N10" s="1407"/>
      <c r="O10" s="1407"/>
      <c r="P10" s="53"/>
      <c r="Q10" s="11"/>
      <c r="R10" s="11"/>
      <c r="S10" s="621"/>
      <c r="T10" s="1021"/>
      <c r="U10" s="1022"/>
      <c r="V10" s="1866" t="s">
        <v>4621</v>
      </c>
      <c r="W10" s="1866"/>
      <c r="X10" s="1866"/>
      <c r="Y10" s="1866"/>
      <c r="Z10" s="1866"/>
      <c r="AA10" s="1866"/>
      <c r="AB10" s="1866"/>
      <c r="AC10" s="1866"/>
      <c r="AD10" s="1866"/>
      <c r="AE10" s="1866"/>
      <c r="AF10" s="1866"/>
      <c r="AG10" s="1866"/>
      <c r="AH10" s="1023"/>
    </row>
    <row r="11" spans="1:35" s="19" customFormat="1" ht="4.5" customHeight="1" thickTop="1" thickBot="1" x14ac:dyDescent="0.2">
      <c r="B11" s="52"/>
      <c r="C11" s="1845"/>
      <c r="D11" s="1845"/>
      <c r="E11" s="1845"/>
      <c r="F11" s="1845"/>
      <c r="G11" s="1845"/>
      <c r="H11" s="1845"/>
      <c r="I11" s="1845"/>
      <c r="J11" s="1845"/>
      <c r="K11" s="1845"/>
      <c r="L11" s="1845"/>
      <c r="M11" s="1845"/>
      <c r="N11" s="1845"/>
      <c r="O11" s="1845"/>
      <c r="P11" s="53"/>
      <c r="Q11" s="11"/>
      <c r="R11" s="11"/>
      <c r="S11" s="621"/>
      <c r="T11" s="1021"/>
      <c r="U11" s="1867"/>
      <c r="V11" s="1867"/>
      <c r="W11" s="1867"/>
      <c r="X11" s="1867"/>
      <c r="Y11" s="1867"/>
      <c r="Z11" s="1867"/>
      <c r="AA11" s="1867"/>
      <c r="AB11" s="1867"/>
      <c r="AC11" s="1867"/>
      <c r="AD11" s="1867"/>
      <c r="AE11" s="1867"/>
      <c r="AF11" s="1867"/>
      <c r="AG11" s="1867"/>
      <c r="AH11" s="1023"/>
    </row>
    <row r="12" spans="1:35" s="19" customFormat="1" ht="27" customHeight="1" thickTop="1" thickBot="1" x14ac:dyDescent="0.2">
      <c r="B12" s="52"/>
      <c r="C12" s="40"/>
      <c r="D12" s="1846" t="s">
        <v>1135</v>
      </c>
      <c r="E12" s="1846"/>
      <c r="F12" s="1846"/>
      <c r="G12" s="1846"/>
      <c r="H12" s="1846"/>
      <c r="I12" s="1846"/>
      <c r="J12" s="1846"/>
      <c r="K12" s="1846"/>
      <c r="L12" s="1846"/>
      <c r="M12" s="1846"/>
      <c r="N12" s="1846"/>
      <c r="O12" s="1846"/>
      <c r="P12" s="53"/>
      <c r="Q12" s="11"/>
      <c r="R12" s="11"/>
      <c r="S12" s="621"/>
      <c r="T12" s="1021"/>
      <c r="U12" s="1022"/>
      <c r="V12" s="1866" t="s">
        <v>1053</v>
      </c>
      <c r="W12" s="1866"/>
      <c r="X12" s="1866"/>
      <c r="Y12" s="1866"/>
      <c r="Z12" s="1866"/>
      <c r="AA12" s="1866"/>
      <c r="AB12" s="1866"/>
      <c r="AC12" s="1866"/>
      <c r="AD12" s="1866"/>
      <c r="AE12" s="1866"/>
      <c r="AF12" s="1866"/>
      <c r="AG12" s="1866"/>
      <c r="AH12" s="1023"/>
    </row>
    <row r="13" spans="1:35" s="19" customFormat="1" ht="8.25" customHeight="1" thickTop="1" thickBot="1" x14ac:dyDescent="0.2">
      <c r="B13" s="58"/>
      <c r="C13" s="59"/>
      <c r="D13" s="59"/>
      <c r="E13" s="59"/>
      <c r="F13" s="59"/>
      <c r="G13" s="59"/>
      <c r="H13" s="59"/>
      <c r="I13" s="59"/>
      <c r="J13" s="59"/>
      <c r="K13" s="59"/>
      <c r="L13" s="59"/>
      <c r="M13" s="59"/>
      <c r="N13" s="59"/>
      <c r="O13" s="59"/>
      <c r="P13" s="60"/>
      <c r="Q13" s="11"/>
      <c r="R13" s="11"/>
      <c r="S13" s="621"/>
      <c r="T13" s="1026"/>
      <c r="U13" s="1027"/>
      <c r="V13" s="1027"/>
      <c r="W13" s="1027"/>
      <c r="X13" s="1027"/>
      <c r="Y13" s="1027"/>
      <c r="Z13" s="1027"/>
      <c r="AA13" s="1027"/>
      <c r="AB13" s="1027"/>
      <c r="AC13" s="1027"/>
      <c r="AD13" s="1027"/>
      <c r="AE13" s="1027"/>
      <c r="AF13" s="1027"/>
      <c r="AG13" s="1027"/>
      <c r="AH13" s="1028"/>
    </row>
    <row r="14" spans="1:35" s="19" customFormat="1" ht="8.25" hidden="1" customHeight="1" x14ac:dyDescent="0.15">
      <c r="C14" s="722"/>
      <c r="D14" s="722"/>
      <c r="E14" s="722"/>
      <c r="F14" s="722"/>
      <c r="G14" s="722"/>
      <c r="H14" s="722"/>
      <c r="I14" s="722"/>
      <c r="J14" s="722"/>
      <c r="K14" s="722"/>
      <c r="L14" s="722"/>
      <c r="M14" s="722"/>
      <c r="N14" s="722"/>
      <c r="O14" s="722"/>
      <c r="P14" s="11"/>
      <c r="Q14" s="11"/>
      <c r="R14" s="11"/>
      <c r="S14" s="621"/>
      <c r="T14" s="621"/>
      <c r="U14" s="604"/>
      <c r="V14" s="604"/>
      <c r="W14" s="604"/>
      <c r="X14" s="604"/>
      <c r="Y14" s="604"/>
      <c r="Z14" s="604"/>
      <c r="AA14" s="604"/>
      <c r="AB14" s="604"/>
      <c r="AC14" s="604"/>
      <c r="AD14" s="604"/>
      <c r="AE14" s="604"/>
      <c r="AF14" s="604"/>
      <c r="AG14" s="604"/>
      <c r="AH14" s="31"/>
    </row>
    <row r="15" spans="1:35" ht="54" customHeight="1" thickBot="1" x14ac:dyDescent="0.2">
      <c r="A15" s="1860" t="s">
        <v>3490</v>
      </c>
      <c r="B15" s="1860"/>
      <c r="C15" s="1860"/>
      <c r="D15" s="1860"/>
      <c r="E15" s="1860"/>
      <c r="F15" s="1860"/>
      <c r="G15" s="1860"/>
      <c r="H15" s="1860"/>
      <c r="I15" s="1860"/>
      <c r="J15" s="1860"/>
      <c r="K15" s="1860"/>
      <c r="L15" s="1860"/>
      <c r="M15" s="1860"/>
      <c r="N15" s="1860"/>
      <c r="O15" s="1860"/>
      <c r="P15" s="1860"/>
      <c r="Q15" s="61"/>
      <c r="R15" s="61"/>
      <c r="S15" s="1895" t="s">
        <v>3448</v>
      </c>
      <c r="T15" s="1864"/>
      <c r="U15" s="1864"/>
      <c r="V15" s="1864"/>
      <c r="W15" s="1864"/>
      <c r="X15" s="1864"/>
      <c r="Y15" s="1864"/>
      <c r="Z15" s="1864"/>
      <c r="AA15" s="1864"/>
      <c r="AB15" s="1864"/>
      <c r="AC15" s="1864"/>
      <c r="AD15" s="1864"/>
      <c r="AE15" s="1864"/>
      <c r="AF15" s="1864"/>
      <c r="AG15" s="1864"/>
      <c r="AH15" s="1864"/>
    </row>
    <row r="16" spans="1:35" ht="6" customHeight="1" thickBot="1" x14ac:dyDescent="0.2">
      <c r="B16" s="62"/>
      <c r="C16" s="50"/>
      <c r="D16" s="50"/>
      <c r="E16" s="50"/>
      <c r="F16" s="50"/>
      <c r="G16" s="50"/>
      <c r="H16" s="50"/>
      <c r="I16" s="50"/>
      <c r="J16" s="50"/>
      <c r="K16" s="50"/>
      <c r="L16" s="50"/>
      <c r="M16" s="50"/>
      <c r="N16" s="50"/>
      <c r="O16" s="50"/>
      <c r="P16" s="70"/>
      <c r="Q16" s="61"/>
      <c r="R16" s="61"/>
      <c r="T16" s="626"/>
      <c r="U16" s="1019"/>
      <c r="V16" s="1019"/>
      <c r="W16" s="1019"/>
      <c r="X16" s="1019"/>
      <c r="Y16" s="1019"/>
      <c r="Z16" s="1019"/>
      <c r="AA16" s="1019"/>
      <c r="AB16" s="1019"/>
      <c r="AC16" s="1019"/>
      <c r="AD16" s="1019"/>
      <c r="AE16" s="1019"/>
      <c r="AF16" s="1019"/>
      <c r="AG16" s="1019"/>
      <c r="AH16" s="629"/>
    </row>
    <row r="17" spans="1:34" ht="27" customHeight="1" thickTop="1" thickBot="1" x14ac:dyDescent="0.2">
      <c r="B17" s="729"/>
      <c r="C17" s="40"/>
      <c r="D17" s="1846" t="s">
        <v>3491</v>
      </c>
      <c r="E17" s="1846"/>
      <c r="F17" s="1846"/>
      <c r="G17" s="1846"/>
      <c r="H17" s="1846"/>
      <c r="I17" s="1846"/>
      <c r="J17" s="1846"/>
      <c r="K17" s="1846"/>
      <c r="L17" s="1846"/>
      <c r="M17" s="1846"/>
      <c r="N17" s="1846"/>
      <c r="O17" s="1846"/>
      <c r="P17" s="71"/>
      <c r="Q17" s="61"/>
      <c r="R17" s="61"/>
      <c r="T17" s="33"/>
      <c r="U17" s="1022"/>
      <c r="V17" s="1866" t="s">
        <v>3389</v>
      </c>
      <c r="W17" s="1866"/>
      <c r="X17" s="1866"/>
      <c r="Y17" s="1866"/>
      <c r="Z17" s="1866"/>
      <c r="AA17" s="1866"/>
      <c r="AB17" s="1866"/>
      <c r="AC17" s="1866"/>
      <c r="AD17" s="1866"/>
      <c r="AE17" s="1866"/>
      <c r="AF17" s="1866"/>
      <c r="AG17" s="1866"/>
      <c r="AH17" s="622"/>
    </row>
    <row r="18" spans="1:34" ht="26.1" customHeight="1" thickTop="1" x14ac:dyDescent="0.15">
      <c r="B18" s="729"/>
      <c r="C18" s="63"/>
      <c r="D18" s="1884" t="s">
        <v>128</v>
      </c>
      <c r="E18" s="1885"/>
      <c r="F18" s="1886"/>
      <c r="G18" s="1886"/>
      <c r="H18" s="1886"/>
      <c r="I18" s="1886"/>
      <c r="J18" s="1886"/>
      <c r="K18" s="1886"/>
      <c r="L18" s="1886"/>
      <c r="M18" s="1886"/>
      <c r="N18" s="1886"/>
      <c r="O18" s="1886"/>
      <c r="P18" s="71"/>
      <c r="Q18" s="61"/>
      <c r="R18" s="61"/>
      <c r="T18" s="33"/>
      <c r="U18" s="712"/>
      <c r="V18" s="1891" t="s">
        <v>128</v>
      </c>
      <c r="W18" s="1892"/>
      <c r="X18" s="1893"/>
      <c r="Y18" s="1893"/>
      <c r="Z18" s="1893"/>
      <c r="AA18" s="1893"/>
      <c r="AB18" s="1893"/>
      <c r="AC18" s="1893"/>
      <c r="AD18" s="1893"/>
      <c r="AE18" s="1893"/>
      <c r="AF18" s="1893"/>
      <c r="AG18" s="1893"/>
      <c r="AH18" s="622"/>
    </row>
    <row r="19" spans="1:34" ht="6.75" customHeight="1" thickBot="1" x14ac:dyDescent="0.2">
      <c r="B19" s="729"/>
      <c r="C19" s="1883"/>
      <c r="D19" s="1883"/>
      <c r="E19" s="1883"/>
      <c r="F19" s="1883"/>
      <c r="G19" s="1883"/>
      <c r="H19" s="1883"/>
      <c r="I19" s="1883"/>
      <c r="J19" s="1883"/>
      <c r="K19" s="1883"/>
      <c r="L19" s="1883"/>
      <c r="M19" s="1883"/>
      <c r="N19" s="1883"/>
      <c r="O19" s="1883"/>
      <c r="P19" s="71"/>
      <c r="Q19" s="61"/>
      <c r="R19" s="61"/>
      <c r="T19" s="33"/>
      <c r="U19" s="1887"/>
      <c r="V19" s="1887"/>
      <c r="W19" s="1887"/>
      <c r="X19" s="1887"/>
      <c r="Y19" s="1887"/>
      <c r="Z19" s="1887"/>
      <c r="AA19" s="1887"/>
      <c r="AB19" s="1887"/>
      <c r="AC19" s="1887"/>
      <c r="AD19" s="1887"/>
      <c r="AE19" s="1887"/>
      <c r="AF19" s="1887"/>
      <c r="AG19" s="1887"/>
      <c r="AH19" s="622"/>
    </row>
    <row r="20" spans="1:34" ht="26.1" hidden="1" customHeight="1" thickBot="1" x14ac:dyDescent="0.2">
      <c r="B20" s="729"/>
      <c r="C20" s="64"/>
      <c r="D20" s="1874" t="s">
        <v>133</v>
      </c>
      <c r="E20" s="1874"/>
      <c r="F20" s="1874"/>
      <c r="G20" s="1874"/>
      <c r="H20" s="1875"/>
      <c r="I20" s="1876"/>
      <c r="J20" s="1877"/>
      <c r="K20" s="1877"/>
      <c r="L20" s="1877"/>
      <c r="M20" s="1877"/>
      <c r="N20" s="1877"/>
      <c r="O20" s="1878"/>
      <c r="P20" s="760"/>
      <c r="Q20" s="65"/>
      <c r="R20" s="66"/>
      <c r="T20" s="33"/>
      <c r="U20" s="678"/>
      <c r="V20" s="1888" t="s">
        <v>133</v>
      </c>
      <c r="W20" s="1888"/>
      <c r="X20" s="1888"/>
      <c r="Y20" s="1888"/>
      <c r="Z20" s="1889"/>
      <c r="AA20" s="1890"/>
      <c r="AB20" s="1890"/>
      <c r="AC20" s="1890"/>
      <c r="AD20" s="1890"/>
      <c r="AE20" s="1890"/>
      <c r="AF20" s="1890"/>
      <c r="AG20" s="1890"/>
      <c r="AH20" s="1029"/>
    </row>
    <row r="21" spans="1:34" ht="27" customHeight="1" thickTop="1" thickBot="1" x14ac:dyDescent="0.2">
      <c r="B21" s="729"/>
      <c r="C21" s="40"/>
      <c r="D21" s="1846" t="s">
        <v>3492</v>
      </c>
      <c r="E21" s="1846"/>
      <c r="F21" s="1846"/>
      <c r="G21" s="1846"/>
      <c r="H21" s="1846"/>
      <c r="I21" s="1846"/>
      <c r="J21" s="1846"/>
      <c r="K21" s="1846"/>
      <c r="L21" s="1846"/>
      <c r="M21" s="1846"/>
      <c r="N21" s="1846"/>
      <c r="O21" s="1846"/>
      <c r="P21" s="760"/>
      <c r="T21" s="33"/>
      <c r="U21" s="1022"/>
      <c r="V21" s="1866" t="s">
        <v>3390</v>
      </c>
      <c r="W21" s="1866"/>
      <c r="X21" s="1866"/>
      <c r="Y21" s="1866"/>
      <c r="Z21" s="1866"/>
      <c r="AA21" s="1866"/>
      <c r="AB21" s="1866"/>
      <c r="AC21" s="1866"/>
      <c r="AD21" s="1866"/>
      <c r="AE21" s="1866"/>
      <c r="AF21" s="1866"/>
      <c r="AG21" s="1866"/>
      <c r="AH21" s="1029"/>
    </row>
    <row r="22" spans="1:34" ht="26.1" customHeight="1" thickTop="1" x14ac:dyDescent="0.15">
      <c r="B22" s="729"/>
      <c r="C22" s="63"/>
      <c r="D22" s="1884" t="s">
        <v>128</v>
      </c>
      <c r="E22" s="1885"/>
      <c r="F22" s="1886"/>
      <c r="G22" s="1886"/>
      <c r="H22" s="1886"/>
      <c r="I22" s="1886"/>
      <c r="J22" s="1886"/>
      <c r="K22" s="1886"/>
      <c r="L22" s="1886"/>
      <c r="M22" s="1886"/>
      <c r="N22" s="1886"/>
      <c r="O22" s="1886"/>
      <c r="P22" s="71"/>
      <c r="Q22" s="61"/>
      <c r="R22" s="61"/>
      <c r="T22" s="33"/>
      <c r="U22" s="712"/>
      <c r="V22" s="1891" t="s">
        <v>128</v>
      </c>
      <c r="W22" s="1892"/>
      <c r="X22" s="1893"/>
      <c r="Y22" s="1893"/>
      <c r="Z22" s="1893"/>
      <c r="AA22" s="1893"/>
      <c r="AB22" s="1893"/>
      <c r="AC22" s="1893"/>
      <c r="AD22" s="1893"/>
      <c r="AE22" s="1893"/>
      <c r="AF22" s="1893"/>
      <c r="AG22" s="1893"/>
      <c r="AH22" s="622"/>
    </row>
    <row r="23" spans="1:34" ht="6.75" customHeight="1" thickBot="1" x14ac:dyDescent="0.2">
      <c r="B23" s="729"/>
      <c r="C23" s="1883"/>
      <c r="D23" s="1883"/>
      <c r="E23" s="1883"/>
      <c r="F23" s="1883"/>
      <c r="G23" s="1883"/>
      <c r="H23" s="1883"/>
      <c r="I23" s="1883"/>
      <c r="J23" s="1883"/>
      <c r="K23" s="1883"/>
      <c r="L23" s="1883"/>
      <c r="M23" s="1883"/>
      <c r="N23" s="1883"/>
      <c r="O23" s="1883"/>
      <c r="P23" s="71"/>
      <c r="Q23" s="61"/>
      <c r="R23" s="61"/>
      <c r="T23" s="33"/>
      <c r="U23" s="1887"/>
      <c r="V23" s="1887"/>
      <c r="W23" s="1887"/>
      <c r="X23" s="1887"/>
      <c r="Y23" s="1887"/>
      <c r="Z23" s="1887"/>
      <c r="AA23" s="1887"/>
      <c r="AB23" s="1887"/>
      <c r="AC23" s="1887"/>
      <c r="AD23" s="1887"/>
      <c r="AE23" s="1887"/>
      <c r="AF23" s="1887"/>
      <c r="AG23" s="1887"/>
      <c r="AH23" s="622"/>
    </row>
    <row r="24" spans="1:34" ht="26.1" hidden="1" customHeight="1" thickBot="1" x14ac:dyDescent="0.2">
      <c r="B24" s="729"/>
      <c r="C24" s="64"/>
      <c r="D24" s="1874" t="s">
        <v>133</v>
      </c>
      <c r="E24" s="1874"/>
      <c r="F24" s="1874"/>
      <c r="G24" s="1874"/>
      <c r="H24" s="1875"/>
      <c r="I24" s="1876"/>
      <c r="J24" s="1877"/>
      <c r="K24" s="1877"/>
      <c r="L24" s="1877"/>
      <c r="M24" s="1877"/>
      <c r="N24" s="1877"/>
      <c r="O24" s="1878"/>
      <c r="P24" s="760"/>
      <c r="Q24" s="65"/>
      <c r="R24" s="66"/>
      <c r="T24" s="33"/>
      <c r="U24" s="678"/>
      <c r="V24" s="1888" t="s">
        <v>133</v>
      </c>
      <c r="W24" s="1888"/>
      <c r="X24" s="1888"/>
      <c r="Y24" s="1888"/>
      <c r="Z24" s="1889"/>
      <c r="AA24" s="1890"/>
      <c r="AB24" s="1890"/>
      <c r="AC24" s="1890"/>
      <c r="AD24" s="1890"/>
      <c r="AE24" s="1890"/>
      <c r="AF24" s="1890"/>
      <c r="AG24" s="1890"/>
      <c r="AH24" s="1029"/>
    </row>
    <row r="25" spans="1:34" s="19" customFormat="1" ht="27" customHeight="1" thickTop="1" thickBot="1" x14ac:dyDescent="0.2">
      <c r="B25" s="52"/>
      <c r="C25" s="40"/>
      <c r="D25" s="1846" t="s">
        <v>1136</v>
      </c>
      <c r="E25" s="1846"/>
      <c r="F25" s="1846"/>
      <c r="G25" s="1846"/>
      <c r="H25" s="1846"/>
      <c r="I25" s="1846"/>
      <c r="J25" s="1846"/>
      <c r="K25" s="1846"/>
      <c r="L25" s="1846"/>
      <c r="M25" s="1846"/>
      <c r="N25" s="1846"/>
      <c r="O25" s="1846"/>
      <c r="P25" s="53"/>
      <c r="Q25" s="67"/>
      <c r="R25" s="11"/>
      <c r="S25" s="621"/>
      <c r="T25" s="1021"/>
      <c r="U25" s="1022"/>
      <c r="V25" s="1866" t="s">
        <v>3391</v>
      </c>
      <c r="W25" s="1866"/>
      <c r="X25" s="1866"/>
      <c r="Y25" s="1866"/>
      <c r="Z25" s="1866"/>
      <c r="AA25" s="1866"/>
      <c r="AB25" s="1866"/>
      <c r="AC25" s="1866"/>
      <c r="AD25" s="1866"/>
      <c r="AE25" s="1866"/>
      <c r="AF25" s="1866"/>
      <c r="AG25" s="1866"/>
      <c r="AH25" s="1023"/>
    </row>
    <row r="26" spans="1:34" s="19" customFormat="1" ht="6.75" customHeight="1" thickTop="1" thickBot="1" x14ac:dyDescent="0.2">
      <c r="B26" s="58"/>
      <c r="C26" s="68"/>
      <c r="D26" s="68"/>
      <c r="E26" s="68"/>
      <c r="F26" s="68"/>
      <c r="G26" s="68"/>
      <c r="H26" s="68"/>
      <c r="I26" s="68"/>
      <c r="J26" s="68"/>
      <c r="K26" s="68"/>
      <c r="L26" s="68"/>
      <c r="M26" s="68"/>
      <c r="N26" s="68"/>
      <c r="O26" s="69"/>
      <c r="P26" s="60"/>
      <c r="Q26" s="11"/>
      <c r="R26" s="11"/>
      <c r="S26" s="621"/>
      <c r="T26" s="1026"/>
      <c r="U26" s="1030"/>
      <c r="V26" s="1030"/>
      <c r="W26" s="1030"/>
      <c r="X26" s="1030"/>
      <c r="Y26" s="1030"/>
      <c r="Z26" s="1030"/>
      <c r="AA26" s="1030"/>
      <c r="AB26" s="1030"/>
      <c r="AC26" s="1030"/>
      <c r="AD26" s="1030"/>
      <c r="AE26" s="1030"/>
      <c r="AF26" s="1030"/>
      <c r="AG26" s="1031"/>
      <c r="AH26" s="1028"/>
    </row>
    <row r="27" spans="1:34" s="19" customFormat="1" ht="6.75" hidden="1" customHeight="1" x14ac:dyDescent="0.15">
      <c r="C27" s="39"/>
      <c r="D27" s="39"/>
      <c r="E27" s="39"/>
      <c r="F27" s="39"/>
      <c r="G27" s="39"/>
      <c r="H27" s="39"/>
      <c r="I27" s="39"/>
      <c r="J27" s="39"/>
      <c r="K27" s="39"/>
      <c r="L27" s="39"/>
      <c r="M27" s="39"/>
      <c r="N27" s="39"/>
      <c r="O27" s="23"/>
      <c r="P27" s="11"/>
      <c r="Q27" s="11"/>
      <c r="R27" s="11"/>
      <c r="S27" s="621"/>
      <c r="T27" s="621"/>
      <c r="U27" s="631"/>
      <c r="V27" s="631"/>
      <c r="W27" s="631"/>
      <c r="X27" s="631"/>
      <c r="Y27" s="631"/>
      <c r="Z27" s="631"/>
      <c r="AA27" s="631"/>
      <c r="AB27" s="631"/>
      <c r="AC27" s="631"/>
      <c r="AD27" s="631"/>
      <c r="AE27" s="631"/>
      <c r="AF27" s="631"/>
      <c r="AG27" s="623"/>
      <c r="AH27" s="31"/>
    </row>
    <row r="28" spans="1:34" ht="54" customHeight="1" thickBot="1" x14ac:dyDescent="0.2">
      <c r="A28" s="1605" t="s">
        <v>4511</v>
      </c>
      <c r="B28" s="1605"/>
      <c r="C28" s="1605"/>
      <c r="D28" s="1605"/>
      <c r="E28" s="1605"/>
      <c r="F28" s="1605"/>
      <c r="G28" s="1605"/>
      <c r="H28" s="1605"/>
      <c r="I28" s="1605"/>
      <c r="J28" s="1605"/>
      <c r="K28" s="1605"/>
      <c r="L28" s="1605"/>
      <c r="M28" s="1605"/>
      <c r="N28" s="1605"/>
      <c r="O28" s="1605"/>
      <c r="P28" s="1605"/>
      <c r="Q28" s="25"/>
      <c r="R28" s="25"/>
      <c r="S28" s="1864" t="s">
        <v>3392</v>
      </c>
      <c r="T28" s="1864"/>
      <c r="U28" s="1864"/>
      <c r="V28" s="1864"/>
      <c r="W28" s="1864"/>
      <c r="X28" s="1864"/>
      <c r="Y28" s="1864"/>
      <c r="Z28" s="1864"/>
      <c r="AA28" s="1864"/>
      <c r="AB28" s="1864"/>
      <c r="AC28" s="1864"/>
      <c r="AD28" s="1864"/>
      <c r="AE28" s="1864"/>
      <c r="AF28" s="1864"/>
      <c r="AG28" s="1864"/>
      <c r="AH28" s="1864"/>
    </row>
    <row r="29" spans="1:34" ht="7.5" customHeight="1" thickBot="1" x14ac:dyDescent="0.2">
      <c r="B29" s="62"/>
      <c r="C29" s="50"/>
      <c r="D29" s="50"/>
      <c r="E29" s="50"/>
      <c r="F29" s="50"/>
      <c r="G29" s="50"/>
      <c r="H29" s="50"/>
      <c r="I29" s="50"/>
      <c r="J29" s="50"/>
      <c r="K29" s="50"/>
      <c r="L29" s="50"/>
      <c r="M29" s="50"/>
      <c r="N29" s="50"/>
      <c r="O29" s="50"/>
      <c r="P29" s="70"/>
      <c r="Q29" s="25"/>
      <c r="R29" s="25"/>
      <c r="T29" s="626"/>
      <c r="U29" s="1019"/>
      <c r="V29" s="1019"/>
      <c r="W29" s="1019"/>
      <c r="X29" s="1019"/>
      <c r="Y29" s="1019"/>
      <c r="Z29" s="1019"/>
      <c r="AA29" s="1019"/>
      <c r="AB29" s="1019"/>
      <c r="AC29" s="1019"/>
      <c r="AD29" s="1019"/>
      <c r="AE29" s="1019"/>
      <c r="AF29" s="1019"/>
      <c r="AG29" s="1019"/>
      <c r="AH29" s="629"/>
    </row>
    <row r="30" spans="1:34" ht="27" customHeight="1" thickTop="1" thickBot="1" x14ac:dyDescent="0.2">
      <c r="B30" s="729"/>
      <c r="C30" s="40"/>
      <c r="D30" s="1846" t="s">
        <v>1122</v>
      </c>
      <c r="E30" s="1846"/>
      <c r="F30" s="1846"/>
      <c r="G30" s="1846"/>
      <c r="H30" s="1846"/>
      <c r="I30" s="1846"/>
      <c r="J30" s="1846"/>
      <c r="K30" s="1846"/>
      <c r="L30" s="1846"/>
      <c r="M30" s="1846"/>
      <c r="N30" s="1846"/>
      <c r="O30" s="1846"/>
      <c r="P30" s="71"/>
      <c r="Q30" s="25"/>
      <c r="R30" s="25"/>
      <c r="T30" s="33"/>
      <c r="U30" s="1022"/>
      <c r="V30" s="1866" t="s">
        <v>3393</v>
      </c>
      <c r="W30" s="1866"/>
      <c r="X30" s="1866"/>
      <c r="Y30" s="1866"/>
      <c r="Z30" s="1866"/>
      <c r="AA30" s="1866"/>
      <c r="AB30" s="1866"/>
      <c r="AC30" s="1866"/>
      <c r="AD30" s="1866"/>
      <c r="AE30" s="1866"/>
      <c r="AF30" s="1866"/>
      <c r="AG30" s="1866"/>
      <c r="AH30" s="622"/>
    </row>
    <row r="31" spans="1:34" ht="26.1" customHeight="1" thickTop="1" thickBot="1" x14ac:dyDescent="0.2">
      <c r="B31" s="729"/>
      <c r="C31" s="72"/>
      <c r="D31" s="72"/>
      <c r="E31" s="72" t="s">
        <v>112</v>
      </c>
      <c r="F31" s="1871"/>
      <c r="G31" s="1872"/>
      <c r="H31" s="1872"/>
      <c r="I31" s="1872"/>
      <c r="J31" s="1872"/>
      <c r="K31" s="1872"/>
      <c r="L31" s="1872"/>
      <c r="M31" s="1872"/>
      <c r="N31" s="1872"/>
      <c r="O31" s="1873"/>
      <c r="P31" s="53"/>
      <c r="Q31" s="67"/>
      <c r="T31" s="33"/>
      <c r="U31" s="1032"/>
      <c r="V31" s="1032"/>
      <c r="W31" s="1032" t="s">
        <v>112</v>
      </c>
      <c r="X31" s="1901"/>
      <c r="Y31" s="1901"/>
      <c r="Z31" s="1901"/>
      <c r="AA31" s="1901"/>
      <c r="AB31" s="1901"/>
      <c r="AC31" s="1901"/>
      <c r="AD31" s="1901"/>
      <c r="AE31" s="1901"/>
      <c r="AF31" s="1901"/>
      <c r="AG31" s="1901"/>
      <c r="AH31" s="1023"/>
    </row>
    <row r="32" spans="1:34" ht="27" customHeight="1" thickTop="1" thickBot="1" x14ac:dyDescent="0.2">
      <c r="B32" s="729"/>
      <c r="C32" s="40"/>
      <c r="D32" s="1846" t="s">
        <v>3493</v>
      </c>
      <c r="E32" s="1846"/>
      <c r="F32" s="1846"/>
      <c r="G32" s="1846"/>
      <c r="H32" s="1846"/>
      <c r="I32" s="1846"/>
      <c r="J32" s="1846"/>
      <c r="K32" s="1846"/>
      <c r="L32" s="1846"/>
      <c r="M32" s="1846"/>
      <c r="N32" s="1846"/>
      <c r="O32" s="1846"/>
      <c r="P32" s="53"/>
      <c r="Q32" s="67"/>
      <c r="T32" s="33"/>
      <c r="U32" s="1022"/>
      <c r="V32" s="1866" t="s">
        <v>3394</v>
      </c>
      <c r="W32" s="1866"/>
      <c r="X32" s="1866"/>
      <c r="Y32" s="1866"/>
      <c r="Z32" s="1866"/>
      <c r="AA32" s="1866"/>
      <c r="AB32" s="1866"/>
      <c r="AC32" s="1866"/>
      <c r="AD32" s="1866"/>
      <c r="AE32" s="1866"/>
      <c r="AF32" s="1866"/>
      <c r="AG32" s="1866"/>
      <c r="AH32" s="1023"/>
    </row>
    <row r="33" spans="2:41" ht="26.1" customHeight="1" thickTop="1" thickBot="1" x14ac:dyDescent="0.2">
      <c r="B33" s="729"/>
      <c r="C33" s="72"/>
      <c r="D33" s="72"/>
      <c r="E33" s="72" t="s">
        <v>112</v>
      </c>
      <c r="F33" s="1871"/>
      <c r="G33" s="1872"/>
      <c r="H33" s="1872"/>
      <c r="I33" s="1872"/>
      <c r="J33" s="1872"/>
      <c r="K33" s="1872"/>
      <c r="L33" s="1872"/>
      <c r="M33" s="1872"/>
      <c r="N33" s="1872"/>
      <c r="O33" s="1873"/>
      <c r="P33" s="53"/>
      <c r="Q33" s="67"/>
      <c r="T33" s="33"/>
      <c r="U33" s="1032"/>
      <c r="V33" s="1032"/>
      <c r="W33" s="1032" t="s">
        <v>112</v>
      </c>
      <c r="X33" s="1901"/>
      <c r="Y33" s="1901"/>
      <c r="Z33" s="1901"/>
      <c r="AA33" s="1901"/>
      <c r="AB33" s="1901"/>
      <c r="AC33" s="1901"/>
      <c r="AD33" s="1901"/>
      <c r="AE33" s="1901"/>
      <c r="AF33" s="1901"/>
      <c r="AG33" s="1901"/>
      <c r="AH33" s="1023"/>
    </row>
    <row r="34" spans="2:41" s="19" customFormat="1" ht="27" customHeight="1" thickTop="1" thickBot="1" x14ac:dyDescent="0.2">
      <c r="B34" s="52"/>
      <c r="C34" s="40"/>
      <c r="D34" s="1846" t="s">
        <v>3451</v>
      </c>
      <c r="E34" s="1846"/>
      <c r="F34" s="1846"/>
      <c r="G34" s="1846"/>
      <c r="H34" s="1846"/>
      <c r="I34" s="1846"/>
      <c r="J34" s="1846"/>
      <c r="K34" s="1846"/>
      <c r="L34" s="1846"/>
      <c r="M34" s="1846"/>
      <c r="N34" s="1846"/>
      <c r="O34" s="1846"/>
      <c r="P34" s="53"/>
      <c r="Q34" s="11"/>
      <c r="R34" s="11"/>
      <c r="S34" s="621"/>
      <c r="T34" s="1021"/>
      <c r="U34" s="1022"/>
      <c r="V34" s="1866" t="s">
        <v>3453</v>
      </c>
      <c r="W34" s="1866"/>
      <c r="X34" s="1866"/>
      <c r="Y34" s="1866"/>
      <c r="Z34" s="1866"/>
      <c r="AA34" s="1866"/>
      <c r="AB34" s="1866"/>
      <c r="AC34" s="1866"/>
      <c r="AD34" s="1866"/>
      <c r="AE34" s="1866"/>
      <c r="AF34" s="1866"/>
      <c r="AG34" s="1866"/>
      <c r="AH34" s="1023"/>
    </row>
    <row r="35" spans="2:41" s="19" customFormat="1" ht="6.75" customHeight="1" thickTop="1" thickBot="1" x14ac:dyDescent="0.2">
      <c r="B35" s="58"/>
      <c r="C35" s="68"/>
      <c r="D35" s="68"/>
      <c r="E35" s="68"/>
      <c r="F35" s="68"/>
      <c r="G35" s="68"/>
      <c r="H35" s="68"/>
      <c r="I35" s="68"/>
      <c r="J35" s="68"/>
      <c r="K35" s="68"/>
      <c r="L35" s="68"/>
      <c r="M35" s="68"/>
      <c r="N35" s="68"/>
      <c r="O35" s="69"/>
      <c r="P35" s="60"/>
      <c r="Q35" s="11"/>
      <c r="R35" s="11"/>
      <c r="S35" s="621"/>
      <c r="T35" s="1026"/>
      <c r="U35" s="1030"/>
      <c r="V35" s="1030"/>
      <c r="W35" s="1030"/>
      <c r="X35" s="1030"/>
      <c r="Y35" s="1030"/>
      <c r="Z35" s="1030"/>
      <c r="AA35" s="1030"/>
      <c r="AB35" s="1030"/>
      <c r="AC35" s="1030"/>
      <c r="AD35" s="1030"/>
      <c r="AE35" s="1030"/>
      <c r="AF35" s="1030"/>
      <c r="AG35" s="1031"/>
      <c r="AH35" s="1028"/>
    </row>
    <row r="36" spans="2:41" ht="15" customHeight="1" x14ac:dyDescent="0.15">
      <c r="B36" s="1853" t="str">
        <f>IF(ISBLANK('１．学校基本情報'!$A$7),"",'１．学校基本情報'!$A$7)</f>
        <v/>
      </c>
      <c r="C36" s="1853"/>
      <c r="D36" s="1853"/>
      <c r="E36" s="1853"/>
      <c r="F36" s="1853"/>
      <c r="G36" s="1853"/>
      <c r="H36" s="1853"/>
      <c r="I36" s="1853"/>
      <c r="J36" s="1853"/>
      <c r="K36" s="1853"/>
      <c r="L36" s="1853"/>
      <c r="M36" s="1853"/>
      <c r="N36" s="1853"/>
      <c r="O36" s="1853"/>
      <c r="P36" s="1853"/>
      <c r="Q36" s="21"/>
      <c r="R36" s="21"/>
      <c r="AH36" s="648"/>
    </row>
    <row r="37" spans="2:41" s="19" customFormat="1" ht="30" customHeight="1" thickBot="1" x14ac:dyDescent="0.2">
      <c r="C37" s="1882" t="s">
        <v>3494</v>
      </c>
      <c r="D37" s="1882"/>
      <c r="E37" s="1882"/>
      <c r="F37" s="1882"/>
      <c r="G37" s="1882"/>
      <c r="H37" s="1882"/>
      <c r="I37" s="1882"/>
      <c r="J37" s="1882"/>
      <c r="K37" s="1882"/>
      <c r="L37" s="1882"/>
      <c r="M37" s="1882"/>
      <c r="N37" s="1882"/>
      <c r="O37" s="1882"/>
      <c r="P37" s="25"/>
      <c r="Q37" s="25"/>
      <c r="R37" s="25"/>
      <c r="S37" s="621"/>
      <c r="T37" s="621"/>
      <c r="U37" s="1902" t="s">
        <v>3395</v>
      </c>
      <c r="V37" s="1902"/>
      <c r="W37" s="1902"/>
      <c r="X37" s="1902"/>
      <c r="Y37" s="1902"/>
      <c r="Z37" s="1902"/>
      <c r="AA37" s="1902"/>
      <c r="AB37" s="1902"/>
      <c r="AC37" s="1902"/>
      <c r="AD37" s="1902"/>
      <c r="AE37" s="1902"/>
      <c r="AF37" s="1902"/>
      <c r="AG37" s="1902"/>
      <c r="AH37" s="625"/>
    </row>
    <row r="38" spans="2:41" s="19" customFormat="1" ht="6" customHeight="1" x14ac:dyDescent="0.15">
      <c r="B38" s="49"/>
      <c r="C38" s="50"/>
      <c r="D38" s="50"/>
      <c r="E38" s="50"/>
      <c r="F38" s="50"/>
      <c r="G38" s="50"/>
      <c r="H38" s="50"/>
      <c r="I38" s="50"/>
      <c r="J38" s="50"/>
      <c r="K38" s="50"/>
      <c r="L38" s="50"/>
      <c r="M38" s="50"/>
      <c r="N38" s="50"/>
      <c r="O38" s="50"/>
      <c r="P38" s="70"/>
      <c r="Q38" s="25"/>
      <c r="R38" s="25"/>
      <c r="S38" s="621"/>
      <c r="T38" s="1018"/>
      <c r="U38" s="1019"/>
      <c r="V38" s="1019"/>
      <c r="W38" s="1019"/>
      <c r="X38" s="1019"/>
      <c r="Y38" s="1019"/>
      <c r="Z38" s="1019"/>
      <c r="AA38" s="1019"/>
      <c r="AB38" s="1019"/>
      <c r="AC38" s="1019"/>
      <c r="AD38" s="1019"/>
      <c r="AE38" s="1019"/>
      <c r="AF38" s="1019"/>
      <c r="AG38" s="1019"/>
      <c r="AH38" s="629"/>
    </row>
    <row r="39" spans="2:41" s="19" customFormat="1" ht="57" customHeight="1" thickBot="1" x14ac:dyDescent="0.25">
      <c r="B39" s="52"/>
      <c r="C39" s="1849" t="s">
        <v>4517</v>
      </c>
      <c r="D39" s="1849"/>
      <c r="E39" s="1849"/>
      <c r="F39" s="1849"/>
      <c r="G39" s="1849"/>
      <c r="H39" s="1849"/>
      <c r="I39" s="1849"/>
      <c r="J39" s="1849"/>
      <c r="K39" s="1849"/>
      <c r="L39" s="1849"/>
      <c r="M39" s="1849"/>
      <c r="N39" s="1849"/>
      <c r="O39" s="73" t="s">
        <v>132</v>
      </c>
      <c r="P39" s="71"/>
      <c r="Q39" s="25"/>
      <c r="R39" s="25"/>
      <c r="S39" s="621"/>
      <c r="T39" s="1021"/>
      <c r="U39" s="1868" t="s">
        <v>3396</v>
      </c>
      <c r="V39" s="1868"/>
      <c r="W39" s="1868"/>
      <c r="X39" s="1868"/>
      <c r="Y39" s="1868"/>
      <c r="Z39" s="1868"/>
      <c r="AA39" s="1868"/>
      <c r="AB39" s="1868"/>
      <c r="AC39" s="1868"/>
      <c r="AD39" s="1868"/>
      <c r="AE39" s="1868"/>
      <c r="AF39" s="34"/>
      <c r="AG39" s="1033" t="s">
        <v>132</v>
      </c>
      <c r="AH39" s="622"/>
    </row>
    <row r="40" spans="2:41" s="19" customFormat="1" ht="24" customHeight="1" thickTop="1" thickBot="1" x14ac:dyDescent="0.2">
      <c r="B40" s="52"/>
      <c r="C40" s="40"/>
      <c r="D40" s="761" t="s">
        <v>1154</v>
      </c>
      <c r="E40" s="316"/>
      <c r="F40" s="316"/>
      <c r="G40" s="316"/>
      <c r="H40" s="312"/>
      <c r="I40" s="316"/>
      <c r="J40" s="316"/>
      <c r="K40" s="316"/>
      <c r="L40" s="316"/>
      <c r="M40" s="316"/>
      <c r="N40" s="317"/>
      <c r="O40" s="921">
        <f>SUM(O41:O44)</f>
        <v>0</v>
      </c>
      <c r="P40" s="71"/>
      <c r="Q40" s="25"/>
      <c r="R40" s="25"/>
      <c r="S40" s="621"/>
      <c r="T40" s="1021"/>
      <c r="U40" s="1022"/>
      <c r="V40" s="1034" t="s">
        <v>1154</v>
      </c>
      <c r="W40" s="1035"/>
      <c r="X40" s="1035"/>
      <c r="Y40" s="1035"/>
      <c r="Z40" s="1036"/>
      <c r="AA40" s="1035"/>
      <c r="AB40" s="1035"/>
      <c r="AC40" s="1035"/>
      <c r="AD40" s="1035"/>
      <c r="AE40" s="1035"/>
      <c r="AF40" s="1037"/>
      <c r="AG40" s="1038">
        <v>0</v>
      </c>
      <c r="AH40" s="622"/>
      <c r="AJ40" s="19" t="s">
        <v>4603</v>
      </c>
    </row>
    <row r="41" spans="2:41" s="19" customFormat="1" ht="22.5" customHeight="1" thickTop="1" thickBot="1" x14ac:dyDescent="0.3">
      <c r="B41" s="52"/>
      <c r="C41" s="723"/>
      <c r="D41" s="40"/>
      <c r="E41" s="762" t="s">
        <v>1067</v>
      </c>
      <c r="F41" s="86" t="s">
        <v>1200</v>
      </c>
      <c r="G41" s="763"/>
      <c r="H41" s="86"/>
      <c r="I41" s="75"/>
      <c r="J41" s="75"/>
      <c r="K41" s="75"/>
      <c r="L41" s="75"/>
      <c r="M41" s="75"/>
      <c r="N41" s="76"/>
      <c r="O41" s="716"/>
      <c r="P41" s="71"/>
      <c r="Q41" s="25"/>
      <c r="R41" s="25"/>
      <c r="S41" s="621"/>
      <c r="T41" s="1021"/>
      <c r="U41" s="34"/>
      <c r="V41" s="1039"/>
      <c r="W41" s="1040" t="s">
        <v>1067</v>
      </c>
      <c r="X41" s="1041" t="s">
        <v>1200</v>
      </c>
      <c r="Y41" s="1042"/>
      <c r="Z41" s="1041"/>
      <c r="AA41" s="1043"/>
      <c r="AB41" s="1043"/>
      <c r="AC41" s="1043"/>
      <c r="AD41" s="1043"/>
      <c r="AE41" s="1043"/>
      <c r="AF41" s="1044"/>
      <c r="AG41" s="1045"/>
      <c r="AH41" s="622"/>
      <c r="AL41" s="621"/>
    </row>
    <row r="42" spans="2:41" s="19" customFormat="1" ht="22.5" customHeight="1" thickTop="1" thickBot="1" x14ac:dyDescent="0.3">
      <c r="B42" s="52"/>
      <c r="C42" s="723"/>
      <c r="D42" s="40"/>
      <c r="E42" s="764"/>
      <c r="F42" s="763" t="s">
        <v>1201</v>
      </c>
      <c r="G42" s="74"/>
      <c r="H42" s="75"/>
      <c r="I42" s="75"/>
      <c r="J42" s="75"/>
      <c r="K42" s="75"/>
      <c r="L42" s="75"/>
      <c r="M42" s="75"/>
      <c r="N42" s="76"/>
      <c r="O42" s="716"/>
      <c r="P42" s="71"/>
      <c r="Q42" s="25"/>
      <c r="R42" s="25"/>
      <c r="S42" s="621"/>
      <c r="T42" s="1021"/>
      <c r="U42" s="34"/>
      <c r="V42" s="1039"/>
      <c r="W42" s="1046"/>
      <c r="X42" s="1042" t="s">
        <v>1201</v>
      </c>
      <c r="Y42" s="1047"/>
      <c r="Z42" s="1043"/>
      <c r="AA42" s="1043"/>
      <c r="AB42" s="1043"/>
      <c r="AC42" s="1043"/>
      <c r="AD42" s="1043"/>
      <c r="AE42" s="1043"/>
      <c r="AF42" s="1044"/>
      <c r="AG42" s="1045"/>
      <c r="AH42" s="622"/>
      <c r="AJ42" s="1369" t="s">
        <v>4604</v>
      </c>
      <c r="AK42" s="1370">
        <f>IF((C40+C46)&gt;0,1,0)</f>
        <v>0</v>
      </c>
      <c r="AM42" s="1371" t="s">
        <v>4605</v>
      </c>
      <c r="AN42" s="1372">
        <f>AK42</f>
        <v>0</v>
      </c>
      <c r="AO42" s="19" t="s">
        <v>4606</v>
      </c>
    </row>
    <row r="43" spans="2:41" s="19" customFormat="1" ht="22.5" customHeight="1" thickTop="1" thickBot="1" x14ac:dyDescent="0.3">
      <c r="B43" s="52"/>
      <c r="C43" s="723"/>
      <c r="D43" s="40"/>
      <c r="E43" s="765"/>
      <c r="F43" s="74" t="s">
        <v>1202</v>
      </c>
      <c r="G43" s="74"/>
      <c r="H43" s="75"/>
      <c r="I43" s="75"/>
      <c r="J43" s="75"/>
      <c r="K43" s="75"/>
      <c r="L43" s="75"/>
      <c r="M43" s="75"/>
      <c r="N43" s="76"/>
      <c r="O43" s="716"/>
      <c r="P43" s="53"/>
      <c r="Q43" s="11"/>
      <c r="R43" s="11"/>
      <c r="S43" s="621"/>
      <c r="T43" s="1021"/>
      <c r="U43" s="34"/>
      <c r="V43" s="1022"/>
      <c r="W43" s="1048"/>
      <c r="X43" s="1047" t="s">
        <v>1202</v>
      </c>
      <c r="Y43" s="1047"/>
      <c r="Z43" s="1043"/>
      <c r="AA43" s="1043"/>
      <c r="AB43" s="1043"/>
      <c r="AC43" s="1043"/>
      <c r="AD43" s="1043"/>
      <c r="AE43" s="1043"/>
      <c r="AF43" s="1044"/>
      <c r="AG43" s="1045"/>
      <c r="AH43" s="1023"/>
      <c r="AJ43" s="1373" t="s">
        <v>4607</v>
      </c>
      <c r="AK43" s="1374">
        <f>IF(AND((C40+C46)&gt;0,(C64+C71)=0),1,0)</f>
        <v>0</v>
      </c>
    </row>
    <row r="44" spans="2:41" s="19" customFormat="1" ht="22.5" customHeight="1" thickTop="1" thickBot="1" x14ac:dyDescent="0.3">
      <c r="B44" s="52"/>
      <c r="C44" s="723"/>
      <c r="D44" s="40"/>
      <c r="E44" s="767"/>
      <c r="F44" s="766" t="s">
        <v>1220</v>
      </c>
      <c r="G44" s="766"/>
      <c r="H44" s="75"/>
      <c r="I44" s="75"/>
      <c r="J44" s="75"/>
      <c r="K44" s="75"/>
      <c r="L44" s="75"/>
      <c r="M44" s="75"/>
      <c r="N44" s="76"/>
      <c r="O44" s="716"/>
      <c r="P44" s="53"/>
      <c r="Q44" s="11"/>
      <c r="R44" s="11"/>
      <c r="S44" s="621"/>
      <c r="T44" s="1021"/>
      <c r="U44" s="34"/>
      <c r="V44" s="1022"/>
      <c r="W44" s="1049"/>
      <c r="X44" s="1041" t="s">
        <v>1220</v>
      </c>
      <c r="Y44" s="1041"/>
      <c r="Z44" s="1043"/>
      <c r="AA44" s="1043"/>
      <c r="AB44" s="1043"/>
      <c r="AC44" s="1043"/>
      <c r="AD44" s="1043"/>
      <c r="AE44" s="1043"/>
      <c r="AF44" s="1044"/>
      <c r="AG44" s="1045"/>
      <c r="AH44" s="1023"/>
      <c r="AJ44" s="1375" t="s">
        <v>4608</v>
      </c>
      <c r="AK44" s="1376">
        <f>IF(AND((C40+C46)&gt;0,(C64+C71)&gt;0),1,0)</f>
        <v>0</v>
      </c>
    </row>
    <row r="45" spans="2:41" s="19" customFormat="1" ht="4.5" customHeight="1" thickTop="1" thickBot="1" x14ac:dyDescent="0.25">
      <c r="B45" s="52"/>
      <c r="C45" s="1854"/>
      <c r="D45" s="1854"/>
      <c r="E45" s="1854"/>
      <c r="F45" s="1854"/>
      <c r="G45" s="1854"/>
      <c r="H45" s="1854"/>
      <c r="I45" s="1854"/>
      <c r="J45" s="1854"/>
      <c r="K45" s="1854"/>
      <c r="L45" s="1854"/>
      <c r="M45" s="1854"/>
      <c r="N45" s="1854"/>
      <c r="O45" s="73"/>
      <c r="P45" s="53"/>
      <c r="Q45" s="25"/>
      <c r="R45" s="25"/>
      <c r="S45" s="621"/>
      <c r="T45" s="1021"/>
      <c r="U45" s="1868"/>
      <c r="V45" s="1868"/>
      <c r="W45" s="1868"/>
      <c r="X45" s="1868"/>
      <c r="Y45" s="1868"/>
      <c r="Z45" s="1868"/>
      <c r="AA45" s="1868"/>
      <c r="AB45" s="1868"/>
      <c r="AC45" s="1868"/>
      <c r="AD45" s="1868"/>
      <c r="AE45" s="1868"/>
      <c r="AF45" s="1868"/>
      <c r="AG45" s="1033"/>
      <c r="AH45" s="622"/>
    </row>
    <row r="46" spans="2:41" s="19" customFormat="1" ht="24" customHeight="1" thickTop="1" thickBot="1" x14ac:dyDescent="0.25">
      <c r="B46" s="52"/>
      <c r="C46" s="40"/>
      <c r="D46" s="720" t="s">
        <v>1155</v>
      </c>
      <c r="E46" s="723"/>
      <c r="F46" s="723"/>
      <c r="G46" s="723"/>
      <c r="H46" s="723"/>
      <c r="I46" s="723"/>
      <c r="J46" s="723"/>
      <c r="K46" s="723"/>
      <c r="L46" s="723"/>
      <c r="M46" s="723"/>
      <c r="N46" s="723"/>
      <c r="O46" s="921">
        <f>SUM(O47:O51)</f>
        <v>0</v>
      </c>
      <c r="P46" s="71"/>
      <c r="Q46" s="25"/>
      <c r="R46" s="25"/>
      <c r="S46" s="621"/>
      <c r="T46" s="1021"/>
      <c r="U46" s="1022"/>
      <c r="V46" s="621" t="s">
        <v>1155</v>
      </c>
      <c r="W46" s="34"/>
      <c r="X46" s="34"/>
      <c r="Y46" s="34"/>
      <c r="Z46" s="34"/>
      <c r="AA46" s="34"/>
      <c r="AB46" s="34"/>
      <c r="AC46" s="34"/>
      <c r="AD46" s="34"/>
      <c r="AE46" s="34"/>
      <c r="AF46" s="34"/>
      <c r="AG46" s="1033"/>
      <c r="AH46" s="622"/>
    </row>
    <row r="47" spans="2:41" s="19" customFormat="1" ht="22.5" customHeight="1" thickTop="1" thickBot="1" x14ac:dyDescent="0.2">
      <c r="B47" s="52"/>
      <c r="C47" s="723"/>
      <c r="D47" s="40"/>
      <c r="E47" s="762" t="s">
        <v>1067</v>
      </c>
      <c r="F47" s="86" t="s">
        <v>1156</v>
      </c>
      <c r="G47" s="763"/>
      <c r="H47" s="86"/>
      <c r="I47" s="75"/>
      <c r="J47" s="75"/>
      <c r="K47" s="75"/>
      <c r="L47" s="75"/>
      <c r="M47" s="75"/>
      <c r="N47" s="76"/>
      <c r="O47" s="716"/>
      <c r="P47" s="71"/>
      <c r="Q47" s="25"/>
      <c r="R47" s="25"/>
      <c r="S47" s="621"/>
      <c r="T47" s="1021"/>
      <c r="U47" s="34"/>
      <c r="V47" s="1039"/>
      <c r="W47" s="1040" t="s">
        <v>1067</v>
      </c>
      <c r="X47" s="1041" t="s">
        <v>1156</v>
      </c>
      <c r="Y47" s="1042"/>
      <c r="Z47" s="1041"/>
      <c r="AA47" s="1043"/>
      <c r="AB47" s="1043"/>
      <c r="AC47" s="1043"/>
      <c r="AD47" s="1043"/>
      <c r="AE47" s="1043"/>
      <c r="AF47" s="1044"/>
      <c r="AG47" s="1038">
        <v>0</v>
      </c>
      <c r="AH47" s="622"/>
      <c r="AJ47" s="1369" t="s">
        <v>4609</v>
      </c>
      <c r="AK47" s="1370">
        <f>AK48</f>
        <v>0</v>
      </c>
      <c r="AM47" s="1371" t="s">
        <v>4610</v>
      </c>
      <c r="AN47" s="1372">
        <f>IF((C64+C71)&gt;0,1,0)</f>
        <v>0</v>
      </c>
      <c r="AO47" s="19" t="s">
        <v>4611</v>
      </c>
    </row>
    <row r="48" spans="2:41" s="19" customFormat="1" ht="22.5" customHeight="1" thickTop="1" thickBot="1" x14ac:dyDescent="0.3">
      <c r="B48" s="52"/>
      <c r="C48" s="723"/>
      <c r="D48" s="40"/>
      <c r="E48" s="764"/>
      <c r="F48" s="763" t="s">
        <v>1157</v>
      </c>
      <c r="G48" s="74"/>
      <c r="H48" s="75"/>
      <c r="I48" s="75"/>
      <c r="J48" s="75"/>
      <c r="K48" s="75"/>
      <c r="L48" s="75"/>
      <c r="M48" s="75"/>
      <c r="N48" s="76"/>
      <c r="O48" s="716"/>
      <c r="P48" s="71"/>
      <c r="Q48" s="25"/>
      <c r="R48" s="25"/>
      <c r="S48" s="621"/>
      <c r="T48" s="1021"/>
      <c r="U48" s="34"/>
      <c r="V48" s="1039"/>
      <c r="W48" s="1046"/>
      <c r="X48" s="1042" t="s">
        <v>1157</v>
      </c>
      <c r="Y48" s="1047"/>
      <c r="Z48" s="1043"/>
      <c r="AA48" s="1043"/>
      <c r="AB48" s="1043"/>
      <c r="AC48" s="1043"/>
      <c r="AD48" s="1043"/>
      <c r="AE48" s="1043"/>
      <c r="AF48" s="1044"/>
      <c r="AG48" s="1045"/>
      <c r="AH48" s="622"/>
      <c r="AJ48" s="1377" t="s">
        <v>4612</v>
      </c>
      <c r="AK48" s="1378">
        <f>IF(AND((C40+C46)=0,(C64+C71)&gt;0),1,0)</f>
        <v>0</v>
      </c>
    </row>
    <row r="49" spans="2:41" s="19" customFormat="1" ht="22.5" customHeight="1" thickTop="1" thickBot="1" x14ac:dyDescent="0.3">
      <c r="B49" s="52"/>
      <c r="C49" s="723"/>
      <c r="D49" s="40"/>
      <c r="E49" s="765"/>
      <c r="F49" s="74" t="s">
        <v>1158</v>
      </c>
      <c r="G49" s="74"/>
      <c r="H49" s="75"/>
      <c r="I49" s="75"/>
      <c r="J49" s="75"/>
      <c r="K49" s="75"/>
      <c r="L49" s="75"/>
      <c r="M49" s="75"/>
      <c r="N49" s="76"/>
      <c r="O49" s="716"/>
      <c r="P49" s="53"/>
      <c r="Q49" s="11"/>
      <c r="R49" s="11"/>
      <c r="S49" s="621"/>
      <c r="T49" s="1021"/>
      <c r="U49" s="34"/>
      <c r="V49" s="1022"/>
      <c r="W49" s="1048"/>
      <c r="X49" s="1047" t="s">
        <v>1158</v>
      </c>
      <c r="Y49" s="1047"/>
      <c r="Z49" s="1043"/>
      <c r="AA49" s="1043"/>
      <c r="AB49" s="1043"/>
      <c r="AC49" s="1043"/>
      <c r="AD49" s="1043"/>
      <c r="AE49" s="1043"/>
      <c r="AF49" s="1044"/>
      <c r="AG49" s="1045"/>
      <c r="AH49" s="1023"/>
    </row>
    <row r="50" spans="2:41" s="19" customFormat="1" ht="22.5" customHeight="1" thickTop="1" thickBot="1" x14ac:dyDescent="0.3">
      <c r="B50" s="52"/>
      <c r="C50" s="723"/>
      <c r="D50" s="40"/>
      <c r="E50" s="767"/>
      <c r="F50" s="86" t="s">
        <v>1274</v>
      </c>
      <c r="G50" s="86"/>
      <c r="H50" s="75"/>
      <c r="I50" s="75"/>
      <c r="J50" s="75"/>
      <c r="K50" s="75"/>
      <c r="L50" s="75"/>
      <c r="M50" s="75"/>
      <c r="N50" s="76"/>
      <c r="O50" s="716"/>
      <c r="P50" s="53"/>
      <c r="Q50" s="11"/>
      <c r="R50" s="11"/>
      <c r="S50" s="621"/>
      <c r="T50" s="1021"/>
      <c r="U50" s="34"/>
      <c r="V50" s="1022"/>
      <c r="W50" s="1049"/>
      <c r="X50" s="1041" t="s">
        <v>1274</v>
      </c>
      <c r="Y50" s="1041"/>
      <c r="Z50" s="1043"/>
      <c r="AA50" s="1043"/>
      <c r="AB50" s="1043"/>
      <c r="AC50" s="1043"/>
      <c r="AD50" s="1043"/>
      <c r="AE50" s="1043"/>
      <c r="AF50" s="1044"/>
      <c r="AG50" s="1045"/>
      <c r="AH50" s="1023"/>
      <c r="AJ50" s="1371" t="s">
        <v>4613</v>
      </c>
      <c r="AK50" s="1372">
        <f>IF(SUM(C79:C81)&gt;0,1,0)</f>
        <v>0</v>
      </c>
      <c r="AM50" s="1371" t="s">
        <v>5501</v>
      </c>
      <c r="AN50" s="1379">
        <f>IF((C40+C46+C64+C71)&gt;0,1,0)</f>
        <v>0</v>
      </c>
      <c r="AO50" s="19" t="s">
        <v>5500</v>
      </c>
    </row>
    <row r="51" spans="2:41" s="19" customFormat="1" ht="22.5" customHeight="1" thickTop="1" thickBot="1" x14ac:dyDescent="0.3">
      <c r="B51" s="52"/>
      <c r="C51" s="723"/>
      <c r="D51" s="40"/>
      <c r="E51" s="767"/>
      <c r="F51" s="766" t="s">
        <v>1275</v>
      </c>
      <c r="G51" s="766"/>
      <c r="H51" s="75"/>
      <c r="I51" s="75"/>
      <c r="J51" s="75"/>
      <c r="K51" s="75"/>
      <c r="L51" s="75"/>
      <c r="M51" s="75"/>
      <c r="N51" s="76"/>
      <c r="O51" s="716"/>
      <c r="P51" s="53"/>
      <c r="Q51" s="11"/>
      <c r="R51" s="11"/>
      <c r="S51" s="621"/>
      <c r="T51" s="1021"/>
      <c r="U51" s="34"/>
      <c r="V51" s="1022"/>
      <c r="W51" s="1049"/>
      <c r="X51" s="1050" t="s">
        <v>1275</v>
      </c>
      <c r="Y51" s="1050"/>
      <c r="Z51" s="1043"/>
      <c r="AA51" s="1043"/>
      <c r="AB51" s="1043"/>
      <c r="AC51" s="1043"/>
      <c r="AD51" s="1043"/>
      <c r="AE51" s="1043"/>
      <c r="AF51" s="1044"/>
      <c r="AG51" s="1045"/>
      <c r="AH51" s="1023"/>
    </row>
    <row r="52" spans="2:41" s="19" customFormat="1" ht="4.5" customHeight="1" thickTop="1" x14ac:dyDescent="0.2">
      <c r="B52" s="52"/>
      <c r="C52" s="1854"/>
      <c r="D52" s="1854"/>
      <c r="E52" s="1854"/>
      <c r="F52" s="1854"/>
      <c r="G52" s="1854"/>
      <c r="H52" s="1854"/>
      <c r="I52" s="1854"/>
      <c r="J52" s="1854"/>
      <c r="K52" s="1854"/>
      <c r="L52" s="1854"/>
      <c r="M52" s="1854"/>
      <c r="N52" s="1854"/>
      <c r="O52" s="73"/>
      <c r="P52" s="53"/>
      <c r="Q52" s="25"/>
      <c r="R52" s="25"/>
      <c r="S52" s="621"/>
      <c r="T52" s="1021"/>
      <c r="U52" s="1868"/>
      <c r="V52" s="1868"/>
      <c r="W52" s="1868"/>
      <c r="X52" s="1868"/>
      <c r="Y52" s="1868"/>
      <c r="Z52" s="1868"/>
      <c r="AA52" s="1868"/>
      <c r="AB52" s="1868"/>
      <c r="AC52" s="1868"/>
      <c r="AD52" s="1868"/>
      <c r="AE52" s="1868"/>
      <c r="AF52" s="1868"/>
      <c r="AG52" s="1033"/>
      <c r="AH52" s="622"/>
    </row>
    <row r="53" spans="2:41" s="19" customFormat="1" ht="24" customHeight="1" x14ac:dyDescent="0.15">
      <c r="B53" s="52"/>
      <c r="C53" s="723"/>
      <c r="D53" s="720"/>
      <c r="E53" s="723"/>
      <c r="F53" s="723"/>
      <c r="G53" s="723"/>
      <c r="H53" s="723"/>
      <c r="I53" s="723"/>
      <c r="J53" s="723"/>
      <c r="K53" s="723"/>
      <c r="L53" s="723"/>
      <c r="M53" s="720" t="s">
        <v>1071</v>
      </c>
      <c r="N53" s="723"/>
      <c r="O53" s="921">
        <f>SUM(O40,O46)</f>
        <v>0</v>
      </c>
      <c r="P53" s="71"/>
      <c r="Q53" s="25"/>
      <c r="R53" s="25"/>
      <c r="S53" s="621"/>
      <c r="T53" s="1021"/>
      <c r="U53" s="34"/>
      <c r="V53" s="621"/>
      <c r="W53" s="34"/>
      <c r="X53" s="34"/>
      <c r="Y53" s="34"/>
      <c r="Z53" s="34"/>
      <c r="AA53" s="34"/>
      <c r="AB53" s="34"/>
      <c r="AC53" s="34"/>
      <c r="AD53" s="34"/>
      <c r="AE53" s="621" t="s">
        <v>1071</v>
      </c>
      <c r="AF53" s="34"/>
      <c r="AG53" s="1038">
        <v>0</v>
      </c>
      <c r="AH53" s="622"/>
    </row>
    <row r="54" spans="2:41" s="19" customFormat="1" ht="4.5" customHeight="1" x14ac:dyDescent="0.2">
      <c r="B54" s="52"/>
      <c r="C54" s="1854"/>
      <c r="D54" s="1854"/>
      <c r="E54" s="1854"/>
      <c r="F54" s="1854"/>
      <c r="G54" s="1854"/>
      <c r="H54" s="1854"/>
      <c r="I54" s="1854"/>
      <c r="J54" s="1854"/>
      <c r="K54" s="1854"/>
      <c r="L54" s="1854"/>
      <c r="M54" s="1854"/>
      <c r="N54" s="1854"/>
      <c r="O54" s="73"/>
      <c r="P54" s="53"/>
      <c r="Q54" s="25"/>
      <c r="R54" s="25"/>
      <c r="S54" s="621"/>
      <c r="T54" s="1021"/>
      <c r="U54" s="34"/>
      <c r="V54" s="34"/>
      <c r="W54" s="34"/>
      <c r="X54" s="34"/>
      <c r="Y54" s="34"/>
      <c r="Z54" s="34"/>
      <c r="AA54" s="34"/>
      <c r="AB54" s="34"/>
      <c r="AC54" s="34"/>
      <c r="AD54" s="34"/>
      <c r="AE54" s="34"/>
      <c r="AF54" s="34"/>
      <c r="AG54" s="1033"/>
      <c r="AH54" s="622"/>
    </row>
    <row r="55" spans="2:41" s="19" customFormat="1" ht="57" customHeight="1" thickBot="1" x14ac:dyDescent="0.25">
      <c r="B55" s="52"/>
      <c r="C55" s="1854" t="s">
        <v>3495</v>
      </c>
      <c r="D55" s="1854"/>
      <c r="E55" s="1854"/>
      <c r="F55" s="1854"/>
      <c r="G55" s="1854"/>
      <c r="H55" s="1854"/>
      <c r="I55" s="1854"/>
      <c r="J55" s="1854"/>
      <c r="K55" s="1854"/>
      <c r="L55" s="1854"/>
      <c r="M55" s="1854"/>
      <c r="N55" s="1854"/>
      <c r="O55" s="73" t="s">
        <v>132</v>
      </c>
      <c r="P55" s="53"/>
      <c r="Q55" s="11"/>
      <c r="R55" s="11"/>
      <c r="S55" s="621"/>
      <c r="T55" s="1021"/>
      <c r="U55" s="1868" t="s">
        <v>3397</v>
      </c>
      <c r="V55" s="1868"/>
      <c r="W55" s="1868"/>
      <c r="X55" s="1868"/>
      <c r="Y55" s="1868"/>
      <c r="Z55" s="1868"/>
      <c r="AA55" s="1868"/>
      <c r="AB55" s="1868"/>
      <c r="AC55" s="1868"/>
      <c r="AD55" s="1868"/>
      <c r="AE55" s="1868"/>
      <c r="AF55" s="1868"/>
      <c r="AG55" s="1033" t="s">
        <v>132</v>
      </c>
      <c r="AH55" s="1023"/>
    </row>
    <row r="56" spans="2:41" s="19" customFormat="1" ht="26.1" customHeight="1" thickTop="1" thickBot="1" x14ac:dyDescent="0.3">
      <c r="B56" s="52"/>
      <c r="C56" s="40"/>
      <c r="D56" s="761" t="s">
        <v>1068</v>
      </c>
      <c r="E56" s="312"/>
      <c r="F56" s="313"/>
      <c r="G56" s="313"/>
      <c r="H56" s="313"/>
      <c r="I56" s="313"/>
      <c r="J56" s="313"/>
      <c r="K56" s="313"/>
      <c r="L56" s="313"/>
      <c r="M56" s="313"/>
      <c r="N56" s="314"/>
      <c r="O56" s="716"/>
      <c r="P56" s="53"/>
      <c r="Q56" s="11"/>
      <c r="R56" s="11"/>
      <c r="S56" s="621"/>
      <c r="T56" s="1021"/>
      <c r="U56" s="1022"/>
      <c r="V56" s="1034" t="s">
        <v>1068</v>
      </c>
      <c r="W56" s="1036"/>
      <c r="X56" s="1051"/>
      <c r="Y56" s="1051"/>
      <c r="Z56" s="1051"/>
      <c r="AA56" s="1051"/>
      <c r="AB56" s="1051"/>
      <c r="AC56" s="1051"/>
      <c r="AD56" s="1051"/>
      <c r="AE56" s="1051"/>
      <c r="AF56" s="1052"/>
      <c r="AG56" s="1045"/>
      <c r="AH56" s="1023"/>
    </row>
    <row r="57" spans="2:41" s="19" customFormat="1" ht="26.1" customHeight="1" thickTop="1" thickBot="1" x14ac:dyDescent="0.3">
      <c r="B57" s="52"/>
      <c r="C57" s="40"/>
      <c r="D57" s="767" t="s">
        <v>1069</v>
      </c>
      <c r="E57" s="309"/>
      <c r="F57" s="274"/>
      <c r="G57" s="274"/>
      <c r="H57" s="274"/>
      <c r="I57" s="274"/>
      <c r="J57" s="274"/>
      <c r="K57" s="274"/>
      <c r="L57" s="274"/>
      <c r="M57" s="274"/>
      <c r="N57" s="315"/>
      <c r="O57" s="716"/>
      <c r="P57" s="53"/>
      <c r="Q57" s="11"/>
      <c r="R57" s="11"/>
      <c r="S57" s="621"/>
      <c r="T57" s="1021"/>
      <c r="U57" s="1022"/>
      <c r="V57" s="1053" t="s">
        <v>1069</v>
      </c>
      <c r="W57" s="1054"/>
      <c r="X57" s="1055"/>
      <c r="Y57" s="1055"/>
      <c r="Z57" s="1055"/>
      <c r="AA57" s="1055"/>
      <c r="AB57" s="1055"/>
      <c r="AC57" s="1055"/>
      <c r="AD57" s="1055"/>
      <c r="AE57" s="1055"/>
      <c r="AF57" s="1056"/>
      <c r="AG57" s="1045"/>
      <c r="AH57" s="1023"/>
    </row>
    <row r="58" spans="2:41" s="19" customFormat="1" ht="26.1" customHeight="1" thickTop="1" thickBot="1" x14ac:dyDescent="0.3">
      <c r="B58" s="52"/>
      <c r="C58" s="40"/>
      <c r="D58" s="767" t="s">
        <v>1070</v>
      </c>
      <c r="E58" s="309"/>
      <c r="F58" s="274"/>
      <c r="G58" s="274"/>
      <c r="H58" s="274"/>
      <c r="I58" s="274"/>
      <c r="J58" s="274"/>
      <c r="K58" s="274"/>
      <c r="L58" s="274"/>
      <c r="M58" s="274"/>
      <c r="N58" s="315"/>
      <c r="O58" s="716"/>
      <c r="P58" s="53"/>
      <c r="Q58" s="11"/>
      <c r="R58" s="11"/>
      <c r="S58" s="621"/>
      <c r="T58" s="1021"/>
      <c r="U58" s="1022"/>
      <c r="V58" s="1053" t="s">
        <v>1070</v>
      </c>
      <c r="W58" s="1054"/>
      <c r="X58" s="1055"/>
      <c r="Y58" s="1055"/>
      <c r="Z58" s="1055"/>
      <c r="AA58" s="1055"/>
      <c r="AB58" s="1055"/>
      <c r="AC58" s="1055"/>
      <c r="AD58" s="1055"/>
      <c r="AE58" s="1055"/>
      <c r="AF58" s="1056"/>
      <c r="AG58" s="1045"/>
      <c r="AH58" s="1023"/>
    </row>
    <row r="59" spans="2:41" s="19" customFormat="1" ht="3" customHeight="1" thickTop="1" x14ac:dyDescent="0.2">
      <c r="B59" s="52"/>
      <c r="C59" s="1854"/>
      <c r="D59" s="1854"/>
      <c r="E59" s="1854"/>
      <c r="F59" s="1854"/>
      <c r="G59" s="1854"/>
      <c r="H59" s="1854"/>
      <c r="I59" s="1854"/>
      <c r="J59" s="1854"/>
      <c r="K59" s="1854"/>
      <c r="L59" s="1854"/>
      <c r="M59" s="1854"/>
      <c r="N59" s="1854"/>
      <c r="O59" s="73"/>
      <c r="P59" s="53"/>
      <c r="Q59" s="25"/>
      <c r="R59" s="25"/>
      <c r="S59" s="621"/>
      <c r="T59" s="1021"/>
      <c r="U59" s="1868"/>
      <c r="V59" s="1868"/>
      <c r="W59" s="1868"/>
      <c r="X59" s="1868"/>
      <c r="Y59" s="1868"/>
      <c r="Z59" s="1868"/>
      <c r="AA59" s="1868"/>
      <c r="AB59" s="1868"/>
      <c r="AC59" s="1868"/>
      <c r="AD59" s="1868"/>
      <c r="AE59" s="1868"/>
      <c r="AF59" s="1868"/>
      <c r="AG59" s="1033"/>
      <c r="AH59" s="1023"/>
    </row>
    <row r="60" spans="2:41" s="19" customFormat="1" ht="24" customHeight="1" x14ac:dyDescent="0.15">
      <c r="B60" s="52"/>
      <c r="C60" s="723"/>
      <c r="D60" s="723"/>
      <c r="E60" s="723"/>
      <c r="F60" s="723"/>
      <c r="G60" s="723"/>
      <c r="H60" s="723"/>
      <c r="I60" s="723"/>
      <c r="J60" s="723"/>
      <c r="K60" s="723"/>
      <c r="L60" s="723"/>
      <c r="M60" s="720" t="s">
        <v>1071</v>
      </c>
      <c r="N60" s="723"/>
      <c r="O60" s="921">
        <f>SUM(O56:O58)</f>
        <v>0</v>
      </c>
      <c r="P60" s="71"/>
      <c r="Q60" s="25"/>
      <c r="R60" s="25"/>
      <c r="S60" s="621"/>
      <c r="T60" s="1021"/>
      <c r="U60" s="34"/>
      <c r="V60" s="34"/>
      <c r="W60" s="34"/>
      <c r="X60" s="34"/>
      <c r="Y60" s="34"/>
      <c r="Z60" s="34"/>
      <c r="AA60" s="34"/>
      <c r="AB60" s="34"/>
      <c r="AC60" s="34"/>
      <c r="AD60" s="34"/>
      <c r="AE60" s="621" t="s">
        <v>1071</v>
      </c>
      <c r="AF60" s="34"/>
      <c r="AG60" s="1038">
        <v>0</v>
      </c>
      <c r="AH60" s="622"/>
    </row>
    <row r="61" spans="2:41" s="19" customFormat="1" ht="4.5" customHeight="1" thickBot="1" x14ac:dyDescent="0.25">
      <c r="B61" s="52"/>
      <c r="C61" s="1854"/>
      <c r="D61" s="1854"/>
      <c r="E61" s="1854"/>
      <c r="F61" s="1854"/>
      <c r="G61" s="1854"/>
      <c r="H61" s="1854"/>
      <c r="I61" s="1854"/>
      <c r="J61" s="1854"/>
      <c r="K61" s="1854"/>
      <c r="L61" s="1854"/>
      <c r="M61" s="1854"/>
      <c r="N61" s="1854"/>
      <c r="O61" s="73"/>
      <c r="P61" s="53"/>
      <c r="Q61" s="25"/>
      <c r="R61" s="25"/>
      <c r="S61" s="621"/>
      <c r="T61" s="1021"/>
      <c r="U61" s="1868"/>
      <c r="V61" s="1868"/>
      <c r="W61" s="1868"/>
      <c r="X61" s="1868"/>
      <c r="Y61" s="1868"/>
      <c r="Z61" s="1868"/>
      <c r="AA61" s="1868"/>
      <c r="AB61" s="1868"/>
      <c r="AC61" s="1868"/>
      <c r="AD61" s="1868"/>
      <c r="AE61" s="1868"/>
      <c r="AF61" s="1868"/>
      <c r="AG61" s="1033"/>
      <c r="AH61" s="1023"/>
    </row>
    <row r="62" spans="2:41" s="19" customFormat="1" ht="24" customHeight="1" thickTop="1" thickBot="1" x14ac:dyDescent="0.2">
      <c r="B62" s="52"/>
      <c r="C62" s="40"/>
      <c r="D62" s="720" t="s">
        <v>3385</v>
      </c>
      <c r="E62" s="723"/>
      <c r="F62" s="723"/>
      <c r="G62" s="723"/>
      <c r="H62" s="723"/>
      <c r="I62" s="723"/>
      <c r="J62" s="723"/>
      <c r="K62" s="723"/>
      <c r="L62" s="723"/>
      <c r="M62" s="720"/>
      <c r="N62" s="723"/>
      <c r="O62" s="723"/>
      <c r="P62" s="71"/>
      <c r="Q62" s="25"/>
      <c r="R62" s="25"/>
      <c r="S62" s="621"/>
      <c r="T62" s="1021"/>
      <c r="U62" s="1022"/>
      <c r="V62" s="621" t="s">
        <v>3385</v>
      </c>
      <c r="W62" s="34"/>
      <c r="X62" s="34"/>
      <c r="Y62" s="34"/>
      <c r="Z62" s="34"/>
      <c r="AA62" s="34"/>
      <c r="AB62" s="34"/>
      <c r="AC62" s="34"/>
      <c r="AD62" s="34"/>
      <c r="AE62" s="621"/>
      <c r="AF62" s="34"/>
      <c r="AG62" s="34"/>
      <c r="AH62" s="622"/>
    </row>
    <row r="63" spans="2:41" s="19" customFormat="1" ht="39.950000000000003" customHeight="1" thickTop="1" thickBot="1" x14ac:dyDescent="0.25">
      <c r="B63" s="52"/>
      <c r="C63" s="1854" t="s">
        <v>3496</v>
      </c>
      <c r="D63" s="1854"/>
      <c r="E63" s="1854"/>
      <c r="F63" s="1854"/>
      <c r="G63" s="1854"/>
      <c r="H63" s="1854"/>
      <c r="I63" s="1854"/>
      <c r="J63" s="1854"/>
      <c r="K63" s="1854"/>
      <c r="L63" s="1854"/>
      <c r="M63" s="1854"/>
      <c r="N63" s="1854"/>
      <c r="O63" s="73"/>
      <c r="P63" s="53"/>
      <c r="Q63" s="67"/>
      <c r="R63" s="11"/>
      <c r="S63" s="621"/>
      <c r="T63" s="33"/>
      <c r="U63" s="1904" t="s">
        <v>3398</v>
      </c>
      <c r="V63" s="1904"/>
      <c r="W63" s="1904"/>
      <c r="X63" s="1904"/>
      <c r="Y63" s="1904"/>
      <c r="Z63" s="1904"/>
      <c r="AA63" s="1904"/>
      <c r="AB63" s="1904"/>
      <c r="AC63" s="1904"/>
      <c r="AD63" s="1904"/>
      <c r="AE63" s="1904"/>
      <c r="AF63" s="1904"/>
      <c r="AH63" s="1057"/>
    </row>
    <row r="64" spans="2:41" s="19" customFormat="1" ht="24" customHeight="1" thickTop="1" thickBot="1" x14ac:dyDescent="0.3">
      <c r="B64" s="52"/>
      <c r="C64" s="40"/>
      <c r="D64" s="761" t="s">
        <v>1154</v>
      </c>
      <c r="E64" s="316"/>
      <c r="F64" s="316"/>
      <c r="G64" s="316"/>
      <c r="H64" s="316"/>
      <c r="I64" s="316"/>
      <c r="J64" s="316"/>
      <c r="K64" s="316"/>
      <c r="L64" s="316"/>
      <c r="M64" s="316"/>
      <c r="N64" s="316"/>
      <c r="O64" s="1408"/>
      <c r="P64" s="53"/>
      <c r="Q64" s="11"/>
      <c r="R64" s="11"/>
      <c r="S64" s="621"/>
      <c r="T64" s="1021"/>
      <c r="U64" s="1022"/>
      <c r="V64" s="1034" t="s">
        <v>1154</v>
      </c>
      <c r="W64" s="1035"/>
      <c r="X64" s="1035"/>
      <c r="Y64" s="1035"/>
      <c r="Z64" s="1035"/>
      <c r="AA64" s="1035"/>
      <c r="AB64" s="1035"/>
      <c r="AC64" s="1035"/>
      <c r="AD64" s="1035"/>
      <c r="AE64" s="1035"/>
      <c r="AF64" s="1035"/>
      <c r="AH64" s="1058"/>
    </row>
    <row r="65" spans="2:34" s="19" customFormat="1" ht="22.5" customHeight="1" thickTop="1" thickBot="1" x14ac:dyDescent="0.3">
      <c r="B65" s="52"/>
      <c r="C65" s="723"/>
      <c r="D65" s="40"/>
      <c r="E65" s="762" t="s">
        <v>1067</v>
      </c>
      <c r="F65" s="86" t="s">
        <v>1200</v>
      </c>
      <c r="G65" s="763"/>
      <c r="H65" s="86"/>
      <c r="I65" s="75"/>
      <c r="J65" s="75"/>
      <c r="K65" s="75"/>
      <c r="L65" s="75"/>
      <c r="M65" s="75"/>
      <c r="N65" s="75"/>
      <c r="O65" s="1408"/>
      <c r="P65" s="71"/>
      <c r="Q65" s="25"/>
      <c r="R65" s="25"/>
      <c r="S65" s="621"/>
      <c r="T65" s="1021"/>
      <c r="U65" s="34"/>
      <c r="V65" s="1039"/>
      <c r="W65" s="1040" t="s">
        <v>1067</v>
      </c>
      <c r="X65" s="1041" t="s">
        <v>1200</v>
      </c>
      <c r="Y65" s="1042"/>
      <c r="Z65" s="1041"/>
      <c r="AA65" s="1043"/>
      <c r="AB65" s="1043"/>
      <c r="AC65" s="1043"/>
      <c r="AD65" s="1043"/>
      <c r="AE65" s="1043"/>
      <c r="AF65" s="1043"/>
      <c r="AH65" s="1058"/>
    </row>
    <row r="66" spans="2:34" s="19" customFormat="1" ht="22.5" customHeight="1" thickTop="1" thickBot="1" x14ac:dyDescent="0.3">
      <c r="B66" s="52"/>
      <c r="C66" s="723"/>
      <c r="D66" s="40"/>
      <c r="E66" s="764"/>
      <c r="F66" s="763" t="s">
        <v>1201</v>
      </c>
      <c r="G66" s="74"/>
      <c r="H66" s="75"/>
      <c r="I66" s="75"/>
      <c r="J66" s="75"/>
      <c r="K66" s="75"/>
      <c r="L66" s="75"/>
      <c r="M66" s="75"/>
      <c r="N66" s="75"/>
      <c r="O66" s="1408"/>
      <c r="P66" s="71"/>
      <c r="Q66" s="25"/>
      <c r="R66" s="25"/>
      <c r="S66" s="621"/>
      <c r="T66" s="1021"/>
      <c r="U66" s="34"/>
      <c r="V66" s="1039"/>
      <c r="W66" s="1046"/>
      <c r="X66" s="1042" t="s">
        <v>1201</v>
      </c>
      <c r="Y66" s="1047"/>
      <c r="Z66" s="1043"/>
      <c r="AA66" s="1043"/>
      <c r="AB66" s="1043"/>
      <c r="AC66" s="1043"/>
      <c r="AD66" s="1043"/>
      <c r="AE66" s="1043"/>
      <c r="AF66" s="1043"/>
      <c r="AH66" s="1058"/>
    </row>
    <row r="67" spans="2:34" s="19" customFormat="1" ht="22.5" customHeight="1" thickTop="1" thickBot="1" x14ac:dyDescent="0.3">
      <c r="B67" s="52"/>
      <c r="C67" s="723"/>
      <c r="D67" s="40"/>
      <c r="E67" s="873"/>
      <c r="F67" s="74" t="s">
        <v>1202</v>
      </c>
      <c r="G67" s="74"/>
      <c r="H67" s="75"/>
      <c r="I67" s="75"/>
      <c r="J67" s="75"/>
      <c r="K67" s="75"/>
      <c r="L67" s="75"/>
      <c r="M67" s="75"/>
      <c r="N67" s="75"/>
      <c r="O67" s="1408"/>
      <c r="P67" s="53"/>
      <c r="Q67" s="11"/>
      <c r="R67" s="11"/>
      <c r="S67" s="621"/>
      <c r="T67" s="1021"/>
      <c r="U67" s="34"/>
      <c r="V67" s="1022"/>
      <c r="W67" s="1048"/>
      <c r="X67" s="1047" t="s">
        <v>1202</v>
      </c>
      <c r="Y67" s="1047"/>
      <c r="Z67" s="1043"/>
      <c r="AA67" s="1043"/>
      <c r="AB67" s="1043"/>
      <c r="AC67" s="1043"/>
      <c r="AD67" s="1043"/>
      <c r="AE67" s="1043"/>
      <c r="AF67" s="1043"/>
      <c r="AH67" s="1058"/>
    </row>
    <row r="68" spans="2:34" s="19" customFormat="1" ht="22.5" customHeight="1" thickTop="1" thickBot="1" x14ac:dyDescent="0.3">
      <c r="B68" s="52"/>
      <c r="C68" s="723"/>
      <c r="D68" s="40"/>
      <c r="E68" s="761"/>
      <c r="F68" s="766" t="s">
        <v>1220</v>
      </c>
      <c r="G68" s="766"/>
      <c r="H68" s="75"/>
      <c r="I68" s="75"/>
      <c r="J68" s="75"/>
      <c r="K68" s="75"/>
      <c r="L68" s="75"/>
      <c r="M68" s="75"/>
      <c r="N68" s="75"/>
      <c r="O68" s="1408"/>
      <c r="P68" s="53"/>
      <c r="Q68" s="11"/>
      <c r="R68" s="11"/>
      <c r="S68" s="621"/>
      <c r="T68" s="1021"/>
      <c r="U68" s="34"/>
      <c r="V68" s="1022"/>
      <c r="W68" s="1049"/>
      <c r="X68" s="1041" t="s">
        <v>1220</v>
      </c>
      <c r="Y68" s="1041"/>
      <c r="Z68" s="1043"/>
      <c r="AA68" s="1043"/>
      <c r="AB68" s="1043"/>
      <c r="AC68" s="1043"/>
      <c r="AD68" s="1043"/>
      <c r="AE68" s="1043"/>
      <c r="AF68" s="1043"/>
      <c r="AH68" s="1058"/>
    </row>
    <row r="69" spans="2:34" s="19" customFormat="1" ht="4.5" customHeight="1" thickTop="1" x14ac:dyDescent="0.25">
      <c r="B69" s="52"/>
      <c r="C69" s="1854"/>
      <c r="D69" s="1854"/>
      <c r="E69" s="1854"/>
      <c r="F69" s="1854"/>
      <c r="G69" s="1854"/>
      <c r="H69" s="1854"/>
      <c r="I69" s="1854"/>
      <c r="J69" s="1854"/>
      <c r="K69" s="1854"/>
      <c r="L69" s="1854"/>
      <c r="M69" s="1854"/>
      <c r="N69" s="1854"/>
      <c r="O69" s="1408"/>
      <c r="P69" s="53"/>
      <c r="Q69" s="25"/>
      <c r="R69" s="25"/>
      <c r="S69" s="621"/>
      <c r="T69" s="1021"/>
      <c r="U69" s="34"/>
      <c r="V69" s="34"/>
      <c r="W69" s="34"/>
      <c r="X69" s="34"/>
      <c r="Y69" s="34"/>
      <c r="Z69" s="34"/>
      <c r="AA69" s="34"/>
      <c r="AB69" s="34"/>
      <c r="AC69" s="34"/>
      <c r="AD69" s="34"/>
      <c r="AE69" s="34"/>
      <c r="AF69" s="34"/>
      <c r="AH69" s="1057"/>
    </row>
    <row r="70" spans="2:34" s="19" customFormat="1" ht="4.5" customHeight="1" thickBot="1" x14ac:dyDescent="0.3">
      <c r="B70" s="52"/>
      <c r="C70" s="1854"/>
      <c r="D70" s="1854"/>
      <c r="E70" s="1854"/>
      <c r="F70" s="1854"/>
      <c r="G70" s="1854"/>
      <c r="H70" s="1854"/>
      <c r="I70" s="1854"/>
      <c r="J70" s="1854"/>
      <c r="K70" s="1854"/>
      <c r="L70" s="1854"/>
      <c r="M70" s="1854"/>
      <c r="N70" s="1854"/>
      <c r="O70" s="1408"/>
      <c r="P70" s="53"/>
      <c r="Q70" s="11"/>
      <c r="R70" s="11"/>
      <c r="S70" s="621"/>
      <c r="T70" s="1021"/>
      <c r="U70" s="34"/>
      <c r="V70" s="34"/>
      <c r="W70" s="34"/>
      <c r="X70" s="34"/>
      <c r="Y70" s="34"/>
      <c r="Z70" s="34"/>
      <c r="AA70" s="34"/>
      <c r="AB70" s="34"/>
      <c r="AC70" s="34"/>
      <c r="AD70" s="34"/>
      <c r="AE70" s="34"/>
      <c r="AF70" s="34"/>
      <c r="AH70" s="1058"/>
    </row>
    <row r="71" spans="2:34" s="19" customFormat="1" ht="24" customHeight="1" thickTop="1" thickBot="1" x14ac:dyDescent="0.3">
      <c r="B71" s="52"/>
      <c r="C71" s="280"/>
      <c r="D71" s="768" t="s">
        <v>1155</v>
      </c>
      <c r="E71" s="769"/>
      <c r="F71" s="318"/>
      <c r="G71" s="318"/>
      <c r="H71" s="318"/>
      <c r="I71" s="318"/>
      <c r="J71" s="318"/>
      <c r="K71" s="318"/>
      <c r="L71" s="318"/>
      <c r="M71" s="318"/>
      <c r="N71" s="318"/>
      <c r="O71" s="1408"/>
      <c r="P71" s="53"/>
      <c r="Q71" s="11"/>
      <c r="R71" s="11"/>
      <c r="S71" s="621"/>
      <c r="T71" s="1021"/>
      <c r="U71" s="1059"/>
      <c r="V71" s="1060" t="s">
        <v>1155</v>
      </c>
      <c r="W71" s="1061"/>
      <c r="X71" s="1062"/>
      <c r="Y71" s="1062"/>
      <c r="Z71" s="1062"/>
      <c r="AA71" s="1062"/>
      <c r="AB71" s="1062"/>
      <c r="AC71" s="1062"/>
      <c r="AD71" s="1062"/>
      <c r="AE71" s="1062"/>
      <c r="AF71" s="1062"/>
      <c r="AH71" s="1058"/>
    </row>
    <row r="72" spans="2:34" s="19" customFormat="1" ht="22.5" customHeight="1" thickTop="1" thickBot="1" x14ac:dyDescent="0.3">
      <c r="B72" s="52"/>
      <c r="C72" s="723"/>
      <c r="D72" s="40"/>
      <c r="E72" s="764" t="s">
        <v>1067</v>
      </c>
      <c r="F72" s="86" t="s">
        <v>1156</v>
      </c>
      <c r="G72" s="75"/>
      <c r="H72" s="75"/>
      <c r="I72" s="75"/>
      <c r="J72" s="75"/>
      <c r="K72" s="75"/>
      <c r="L72" s="75"/>
      <c r="M72" s="75"/>
      <c r="N72" s="75"/>
      <c r="O72" s="1408"/>
      <c r="P72" s="53"/>
      <c r="Q72" s="11"/>
      <c r="R72" s="11"/>
      <c r="S72" s="621"/>
      <c r="T72" s="1021"/>
      <c r="U72" s="34"/>
      <c r="V72" s="1039"/>
      <c r="W72" s="1046" t="s">
        <v>1067</v>
      </c>
      <c r="X72" s="1041" t="s">
        <v>1156</v>
      </c>
      <c r="Y72" s="1043"/>
      <c r="Z72" s="1043"/>
      <c r="AA72" s="1043"/>
      <c r="AB72" s="1043"/>
      <c r="AC72" s="1043"/>
      <c r="AD72" s="1043"/>
      <c r="AE72" s="1043"/>
      <c r="AF72" s="1043"/>
      <c r="AH72" s="1058"/>
    </row>
    <row r="73" spans="2:34" s="19" customFormat="1" ht="22.5" customHeight="1" thickTop="1" thickBot="1" x14ac:dyDescent="0.3">
      <c r="B73" s="52"/>
      <c r="C73" s="723"/>
      <c r="D73" s="40"/>
      <c r="E73" s="770"/>
      <c r="F73" s="763" t="s">
        <v>1157</v>
      </c>
      <c r="G73" s="75"/>
      <c r="H73" s="75"/>
      <c r="I73" s="75"/>
      <c r="J73" s="75"/>
      <c r="K73" s="75"/>
      <c r="L73" s="75"/>
      <c r="M73" s="75"/>
      <c r="N73" s="75"/>
      <c r="O73" s="1408"/>
      <c r="P73" s="53"/>
      <c r="Q73" s="11"/>
      <c r="R73" s="11"/>
      <c r="S73" s="621"/>
      <c r="T73" s="1021"/>
      <c r="U73" s="34"/>
      <c r="V73" s="1039"/>
      <c r="W73" s="1063"/>
      <c r="X73" s="1042" t="s">
        <v>1157</v>
      </c>
      <c r="Y73" s="1043"/>
      <c r="Z73" s="1043"/>
      <c r="AA73" s="1043"/>
      <c r="AB73" s="1043"/>
      <c r="AC73" s="1043"/>
      <c r="AD73" s="1043"/>
      <c r="AE73" s="1043"/>
      <c r="AF73" s="1043"/>
      <c r="AH73" s="1058"/>
    </row>
    <row r="74" spans="2:34" s="19" customFormat="1" ht="22.5" customHeight="1" thickTop="1" thickBot="1" x14ac:dyDescent="0.3">
      <c r="B74" s="52"/>
      <c r="C74" s="723"/>
      <c r="D74" s="40"/>
      <c r="E74" s="74"/>
      <c r="F74" s="74" t="s">
        <v>1158</v>
      </c>
      <c r="G74" s="75"/>
      <c r="H74" s="75"/>
      <c r="I74" s="75"/>
      <c r="J74" s="75"/>
      <c r="K74" s="75"/>
      <c r="L74" s="75"/>
      <c r="M74" s="75"/>
      <c r="N74" s="75"/>
      <c r="O74" s="1408"/>
      <c r="P74" s="53"/>
      <c r="Q74" s="11"/>
      <c r="R74" s="11"/>
      <c r="S74" s="621"/>
      <c r="T74" s="1021"/>
      <c r="U74" s="34"/>
      <c r="V74" s="1022"/>
      <c r="W74" s="1047"/>
      <c r="X74" s="1047" t="s">
        <v>1158</v>
      </c>
      <c r="Y74" s="1043"/>
      <c r="Z74" s="1043"/>
      <c r="AA74" s="1043"/>
      <c r="AB74" s="1043"/>
      <c r="AC74" s="1043"/>
      <c r="AD74" s="1043"/>
      <c r="AE74" s="1043"/>
      <c r="AF74" s="1043"/>
      <c r="AH74" s="1058"/>
    </row>
    <row r="75" spans="2:34" s="19" customFormat="1" ht="22.5" customHeight="1" thickTop="1" thickBot="1" x14ac:dyDescent="0.3">
      <c r="B75" s="52"/>
      <c r="C75" s="723"/>
      <c r="D75" s="40"/>
      <c r="E75" s="74"/>
      <c r="F75" s="86" t="s">
        <v>1274</v>
      </c>
      <c r="G75" s="77"/>
      <c r="H75" s="77"/>
      <c r="I75" s="77"/>
      <c r="J75" s="77"/>
      <c r="K75" s="77"/>
      <c r="L75" s="77"/>
      <c r="M75" s="77"/>
      <c r="N75" s="75"/>
      <c r="O75" s="1408"/>
      <c r="P75" s="53"/>
      <c r="Q75" s="11"/>
      <c r="R75" s="11"/>
      <c r="S75" s="621"/>
      <c r="T75" s="1021"/>
      <c r="U75" s="34"/>
      <c r="V75" s="1022"/>
      <c r="W75" s="1047"/>
      <c r="X75" s="1041" t="s">
        <v>1274</v>
      </c>
      <c r="Y75" s="1064"/>
      <c r="Z75" s="1064"/>
      <c r="AA75" s="1064"/>
      <c r="AB75" s="1064"/>
      <c r="AC75" s="1064"/>
      <c r="AD75" s="1064"/>
      <c r="AE75" s="1064"/>
      <c r="AF75" s="1043"/>
      <c r="AH75" s="1058"/>
    </row>
    <row r="76" spans="2:34" s="19" customFormat="1" ht="22.5" customHeight="1" thickTop="1" thickBot="1" x14ac:dyDescent="0.3">
      <c r="B76" s="52"/>
      <c r="C76" s="723"/>
      <c r="D76" s="40"/>
      <c r="E76" s="74"/>
      <c r="F76" s="766" t="s">
        <v>1275</v>
      </c>
      <c r="G76" s="512"/>
      <c r="H76" s="512"/>
      <c r="I76" s="512"/>
      <c r="J76" s="512"/>
      <c r="K76" s="512"/>
      <c r="L76" s="512"/>
      <c r="M76" s="512"/>
      <c r="N76" s="75"/>
      <c r="O76" s="1408"/>
      <c r="P76" s="53"/>
      <c r="Q76" s="11"/>
      <c r="R76" s="11"/>
      <c r="S76" s="621"/>
      <c r="T76" s="1021"/>
      <c r="U76" s="34"/>
      <c r="V76" s="1022"/>
      <c r="W76" s="1047"/>
      <c r="X76" s="1050" t="s">
        <v>1275</v>
      </c>
      <c r="Y76" s="1065"/>
      <c r="Z76" s="1065"/>
      <c r="AA76" s="1065"/>
      <c r="AB76" s="1065"/>
      <c r="AC76" s="1065"/>
      <c r="AD76" s="1065"/>
      <c r="AE76" s="1065"/>
      <c r="AF76" s="1043"/>
      <c r="AH76" s="1058"/>
    </row>
    <row r="77" spans="2:34" s="19" customFormat="1" ht="4.5" customHeight="1" thickTop="1" x14ac:dyDescent="0.2">
      <c r="B77" s="52"/>
      <c r="C77" s="1854"/>
      <c r="D77" s="1854"/>
      <c r="E77" s="1854"/>
      <c r="F77" s="1854"/>
      <c r="G77" s="1854"/>
      <c r="H77" s="1854"/>
      <c r="I77" s="1854"/>
      <c r="J77" s="1854"/>
      <c r="K77" s="1854"/>
      <c r="L77" s="1854"/>
      <c r="M77" s="1854"/>
      <c r="N77" s="1854"/>
      <c r="O77" s="73"/>
      <c r="P77" s="53"/>
      <c r="Q77" s="25"/>
      <c r="R77" s="25"/>
      <c r="S77" s="621"/>
      <c r="T77" s="1021"/>
      <c r="U77" s="34"/>
      <c r="V77" s="34"/>
      <c r="W77" s="34"/>
      <c r="X77" s="34"/>
      <c r="Y77" s="34"/>
      <c r="Z77" s="34"/>
      <c r="AA77" s="34"/>
      <c r="AB77" s="34"/>
      <c r="AC77" s="34"/>
      <c r="AD77" s="34"/>
      <c r="AE77" s="34"/>
      <c r="AF77" s="34"/>
      <c r="AH77" s="1057"/>
    </row>
    <row r="78" spans="2:34" s="19" customFormat="1" ht="33" customHeight="1" thickBot="1" x14ac:dyDescent="0.25">
      <c r="B78" s="52"/>
      <c r="C78" s="1854" t="s">
        <v>3497</v>
      </c>
      <c r="D78" s="1854"/>
      <c r="E78" s="1854"/>
      <c r="F78" s="1854"/>
      <c r="G78" s="1854"/>
      <c r="H78" s="1854"/>
      <c r="I78" s="1854"/>
      <c r="J78" s="1854"/>
      <c r="K78" s="1854"/>
      <c r="L78" s="1854"/>
      <c r="M78" s="1854"/>
      <c r="N78" s="1854"/>
      <c r="O78" s="73"/>
      <c r="P78" s="53"/>
      <c r="Q78" s="67"/>
      <c r="R78" s="11"/>
      <c r="S78" s="621"/>
      <c r="T78" s="1021"/>
      <c r="U78" s="1904" t="s">
        <v>3399</v>
      </c>
      <c r="V78" s="1904"/>
      <c r="W78" s="1904"/>
      <c r="X78" s="1904"/>
      <c r="Y78" s="1904"/>
      <c r="Z78" s="1904"/>
      <c r="AA78" s="1904"/>
      <c r="AB78" s="1904"/>
      <c r="AC78" s="1904"/>
      <c r="AD78" s="1904"/>
      <c r="AE78" s="1904"/>
      <c r="AF78" s="34"/>
      <c r="AH78" s="1057"/>
    </row>
    <row r="79" spans="2:34" s="19" customFormat="1" ht="26.1" customHeight="1" thickTop="1" thickBot="1" x14ac:dyDescent="0.3">
      <c r="B79" s="52"/>
      <c r="C79" s="40"/>
      <c r="D79" s="470" t="s">
        <v>129</v>
      </c>
      <c r="E79" s="74"/>
      <c r="F79" s="75"/>
      <c r="G79" s="75"/>
      <c r="H79" s="75"/>
      <c r="I79" s="75"/>
      <c r="J79" s="75"/>
      <c r="K79" s="75"/>
      <c r="L79" s="75"/>
      <c r="M79" s="75"/>
      <c r="N79" s="75"/>
      <c r="O79" s="536"/>
      <c r="P79" s="53"/>
      <c r="Q79" s="11"/>
      <c r="R79" s="11"/>
      <c r="S79" s="621"/>
      <c r="T79" s="1021"/>
      <c r="U79" s="1022"/>
      <c r="V79" s="1066" t="s">
        <v>129</v>
      </c>
      <c r="W79" s="1047"/>
      <c r="X79" s="1043"/>
      <c r="Y79" s="1043"/>
      <c r="Z79" s="1043"/>
      <c r="AA79" s="1043"/>
      <c r="AB79" s="1043"/>
      <c r="AC79" s="1043"/>
      <c r="AD79" s="1043"/>
      <c r="AE79" s="1043"/>
      <c r="AF79" s="1043"/>
      <c r="AH79" s="1058"/>
    </row>
    <row r="80" spans="2:34" s="19" customFormat="1" ht="26.1" customHeight="1" thickTop="1" thickBot="1" x14ac:dyDescent="0.3">
      <c r="B80" s="52"/>
      <c r="C80" s="40"/>
      <c r="D80" s="470" t="s">
        <v>130</v>
      </c>
      <c r="E80" s="74"/>
      <c r="F80" s="77"/>
      <c r="G80" s="77"/>
      <c r="H80" s="77"/>
      <c r="I80" s="77"/>
      <c r="J80" s="77"/>
      <c r="K80" s="77"/>
      <c r="L80" s="77"/>
      <c r="M80" s="77"/>
      <c r="N80" s="75"/>
      <c r="O80" s="536"/>
      <c r="P80" s="53"/>
      <c r="Q80" s="11"/>
      <c r="R80" s="11"/>
      <c r="S80" s="621"/>
      <c r="T80" s="1021"/>
      <c r="U80" s="1022"/>
      <c r="V80" s="1066" t="s">
        <v>130</v>
      </c>
      <c r="W80" s="1047"/>
      <c r="X80" s="1064"/>
      <c r="Y80" s="1064"/>
      <c r="Z80" s="1064"/>
      <c r="AA80" s="1064"/>
      <c r="AB80" s="1064"/>
      <c r="AC80" s="1064"/>
      <c r="AD80" s="1064"/>
      <c r="AE80" s="1064"/>
      <c r="AF80" s="1043"/>
      <c r="AH80" s="1058"/>
    </row>
    <row r="81" spans="1:34" s="19" customFormat="1" ht="26.1" customHeight="1" thickTop="1" thickBot="1" x14ac:dyDescent="0.3">
      <c r="B81" s="52"/>
      <c r="C81" s="40"/>
      <c r="D81" s="470" t="s">
        <v>131</v>
      </c>
      <c r="E81" s="74"/>
      <c r="F81" s="1879"/>
      <c r="G81" s="1880"/>
      <c r="H81" s="1880"/>
      <c r="I81" s="1881"/>
      <c r="J81" s="74"/>
      <c r="K81" s="74"/>
      <c r="L81" s="74"/>
      <c r="M81" s="74"/>
      <c r="N81" s="311"/>
      <c r="O81" s="536"/>
      <c r="P81" s="53"/>
      <c r="Q81" s="67"/>
      <c r="R81" s="11"/>
      <c r="S81" s="621"/>
      <c r="T81" s="1021"/>
      <c r="U81" s="1022"/>
      <c r="V81" s="1066" t="s">
        <v>131</v>
      </c>
      <c r="W81" s="1047"/>
      <c r="X81" s="1909"/>
      <c r="Y81" s="1910"/>
      <c r="Z81" s="1910"/>
      <c r="AA81" s="1911"/>
      <c r="AB81" s="1047"/>
      <c r="AC81" s="1047"/>
      <c r="AD81" s="1047"/>
      <c r="AE81" s="1047"/>
      <c r="AF81" s="1067"/>
      <c r="AH81" s="1058"/>
    </row>
    <row r="82" spans="1:34" ht="7.5" customHeight="1" thickTop="1" thickBot="1" x14ac:dyDescent="0.2">
      <c r="B82" s="78"/>
      <c r="C82" s="79"/>
      <c r="D82" s="79"/>
      <c r="E82" s="79"/>
      <c r="F82" s="79"/>
      <c r="G82" s="79"/>
      <c r="H82" s="79"/>
      <c r="I82" s="79"/>
      <c r="J82" s="79"/>
      <c r="K82" s="79"/>
      <c r="L82" s="79"/>
      <c r="M82" s="79"/>
      <c r="N82" s="79"/>
      <c r="O82" s="79"/>
      <c r="P82" s="771"/>
      <c r="Q82" s="21"/>
      <c r="R82" s="21"/>
      <c r="T82" s="1068"/>
      <c r="U82" s="1069"/>
      <c r="V82" s="1069"/>
      <c r="W82" s="1069"/>
      <c r="X82" s="1069"/>
      <c r="Y82" s="1069"/>
      <c r="Z82" s="1069"/>
      <c r="AA82" s="1069"/>
      <c r="AB82" s="1069"/>
      <c r="AC82" s="1069"/>
      <c r="AD82" s="1069"/>
      <c r="AE82" s="1069"/>
      <c r="AF82" s="1069"/>
      <c r="AG82" s="1069"/>
      <c r="AH82" s="1070"/>
    </row>
    <row r="83" spans="1:34" s="19" customFormat="1" ht="63" customHeight="1" thickBot="1" x14ac:dyDescent="0.2">
      <c r="A83" s="1605" t="s">
        <v>3498</v>
      </c>
      <c r="B83" s="1605"/>
      <c r="C83" s="1605"/>
      <c r="D83" s="1605"/>
      <c r="E83" s="1605"/>
      <c r="F83" s="1605"/>
      <c r="G83" s="1605"/>
      <c r="H83" s="1605"/>
      <c r="I83" s="1605"/>
      <c r="J83" s="1605"/>
      <c r="K83" s="1605"/>
      <c r="L83" s="1605"/>
      <c r="M83" s="1605"/>
      <c r="N83" s="1605"/>
      <c r="O83" s="1605"/>
      <c r="P83" s="1605"/>
      <c r="Q83" s="11"/>
      <c r="R83" s="11"/>
      <c r="S83" s="1868" t="s">
        <v>3400</v>
      </c>
      <c r="T83" s="1868"/>
      <c r="U83" s="1868"/>
      <c r="V83" s="1868"/>
      <c r="W83" s="1868"/>
      <c r="X83" s="1868"/>
      <c r="Y83" s="1868"/>
      <c r="Z83" s="1868"/>
      <c r="AA83" s="1868"/>
      <c r="AB83" s="1868"/>
      <c r="AC83" s="1868"/>
      <c r="AD83" s="1868"/>
      <c r="AE83" s="1868"/>
      <c r="AF83" s="1868"/>
      <c r="AG83" s="1868"/>
      <c r="AH83" s="1868"/>
    </row>
    <row r="84" spans="1:34" s="19" customFormat="1" ht="6" customHeight="1" thickBot="1" x14ac:dyDescent="0.2">
      <c r="B84" s="49"/>
      <c r="C84" s="50"/>
      <c r="D84" s="50"/>
      <c r="E84" s="50"/>
      <c r="F84" s="50"/>
      <c r="G84" s="50"/>
      <c r="H84" s="50"/>
      <c r="I84" s="50"/>
      <c r="J84" s="50"/>
      <c r="K84" s="50"/>
      <c r="L84" s="50"/>
      <c r="M84" s="50"/>
      <c r="N84" s="50"/>
      <c r="O84" s="50"/>
      <c r="P84" s="51"/>
      <c r="Q84" s="11"/>
      <c r="R84" s="11"/>
      <c r="S84" s="621"/>
      <c r="T84" s="1018"/>
      <c r="U84" s="1019"/>
      <c r="V84" s="1019"/>
      <c r="W84" s="1019"/>
      <c r="X84" s="1019"/>
      <c r="Y84" s="1019"/>
      <c r="Z84" s="1019"/>
      <c r="AA84" s="1019"/>
      <c r="AB84" s="1019"/>
      <c r="AC84" s="1019"/>
      <c r="AD84" s="1019"/>
      <c r="AE84" s="1019"/>
      <c r="AF84" s="1019"/>
      <c r="AG84" s="1019"/>
      <c r="AH84" s="1020"/>
    </row>
    <row r="85" spans="1:34" s="19" customFormat="1" ht="27" customHeight="1" thickTop="1" thickBot="1" x14ac:dyDescent="0.2">
      <c r="B85" s="52"/>
      <c r="C85" s="40"/>
      <c r="D85" s="1847" t="s">
        <v>3499</v>
      </c>
      <c r="E85" s="1847"/>
      <c r="F85" s="1847"/>
      <c r="G85" s="1847"/>
      <c r="H85" s="1847"/>
      <c r="I85" s="1847"/>
      <c r="J85" s="1847"/>
      <c r="K85" s="1847"/>
      <c r="L85" s="1847"/>
      <c r="M85" s="1847"/>
      <c r="N85" s="1847"/>
      <c r="O85" s="1847"/>
      <c r="P85" s="53"/>
      <c r="Q85" s="11"/>
      <c r="R85" s="11"/>
      <c r="S85" s="621"/>
      <c r="T85" s="1021"/>
      <c r="U85" s="1022"/>
      <c r="V85" s="1865" t="s">
        <v>3401</v>
      </c>
      <c r="W85" s="1865"/>
      <c r="X85" s="1865"/>
      <c r="Y85" s="1865"/>
      <c r="Z85" s="1865"/>
      <c r="AA85" s="1865"/>
      <c r="AB85" s="1865"/>
      <c r="AC85" s="1865"/>
      <c r="AD85" s="1865"/>
      <c r="AE85" s="1865"/>
      <c r="AF85" s="1865"/>
      <c r="AG85" s="1865"/>
      <c r="AH85" s="1023"/>
    </row>
    <row r="86" spans="1:34" s="19" customFormat="1" ht="18" customHeight="1" thickTop="1" thickBot="1" x14ac:dyDescent="0.2">
      <c r="B86" s="52"/>
      <c r="C86" s="720"/>
      <c r="D86" s="54"/>
      <c r="E86" s="720"/>
      <c r="F86" s="720"/>
      <c r="G86" s="720"/>
      <c r="H86" s="720"/>
      <c r="I86" s="720"/>
      <c r="J86" s="720" t="s">
        <v>3402</v>
      </c>
      <c r="K86" s="720"/>
      <c r="L86" s="720"/>
      <c r="M86" s="720"/>
      <c r="N86" s="720"/>
      <c r="O86" s="720"/>
      <c r="P86" s="56"/>
      <c r="Q86" s="57"/>
      <c r="R86" s="57"/>
      <c r="S86" s="621"/>
      <c r="T86" s="1021"/>
      <c r="U86" s="621"/>
      <c r="V86" s="623"/>
      <c r="W86" s="621"/>
      <c r="X86" s="621"/>
      <c r="Y86" s="621"/>
      <c r="Z86" s="621"/>
      <c r="AA86" s="621"/>
      <c r="AB86" s="621" t="s">
        <v>3402</v>
      </c>
      <c r="AC86" s="621"/>
      <c r="AD86" s="621"/>
      <c r="AE86" s="621"/>
      <c r="AF86" s="621"/>
      <c r="AG86" s="621"/>
      <c r="AH86" s="1025"/>
    </row>
    <row r="87" spans="1:34" s="19" customFormat="1" ht="30.95" customHeight="1" thickTop="1" thickBot="1" x14ac:dyDescent="0.2">
      <c r="B87" s="52"/>
      <c r="C87" s="40"/>
      <c r="D87" s="1848" t="s">
        <v>3500</v>
      </c>
      <c r="E87" s="1849"/>
      <c r="F87" s="1849"/>
      <c r="G87" s="1849"/>
      <c r="H87" s="1849"/>
      <c r="I87" s="1850"/>
      <c r="J87" s="1851"/>
      <c r="K87" s="1851"/>
      <c r="L87" s="1851"/>
      <c r="M87" s="1851"/>
      <c r="N87" s="1851"/>
      <c r="O87" s="1851"/>
      <c r="P87" s="53"/>
      <c r="Q87" s="11"/>
      <c r="R87" s="11"/>
      <c r="S87" s="621"/>
      <c r="T87" s="1021"/>
      <c r="U87" s="1022"/>
      <c r="V87" s="1905" t="s">
        <v>3403</v>
      </c>
      <c r="W87" s="1904"/>
      <c r="X87" s="1904"/>
      <c r="Y87" s="1904"/>
      <c r="Z87" s="1904"/>
      <c r="AA87" s="1906"/>
      <c r="AB87" s="1907"/>
      <c r="AC87" s="1907"/>
      <c r="AD87" s="1907"/>
      <c r="AE87" s="1907"/>
      <c r="AF87" s="1907"/>
      <c r="AG87" s="1907"/>
      <c r="AH87" s="1023"/>
    </row>
    <row r="88" spans="1:34" s="19" customFormat="1" ht="10.5" customHeight="1" thickTop="1" thickBot="1" x14ac:dyDescent="0.2">
      <c r="B88" s="52"/>
      <c r="C88" s="725"/>
      <c r="D88" s="725"/>
      <c r="E88" s="725"/>
      <c r="F88" s="725"/>
      <c r="G88" s="725"/>
      <c r="H88" s="725"/>
      <c r="I88" s="725"/>
      <c r="J88" s="725"/>
      <c r="K88" s="725"/>
      <c r="L88" s="725"/>
      <c r="M88" s="725"/>
      <c r="N88" s="725"/>
      <c r="O88" s="725"/>
      <c r="P88" s="53"/>
      <c r="Q88" s="11"/>
      <c r="R88" s="11"/>
      <c r="S88" s="621"/>
      <c r="T88" s="1021"/>
      <c r="U88" s="623"/>
      <c r="V88" s="631"/>
      <c r="W88" s="631"/>
      <c r="X88" s="631"/>
      <c r="Y88" s="631"/>
      <c r="Z88" s="631"/>
      <c r="AA88" s="631"/>
      <c r="AB88" s="631"/>
      <c r="AC88" s="631"/>
      <c r="AD88" s="631"/>
      <c r="AE88" s="631"/>
      <c r="AF88" s="631"/>
      <c r="AG88" s="631"/>
      <c r="AH88" s="1023"/>
    </row>
    <row r="89" spans="1:34" s="19" customFormat="1" ht="27" customHeight="1" thickTop="1" thickBot="1" x14ac:dyDescent="0.2">
      <c r="B89" s="52"/>
      <c r="C89" s="40"/>
      <c r="D89" s="718" t="s">
        <v>1234</v>
      </c>
      <c r="E89" s="725"/>
      <c r="F89" s="725"/>
      <c r="G89" s="725"/>
      <c r="H89" s="725"/>
      <c r="I89" s="725"/>
      <c r="J89" s="725"/>
      <c r="K89" s="725"/>
      <c r="L89" s="725"/>
      <c r="M89" s="725"/>
      <c r="N89" s="725"/>
      <c r="O89" s="725"/>
      <c r="P89" s="53"/>
      <c r="Q89" s="11"/>
      <c r="R89" s="11"/>
      <c r="S89" s="621"/>
      <c r="T89" s="1021"/>
      <c r="U89" s="1022"/>
      <c r="V89" s="631" t="s">
        <v>1234</v>
      </c>
      <c r="W89" s="631"/>
      <c r="X89" s="631"/>
      <c r="Y89" s="631"/>
      <c r="Z89" s="631"/>
      <c r="AA89" s="631"/>
      <c r="AB89" s="631"/>
      <c r="AC89" s="631"/>
      <c r="AD89" s="631"/>
      <c r="AE89" s="631"/>
      <c r="AF89" s="631"/>
      <c r="AG89" s="631"/>
      <c r="AH89" s="1023"/>
    </row>
    <row r="90" spans="1:34" s="19" customFormat="1" ht="10.5" customHeight="1" thickTop="1" thickBot="1" x14ac:dyDescent="0.2">
      <c r="B90" s="52"/>
      <c r="C90" s="1845"/>
      <c r="D90" s="1845"/>
      <c r="E90" s="1845"/>
      <c r="F90" s="1845"/>
      <c r="G90" s="1845"/>
      <c r="H90" s="1845"/>
      <c r="I90" s="1845"/>
      <c r="J90" s="1845"/>
      <c r="K90" s="1845"/>
      <c r="L90" s="1845"/>
      <c r="M90" s="1845"/>
      <c r="N90" s="1845"/>
      <c r="O90" s="1845"/>
      <c r="P90" s="53"/>
      <c r="Q90" s="11"/>
      <c r="R90" s="11"/>
      <c r="S90" s="621"/>
      <c r="T90" s="1021"/>
      <c r="U90" s="1867"/>
      <c r="V90" s="1867"/>
      <c r="W90" s="1867"/>
      <c r="X90" s="1867"/>
      <c r="Y90" s="1867"/>
      <c r="Z90" s="1867"/>
      <c r="AA90" s="1867"/>
      <c r="AB90" s="1867"/>
      <c r="AC90" s="1867"/>
      <c r="AD90" s="1867"/>
      <c r="AE90" s="1867"/>
      <c r="AF90" s="1867"/>
      <c r="AG90" s="1867"/>
      <c r="AH90" s="1023"/>
    </row>
    <row r="91" spans="1:34" s="19" customFormat="1" ht="27" customHeight="1" thickTop="1" thickBot="1" x14ac:dyDescent="0.2">
      <c r="B91" s="52"/>
      <c r="C91" s="40"/>
      <c r="D91" s="1846" t="s">
        <v>3501</v>
      </c>
      <c r="E91" s="1846"/>
      <c r="F91" s="1846"/>
      <c r="G91" s="1846"/>
      <c r="H91" s="1846"/>
      <c r="I91" s="1846"/>
      <c r="J91" s="1846"/>
      <c r="K91" s="1846"/>
      <c r="L91" s="1846"/>
      <c r="M91" s="1846"/>
      <c r="N91" s="1846"/>
      <c r="O91" s="1846"/>
      <c r="P91" s="53"/>
      <c r="Q91" s="11"/>
      <c r="R91" s="11"/>
      <c r="S91" s="621"/>
      <c r="T91" s="1021"/>
      <c r="U91" s="1022"/>
      <c r="V91" s="1908" t="s">
        <v>3404</v>
      </c>
      <c r="W91" s="1866"/>
      <c r="X91" s="1866"/>
      <c r="Y91" s="1866"/>
      <c r="Z91" s="1866"/>
      <c r="AA91" s="1866"/>
      <c r="AB91" s="1866"/>
      <c r="AC91" s="1866"/>
      <c r="AD91" s="1866"/>
      <c r="AE91" s="1866"/>
      <c r="AF91" s="1866"/>
      <c r="AG91" s="1866"/>
      <c r="AH91" s="1023"/>
    </row>
    <row r="92" spans="1:34" s="19" customFormat="1" ht="6" customHeight="1" thickTop="1" thickBot="1" x14ac:dyDescent="0.2">
      <c r="B92" s="58"/>
      <c r="C92" s="59"/>
      <c r="D92" s="59"/>
      <c r="E92" s="59"/>
      <c r="F92" s="59"/>
      <c r="G92" s="59"/>
      <c r="H92" s="59"/>
      <c r="I92" s="59"/>
      <c r="J92" s="59"/>
      <c r="K92" s="59"/>
      <c r="L92" s="59"/>
      <c r="M92" s="59"/>
      <c r="N92" s="59"/>
      <c r="O92" s="59"/>
      <c r="P92" s="60"/>
      <c r="Q92" s="11"/>
      <c r="R92" s="11"/>
      <c r="S92" s="621"/>
      <c r="T92" s="1026"/>
      <c r="U92" s="1027"/>
      <c r="V92" s="1027"/>
      <c r="W92" s="1027"/>
      <c r="X92" s="1027"/>
      <c r="Y92" s="1027"/>
      <c r="Z92" s="1027"/>
      <c r="AA92" s="1027"/>
      <c r="AB92" s="1027"/>
      <c r="AC92" s="1027"/>
      <c r="AD92" s="1027"/>
      <c r="AE92" s="1027"/>
      <c r="AF92" s="1027"/>
      <c r="AG92" s="1027"/>
      <c r="AH92" s="1028"/>
    </row>
    <row r="93" spans="1:34" s="19" customFormat="1" ht="8.25" hidden="1" customHeight="1" x14ac:dyDescent="0.15">
      <c r="C93" s="722"/>
      <c r="D93" s="722"/>
      <c r="E93" s="722"/>
      <c r="F93" s="722"/>
      <c r="G93" s="722"/>
      <c r="H93" s="722"/>
      <c r="I93" s="722"/>
      <c r="J93" s="722"/>
      <c r="K93" s="722"/>
      <c r="L93" s="722"/>
      <c r="M93" s="722"/>
      <c r="N93" s="722"/>
      <c r="O93" s="722"/>
      <c r="P93" s="11"/>
      <c r="Q93" s="11"/>
      <c r="R93" s="11"/>
      <c r="S93" s="621"/>
      <c r="T93" s="621"/>
      <c r="U93" s="604"/>
      <c r="V93" s="604"/>
      <c r="W93" s="604"/>
      <c r="X93" s="604"/>
      <c r="Y93" s="604"/>
      <c r="Z93" s="604"/>
      <c r="AA93" s="604"/>
      <c r="AB93" s="604"/>
      <c r="AC93" s="604"/>
      <c r="AD93" s="604"/>
      <c r="AE93" s="604"/>
      <c r="AF93" s="604"/>
      <c r="AG93" s="604"/>
      <c r="AH93" s="31"/>
    </row>
    <row r="94" spans="1:34" ht="15" customHeight="1" x14ac:dyDescent="0.15">
      <c r="B94" s="1853" t="str">
        <f>IF(ISBLANK('１．学校基本情報'!$A$7),"",'１．学校基本情報'!$A$7)</f>
        <v/>
      </c>
      <c r="C94" s="1853"/>
      <c r="D94" s="1853"/>
      <c r="E94" s="1853"/>
      <c r="F94" s="1853"/>
      <c r="G94" s="1853"/>
      <c r="H94" s="1853"/>
      <c r="I94" s="1853"/>
      <c r="J94" s="1853"/>
      <c r="K94" s="1853"/>
      <c r="L94" s="1853"/>
      <c r="M94" s="1853"/>
      <c r="N94" s="1853"/>
      <c r="O94" s="1853"/>
      <c r="P94" s="1853"/>
      <c r="Q94" s="21"/>
      <c r="R94" s="21"/>
      <c r="AH94" s="648"/>
    </row>
    <row r="95" spans="1:34" s="19" customFormat="1" ht="54" customHeight="1" thickBot="1" x14ac:dyDescent="0.2">
      <c r="A95" s="1605" t="s">
        <v>3511</v>
      </c>
      <c r="B95" s="1605"/>
      <c r="C95" s="1605"/>
      <c r="D95" s="1605"/>
      <c r="E95" s="1605"/>
      <c r="F95" s="1605"/>
      <c r="G95" s="1605"/>
      <c r="H95" s="1605"/>
      <c r="I95" s="1605"/>
      <c r="J95" s="1605"/>
      <c r="K95" s="1605"/>
      <c r="L95" s="1605"/>
      <c r="M95" s="1605"/>
      <c r="N95" s="1605"/>
      <c r="O95" s="1605"/>
      <c r="P95" s="1605"/>
      <c r="Q95" s="11"/>
      <c r="R95" s="11"/>
      <c r="S95" s="1868" t="s">
        <v>3405</v>
      </c>
      <c r="T95" s="1868"/>
      <c r="U95" s="1868"/>
      <c r="V95" s="1868"/>
      <c r="W95" s="1868"/>
      <c r="X95" s="1868"/>
      <c r="Y95" s="1868"/>
      <c r="Z95" s="1868"/>
      <c r="AA95" s="1868"/>
      <c r="AB95" s="1868"/>
      <c r="AC95" s="1868"/>
      <c r="AD95" s="1868"/>
      <c r="AE95" s="1868"/>
      <c r="AF95" s="1868"/>
      <c r="AG95" s="1868"/>
      <c r="AH95" s="1868"/>
    </row>
    <row r="96" spans="1:34" s="19" customFormat="1" ht="6" customHeight="1" x14ac:dyDescent="0.15">
      <c r="B96" s="49"/>
      <c r="C96" s="80"/>
      <c r="D96" s="80"/>
      <c r="E96" s="80"/>
      <c r="F96" s="80"/>
      <c r="G96" s="80"/>
      <c r="H96" s="80"/>
      <c r="I96" s="80"/>
      <c r="J96" s="80"/>
      <c r="K96" s="80"/>
      <c r="L96" s="80"/>
      <c r="M96" s="80"/>
      <c r="N96" s="80"/>
      <c r="O96" s="80"/>
      <c r="P96" s="51"/>
      <c r="Q96" s="11"/>
      <c r="R96" s="11"/>
      <c r="S96" s="621"/>
      <c r="T96" s="1018"/>
      <c r="U96" s="1071"/>
      <c r="V96" s="1071"/>
      <c r="W96" s="1071"/>
      <c r="X96" s="1071"/>
      <c r="Y96" s="1071"/>
      <c r="Z96" s="1071"/>
      <c r="AA96" s="1071"/>
      <c r="AB96" s="1071"/>
      <c r="AC96" s="1071"/>
      <c r="AD96" s="1071"/>
      <c r="AE96" s="1071"/>
      <c r="AF96" s="1071"/>
      <c r="AG96" s="1071"/>
      <c r="AH96" s="1020"/>
    </row>
    <row r="97" spans="1:34" s="19" customFormat="1" ht="27" customHeight="1" thickBot="1" x14ac:dyDescent="0.2">
      <c r="B97" s="52"/>
      <c r="C97" s="1846" t="s">
        <v>3502</v>
      </c>
      <c r="D97" s="1846"/>
      <c r="E97" s="1846"/>
      <c r="F97" s="1846"/>
      <c r="G97" s="1846"/>
      <c r="H97" s="1846"/>
      <c r="I97" s="1846"/>
      <c r="J97" s="1846"/>
      <c r="K97" s="1846"/>
      <c r="L97" s="1846"/>
      <c r="M97" s="1846"/>
      <c r="N97" s="1846"/>
      <c r="O97" s="1846"/>
      <c r="P97" s="53"/>
      <c r="Q97" s="11"/>
      <c r="R97" s="11"/>
      <c r="S97" s="621"/>
      <c r="T97" s="1021"/>
      <c r="U97" s="1866" t="s">
        <v>3406</v>
      </c>
      <c r="V97" s="1866"/>
      <c r="W97" s="1866"/>
      <c r="X97" s="1866"/>
      <c r="Y97" s="1866"/>
      <c r="Z97" s="1866"/>
      <c r="AA97" s="1866"/>
      <c r="AB97" s="1866"/>
      <c r="AC97" s="1866"/>
      <c r="AD97" s="1866"/>
      <c r="AE97" s="1866"/>
      <c r="AF97" s="1866"/>
      <c r="AG97" s="1866"/>
      <c r="AH97" s="1072"/>
    </row>
    <row r="98" spans="1:34" s="19" customFormat="1" ht="27" customHeight="1" thickTop="1" thickBot="1" x14ac:dyDescent="0.2">
      <c r="B98" s="52"/>
      <c r="C98" s="893"/>
      <c r="D98" s="720" t="s">
        <v>1131</v>
      </c>
      <c r="E98" s="720"/>
      <c r="F98" s="720"/>
      <c r="G98" s="720"/>
      <c r="H98" s="720"/>
      <c r="I98" s="720"/>
      <c r="J98" s="720"/>
      <c r="K98" s="720"/>
      <c r="L98" s="720"/>
      <c r="M98" s="720"/>
      <c r="N98" s="54"/>
      <c r="O98" s="720"/>
      <c r="P98" s="53"/>
      <c r="Q98" s="11"/>
      <c r="R98" s="11"/>
      <c r="S98" s="621"/>
      <c r="T98" s="1021"/>
      <c r="U98" s="1073"/>
      <c r="V98" s="621" t="s">
        <v>1131</v>
      </c>
      <c r="W98" s="621"/>
      <c r="X98" s="621"/>
      <c r="Y98" s="621"/>
      <c r="Z98" s="621"/>
      <c r="AA98" s="621"/>
      <c r="AB98" s="621"/>
      <c r="AC98" s="621"/>
      <c r="AD98" s="621"/>
      <c r="AE98" s="621"/>
      <c r="AF98" s="623"/>
      <c r="AG98" s="621"/>
      <c r="AH98" s="1072"/>
    </row>
    <row r="99" spans="1:34" s="19" customFormat="1" ht="27" customHeight="1" thickTop="1" thickBot="1" x14ac:dyDescent="0.2">
      <c r="B99" s="52"/>
      <c r="C99" s="40"/>
      <c r="D99" s="720" t="s">
        <v>1132</v>
      </c>
      <c r="E99" s="720"/>
      <c r="F99" s="720"/>
      <c r="G99" s="720"/>
      <c r="H99" s="720"/>
      <c r="I99" s="720"/>
      <c r="J99" s="720"/>
      <c r="K99" s="720"/>
      <c r="L99" s="720"/>
      <c r="M99" s="720"/>
      <c r="N99" s="54"/>
      <c r="O99" s="720"/>
      <c r="P99" s="53"/>
      <c r="Q99" s="11"/>
      <c r="R99" s="11"/>
      <c r="S99" s="621"/>
      <c r="T99" s="1021"/>
      <c r="U99" s="1022"/>
      <c r="V99" s="621" t="s">
        <v>1132</v>
      </c>
      <c r="W99" s="621"/>
      <c r="X99" s="621"/>
      <c r="Y99" s="621"/>
      <c r="Z99" s="621"/>
      <c r="AA99" s="621"/>
      <c r="AB99" s="621"/>
      <c r="AC99" s="621"/>
      <c r="AD99" s="621"/>
      <c r="AE99" s="621"/>
      <c r="AF99" s="623"/>
      <c r="AG99" s="621"/>
      <c r="AH99" s="1072"/>
    </row>
    <row r="100" spans="1:34" s="19" customFormat="1" ht="3.75" customHeight="1" thickTop="1" x14ac:dyDescent="0.15">
      <c r="B100" s="52"/>
      <c r="C100" s="720"/>
      <c r="D100" s="54"/>
      <c r="E100" s="720"/>
      <c r="F100" s="720"/>
      <c r="G100" s="720"/>
      <c r="H100" s="720"/>
      <c r="I100" s="720"/>
      <c r="J100" s="720"/>
      <c r="K100" s="720"/>
      <c r="L100" s="720"/>
      <c r="M100" s="720"/>
      <c r="N100" s="720"/>
      <c r="O100" s="720"/>
      <c r="P100" s="53"/>
      <c r="Q100" s="11"/>
      <c r="R100" s="11"/>
      <c r="S100" s="621"/>
      <c r="T100" s="1021"/>
      <c r="U100" s="621"/>
      <c r="V100" s="623"/>
      <c r="W100" s="621"/>
      <c r="X100" s="621"/>
      <c r="Y100" s="621"/>
      <c r="Z100" s="621"/>
      <c r="AA100" s="621"/>
      <c r="AB100" s="621"/>
      <c r="AC100" s="621"/>
      <c r="AD100" s="621"/>
      <c r="AE100" s="621"/>
      <c r="AF100" s="621"/>
      <c r="AG100" s="621"/>
      <c r="AH100" s="1072"/>
    </row>
    <row r="101" spans="1:34" s="19" customFormat="1" ht="27" customHeight="1" thickBot="1" x14ac:dyDescent="0.2">
      <c r="B101" s="52"/>
      <c r="C101" s="1846" t="s">
        <v>3503</v>
      </c>
      <c r="D101" s="1846"/>
      <c r="E101" s="1846"/>
      <c r="F101" s="1846"/>
      <c r="G101" s="1846"/>
      <c r="H101" s="1846"/>
      <c r="I101" s="1846"/>
      <c r="J101" s="1846"/>
      <c r="K101" s="1846"/>
      <c r="L101" s="1846"/>
      <c r="M101" s="1846"/>
      <c r="N101" s="1846"/>
      <c r="O101" s="1846"/>
      <c r="P101" s="53"/>
      <c r="Q101" s="11"/>
      <c r="R101" s="11"/>
      <c r="S101" s="621"/>
      <c r="T101" s="1021"/>
      <c r="U101" s="1866" t="s">
        <v>3454</v>
      </c>
      <c r="V101" s="1866"/>
      <c r="W101" s="1866"/>
      <c r="X101" s="1866"/>
      <c r="Y101" s="1866"/>
      <c r="Z101" s="1866"/>
      <c r="AA101" s="1866"/>
      <c r="AB101" s="1866"/>
      <c r="AC101" s="1866"/>
      <c r="AD101" s="1866"/>
      <c r="AE101" s="1866"/>
      <c r="AF101" s="1866"/>
      <c r="AG101" s="1866"/>
      <c r="AH101" s="1072"/>
    </row>
    <row r="102" spans="1:34" s="19" customFormat="1" ht="27" customHeight="1" thickTop="1" thickBot="1" x14ac:dyDescent="0.2">
      <c r="B102" s="52"/>
      <c r="C102" s="40"/>
      <c r="D102" s="719" t="s">
        <v>1221</v>
      </c>
      <c r="E102" s="720"/>
      <c r="F102" s="720"/>
      <c r="G102" s="720"/>
      <c r="H102" s="720"/>
      <c r="I102" s="720"/>
      <c r="J102" s="720"/>
      <c r="K102" s="720"/>
      <c r="L102" s="720"/>
      <c r="M102" s="720"/>
      <c r="N102" s="54"/>
      <c r="O102" s="720"/>
      <c r="P102" s="53"/>
      <c r="Q102" s="11"/>
      <c r="R102" s="11"/>
      <c r="S102" s="621"/>
      <c r="T102" s="1021"/>
      <c r="U102" s="1022"/>
      <c r="V102" s="1074" t="s">
        <v>1221</v>
      </c>
      <c r="W102" s="621"/>
      <c r="X102" s="621"/>
      <c r="Y102" s="621"/>
      <c r="Z102" s="621"/>
      <c r="AA102" s="621"/>
      <c r="AB102" s="621"/>
      <c r="AC102" s="621"/>
      <c r="AD102" s="621"/>
      <c r="AE102" s="621"/>
      <c r="AF102" s="623"/>
      <c r="AG102" s="621"/>
      <c r="AH102" s="1072"/>
    </row>
    <row r="103" spans="1:34" s="19" customFormat="1" ht="27" customHeight="1" thickTop="1" thickBot="1" x14ac:dyDescent="0.2">
      <c r="B103" s="52"/>
      <c r="C103" s="40"/>
      <c r="D103" s="719" t="s">
        <v>1133</v>
      </c>
      <c r="E103" s="720"/>
      <c r="F103" s="720"/>
      <c r="G103" s="720"/>
      <c r="H103" s="720"/>
      <c r="I103" s="720"/>
      <c r="J103" s="720"/>
      <c r="K103" s="720"/>
      <c r="L103" s="720"/>
      <c r="M103" s="720"/>
      <c r="N103" s="54"/>
      <c r="O103" s="720"/>
      <c r="P103" s="53"/>
      <c r="Q103" s="11"/>
      <c r="R103" s="11"/>
      <c r="S103" s="621"/>
      <c r="T103" s="1021"/>
      <c r="U103" s="1022"/>
      <c r="V103" s="1074" t="s">
        <v>1133</v>
      </c>
      <c r="W103" s="621"/>
      <c r="X103" s="621"/>
      <c r="Y103" s="621"/>
      <c r="Z103" s="621"/>
      <c r="AA103" s="621"/>
      <c r="AB103" s="621"/>
      <c r="AC103" s="621"/>
      <c r="AD103" s="621"/>
      <c r="AE103" s="621"/>
      <c r="AF103" s="623"/>
      <c r="AG103" s="621"/>
      <c r="AH103" s="1072"/>
    </row>
    <row r="104" spans="1:34" s="19" customFormat="1" ht="7.5" customHeight="1" thickTop="1" thickBot="1" x14ac:dyDescent="0.2">
      <c r="B104" s="58"/>
      <c r="C104" s="68"/>
      <c r="D104" s="68"/>
      <c r="E104" s="68"/>
      <c r="F104" s="68"/>
      <c r="G104" s="68"/>
      <c r="H104" s="68"/>
      <c r="I104" s="68"/>
      <c r="J104" s="68"/>
      <c r="K104" s="68"/>
      <c r="L104" s="68"/>
      <c r="M104" s="68"/>
      <c r="N104" s="68"/>
      <c r="O104" s="69"/>
      <c r="P104" s="60"/>
      <c r="Q104" s="11"/>
      <c r="R104" s="11"/>
      <c r="S104" s="621"/>
      <c r="T104" s="1026"/>
      <c r="U104" s="1030"/>
      <c r="V104" s="1030"/>
      <c r="W104" s="1030"/>
      <c r="X104" s="1030"/>
      <c r="Y104" s="1030"/>
      <c r="Z104" s="1030"/>
      <c r="AA104" s="1030"/>
      <c r="AB104" s="1030"/>
      <c r="AC104" s="1030"/>
      <c r="AD104" s="1030"/>
      <c r="AE104" s="1030"/>
      <c r="AF104" s="1030"/>
      <c r="AG104" s="1031"/>
      <c r="AH104" s="1028"/>
    </row>
    <row r="105" spans="1:34" s="19" customFormat="1" ht="54" customHeight="1" thickBot="1" x14ac:dyDescent="0.2">
      <c r="A105" s="1860" t="s">
        <v>3504</v>
      </c>
      <c r="B105" s="1860"/>
      <c r="C105" s="1860"/>
      <c r="D105" s="1860"/>
      <c r="E105" s="1860"/>
      <c r="F105" s="1860"/>
      <c r="G105" s="1860"/>
      <c r="H105" s="1860"/>
      <c r="I105" s="1860"/>
      <c r="J105" s="1860"/>
      <c r="K105" s="1860"/>
      <c r="L105" s="1860"/>
      <c r="M105" s="1860"/>
      <c r="N105" s="1860"/>
      <c r="O105" s="1860"/>
      <c r="P105" s="1860"/>
      <c r="Q105" s="11"/>
      <c r="R105" s="11"/>
      <c r="S105" s="1864" t="s">
        <v>3407</v>
      </c>
      <c r="T105" s="1864"/>
      <c r="U105" s="1864"/>
      <c r="V105" s="1864"/>
      <c r="W105" s="1864"/>
      <c r="X105" s="1864"/>
      <c r="Y105" s="1864"/>
      <c r="Z105" s="1864"/>
      <c r="AA105" s="1864"/>
      <c r="AB105" s="1864"/>
      <c r="AC105" s="1864"/>
      <c r="AD105" s="1864"/>
      <c r="AE105" s="1864"/>
      <c r="AF105" s="1864"/>
      <c r="AG105" s="1864"/>
      <c r="AH105" s="1864"/>
    </row>
    <row r="106" spans="1:34" s="19" customFormat="1" ht="6" customHeight="1" thickBot="1" x14ac:dyDescent="0.2">
      <c r="B106" s="49"/>
      <c r="C106" s="50"/>
      <c r="D106" s="50"/>
      <c r="E106" s="50"/>
      <c r="F106" s="50"/>
      <c r="G106" s="50"/>
      <c r="H106" s="50"/>
      <c r="I106" s="50"/>
      <c r="J106" s="50"/>
      <c r="K106" s="50"/>
      <c r="L106" s="50"/>
      <c r="M106" s="50"/>
      <c r="N106" s="50"/>
      <c r="O106" s="50"/>
      <c r="P106" s="51"/>
      <c r="Q106" s="11"/>
      <c r="R106" s="11"/>
      <c r="S106" s="621"/>
      <c r="T106" s="1018"/>
      <c r="U106" s="1019"/>
      <c r="V106" s="1019"/>
      <c r="W106" s="1019"/>
      <c r="X106" s="1019"/>
      <c r="Y106" s="1019"/>
      <c r="Z106" s="1019"/>
      <c r="AA106" s="1019"/>
      <c r="AB106" s="1019"/>
      <c r="AC106" s="1019"/>
      <c r="AD106" s="1019"/>
      <c r="AE106" s="1019"/>
      <c r="AF106" s="1019"/>
      <c r="AG106" s="1019"/>
      <c r="AH106" s="1020"/>
    </row>
    <row r="107" spans="1:34" s="19" customFormat="1" ht="27" customHeight="1" thickTop="1" thickBot="1" x14ac:dyDescent="0.2">
      <c r="B107" s="52"/>
      <c r="C107" s="40"/>
      <c r="D107" s="1847" t="s">
        <v>1123</v>
      </c>
      <c r="E107" s="1847"/>
      <c r="F107" s="1847"/>
      <c r="G107" s="1847"/>
      <c r="H107" s="1847"/>
      <c r="I107" s="1847"/>
      <c r="J107" s="1847"/>
      <c r="K107" s="1847"/>
      <c r="L107" s="1847"/>
      <c r="M107" s="1847"/>
      <c r="N107" s="1847"/>
      <c r="O107" s="1847"/>
      <c r="P107" s="53"/>
      <c r="Q107" s="11"/>
      <c r="R107" s="11"/>
      <c r="S107" s="621"/>
      <c r="T107" s="1021"/>
      <c r="U107" s="1022"/>
      <c r="V107" s="1865" t="s">
        <v>1050</v>
      </c>
      <c r="W107" s="1865"/>
      <c r="X107" s="1865"/>
      <c r="Y107" s="1865"/>
      <c r="Z107" s="1865"/>
      <c r="AA107" s="1865"/>
      <c r="AB107" s="1865"/>
      <c r="AC107" s="1865"/>
      <c r="AD107" s="1865"/>
      <c r="AE107" s="1865"/>
      <c r="AF107" s="1865"/>
      <c r="AG107" s="1865"/>
      <c r="AH107" s="1023"/>
    </row>
    <row r="108" spans="1:34" s="19" customFormat="1" ht="6" customHeight="1" thickTop="1" thickBot="1" x14ac:dyDescent="0.2">
      <c r="B108" s="52"/>
      <c r="C108" s="720"/>
      <c r="D108" s="54"/>
      <c r="E108" s="720"/>
      <c r="F108" s="720"/>
      <c r="G108" s="720"/>
      <c r="H108" s="720"/>
      <c r="I108" s="720"/>
      <c r="J108" s="720"/>
      <c r="K108" s="720"/>
      <c r="L108" s="720"/>
      <c r="M108" s="720"/>
      <c r="N108" s="720"/>
      <c r="O108" s="720"/>
      <c r="P108" s="56"/>
      <c r="Q108" s="57"/>
      <c r="R108" s="57"/>
      <c r="S108" s="621"/>
      <c r="T108" s="1021"/>
      <c r="U108" s="621"/>
      <c r="V108" s="623"/>
      <c r="W108" s="621"/>
      <c r="X108" s="621"/>
      <c r="Y108" s="621"/>
      <c r="Z108" s="621"/>
      <c r="AA108" s="621"/>
      <c r="AB108" s="621"/>
      <c r="AC108" s="621"/>
      <c r="AD108" s="621"/>
      <c r="AE108" s="621"/>
      <c r="AF108" s="621"/>
      <c r="AG108" s="621"/>
      <c r="AH108" s="1025"/>
    </row>
    <row r="109" spans="1:34" s="19" customFormat="1" ht="27" customHeight="1" thickTop="1" thickBot="1" x14ac:dyDescent="0.2">
      <c r="B109" s="52"/>
      <c r="C109" s="40"/>
      <c r="D109" s="1846" t="s">
        <v>1124</v>
      </c>
      <c r="E109" s="1846"/>
      <c r="F109" s="1846"/>
      <c r="G109" s="1846"/>
      <c r="H109" s="1846"/>
      <c r="I109" s="1846"/>
      <c r="J109" s="1846"/>
      <c r="K109" s="1846"/>
      <c r="L109" s="1846"/>
      <c r="M109" s="1846"/>
      <c r="N109" s="1846"/>
      <c r="O109" s="1846"/>
      <c r="P109" s="53"/>
      <c r="Q109" s="11"/>
      <c r="R109" s="11"/>
      <c r="S109" s="621"/>
      <c r="T109" s="1021"/>
      <c r="U109" s="1022"/>
      <c r="V109" s="1866" t="s">
        <v>1051</v>
      </c>
      <c r="W109" s="1866"/>
      <c r="X109" s="1866"/>
      <c r="Y109" s="1866"/>
      <c r="Z109" s="1866"/>
      <c r="AA109" s="1866"/>
      <c r="AB109" s="1866"/>
      <c r="AC109" s="1866"/>
      <c r="AD109" s="1866"/>
      <c r="AE109" s="1866"/>
      <c r="AF109" s="1866"/>
      <c r="AG109" s="1866"/>
      <c r="AH109" s="1023"/>
    </row>
    <row r="110" spans="1:34" s="19" customFormat="1" ht="4.5" customHeight="1" thickTop="1" thickBot="1" x14ac:dyDescent="0.2">
      <c r="B110" s="52"/>
      <c r="C110" s="1845"/>
      <c r="D110" s="1845"/>
      <c r="E110" s="1845"/>
      <c r="F110" s="1845"/>
      <c r="G110" s="1845"/>
      <c r="H110" s="1845"/>
      <c r="I110" s="1845"/>
      <c r="J110" s="1845"/>
      <c r="K110" s="1845"/>
      <c r="L110" s="1845"/>
      <c r="M110" s="1845"/>
      <c r="N110" s="1845"/>
      <c r="O110" s="1845"/>
      <c r="P110" s="53"/>
      <c r="Q110" s="11"/>
      <c r="R110" s="11"/>
      <c r="S110" s="621"/>
      <c r="T110" s="1021"/>
      <c r="U110" s="1867"/>
      <c r="V110" s="1867"/>
      <c r="W110" s="1867"/>
      <c r="X110" s="1867"/>
      <c r="Y110" s="1867"/>
      <c r="Z110" s="1867"/>
      <c r="AA110" s="1867"/>
      <c r="AB110" s="1867"/>
      <c r="AC110" s="1867"/>
      <c r="AD110" s="1867"/>
      <c r="AE110" s="1867"/>
      <c r="AF110" s="1867"/>
      <c r="AG110" s="1867"/>
      <c r="AH110" s="1023"/>
    </row>
    <row r="111" spans="1:34" s="19" customFormat="1" ht="27" customHeight="1" thickTop="1" thickBot="1" x14ac:dyDescent="0.2">
      <c r="B111" s="52"/>
      <c r="C111" s="40"/>
      <c r="D111" s="1846" t="s">
        <v>1134</v>
      </c>
      <c r="E111" s="1846"/>
      <c r="F111" s="1846"/>
      <c r="G111" s="1846"/>
      <c r="H111" s="1846"/>
      <c r="I111" s="1846"/>
      <c r="J111" s="1846"/>
      <c r="K111" s="1846"/>
      <c r="L111" s="1846"/>
      <c r="M111" s="1846"/>
      <c r="N111" s="1846"/>
      <c r="O111" s="1846"/>
      <c r="P111" s="53"/>
      <c r="Q111" s="11"/>
      <c r="R111" s="11"/>
      <c r="S111" s="621"/>
      <c r="T111" s="1021"/>
      <c r="U111" s="1022"/>
      <c r="V111" s="1866" t="s">
        <v>3408</v>
      </c>
      <c r="W111" s="1866"/>
      <c r="X111" s="1866"/>
      <c r="Y111" s="1866"/>
      <c r="Z111" s="1866"/>
      <c r="AA111" s="1866"/>
      <c r="AB111" s="1866"/>
      <c r="AC111" s="1866"/>
      <c r="AD111" s="1866"/>
      <c r="AE111" s="1866"/>
      <c r="AF111" s="1866"/>
      <c r="AG111" s="1866"/>
      <c r="AH111" s="1023"/>
    </row>
    <row r="112" spans="1:34" s="19" customFormat="1" ht="8.25" customHeight="1" thickTop="1" thickBot="1" x14ac:dyDescent="0.2">
      <c r="B112" s="58"/>
      <c r="C112" s="59"/>
      <c r="D112" s="59"/>
      <c r="E112" s="59"/>
      <c r="F112" s="59"/>
      <c r="G112" s="59"/>
      <c r="H112" s="59"/>
      <c r="I112" s="59"/>
      <c r="J112" s="59"/>
      <c r="K112" s="59"/>
      <c r="L112" s="59"/>
      <c r="M112" s="59"/>
      <c r="N112" s="59"/>
      <c r="O112" s="59"/>
      <c r="P112" s="60"/>
      <c r="Q112" s="11"/>
      <c r="R112" s="11"/>
      <c r="S112" s="621"/>
      <c r="T112" s="1026"/>
      <c r="U112" s="1027"/>
      <c r="V112" s="1027"/>
      <c r="W112" s="1027"/>
      <c r="X112" s="1027"/>
      <c r="Y112" s="1027"/>
      <c r="Z112" s="1027"/>
      <c r="AA112" s="1027"/>
      <c r="AB112" s="1027"/>
      <c r="AC112" s="1027"/>
      <c r="AD112" s="1027"/>
      <c r="AE112" s="1027"/>
      <c r="AF112" s="1027"/>
      <c r="AG112" s="1027"/>
      <c r="AH112" s="1028"/>
    </row>
    <row r="113" spans="1:34" s="19" customFormat="1" ht="8.25" hidden="1" customHeight="1" x14ac:dyDescent="0.15">
      <c r="C113" s="722"/>
      <c r="D113" s="722"/>
      <c r="E113" s="722"/>
      <c r="F113" s="722"/>
      <c r="G113" s="722"/>
      <c r="H113" s="722"/>
      <c r="I113" s="722"/>
      <c r="J113" s="722"/>
      <c r="K113" s="722"/>
      <c r="L113" s="722"/>
      <c r="M113" s="722"/>
      <c r="N113" s="722"/>
      <c r="O113" s="722"/>
      <c r="P113" s="11"/>
      <c r="Q113" s="11"/>
      <c r="R113" s="11"/>
      <c r="S113" s="621"/>
      <c r="T113" s="621"/>
      <c r="U113" s="604"/>
      <c r="V113" s="604"/>
      <c r="W113" s="604"/>
      <c r="X113" s="604"/>
      <c r="Y113" s="604"/>
      <c r="Z113" s="604"/>
      <c r="AA113" s="604"/>
      <c r="AB113" s="604"/>
      <c r="AC113" s="604"/>
      <c r="AD113" s="604"/>
      <c r="AE113" s="604"/>
      <c r="AF113" s="604"/>
      <c r="AG113" s="604"/>
      <c r="AH113" s="31"/>
    </row>
    <row r="114" spans="1:34" s="19" customFormat="1" ht="17.25" customHeight="1" x14ac:dyDescent="0.15">
      <c r="B114" s="1852" t="str">
        <f>IF(ISBLANK('１．学校基本情報'!$A$7),"",'１．学校基本情報'!$A$7)</f>
        <v/>
      </c>
      <c r="C114" s="1852"/>
      <c r="D114" s="1852"/>
      <c r="E114" s="1852"/>
      <c r="F114" s="1852"/>
      <c r="G114" s="1852"/>
      <c r="H114" s="1852"/>
      <c r="I114" s="1852"/>
      <c r="J114" s="1852"/>
      <c r="K114" s="1852"/>
      <c r="L114" s="1852"/>
      <c r="M114" s="1852"/>
      <c r="N114" s="1852"/>
      <c r="O114" s="1852"/>
      <c r="P114" s="1852"/>
      <c r="S114" s="621"/>
      <c r="T114" s="621"/>
      <c r="U114" s="621"/>
      <c r="V114" s="621"/>
      <c r="W114" s="621"/>
      <c r="X114" s="621"/>
      <c r="Y114" s="621"/>
      <c r="Z114" s="621"/>
      <c r="AA114" s="621"/>
      <c r="AB114" s="621"/>
      <c r="AC114" s="621"/>
      <c r="AD114" s="621"/>
      <c r="AE114" s="621"/>
      <c r="AF114" s="621"/>
      <c r="AG114" s="621"/>
      <c r="AH114" s="621"/>
    </row>
    <row r="115" spans="1:34" ht="51" customHeight="1" thickBot="1" x14ac:dyDescent="0.2">
      <c r="A115" s="1860" t="s">
        <v>3505</v>
      </c>
      <c r="B115" s="1860"/>
      <c r="C115" s="1860"/>
      <c r="D115" s="1860"/>
      <c r="E115" s="1860"/>
      <c r="F115" s="1860"/>
      <c r="G115" s="1860"/>
      <c r="H115" s="1860"/>
      <c r="I115" s="1860"/>
      <c r="J115" s="1860"/>
      <c r="K115" s="1860"/>
      <c r="L115" s="1860"/>
      <c r="M115" s="1860"/>
      <c r="N115" s="1860"/>
      <c r="O115" s="1860"/>
      <c r="P115" s="1860"/>
      <c r="Q115" s="513"/>
      <c r="R115" s="513"/>
      <c r="S115" s="1864" t="s">
        <v>3409</v>
      </c>
      <c r="T115" s="1864"/>
      <c r="U115" s="1864"/>
      <c r="V115" s="1864"/>
      <c r="W115" s="1864"/>
      <c r="X115" s="1864"/>
      <c r="Y115" s="1864"/>
      <c r="Z115" s="1864"/>
      <c r="AA115" s="1864"/>
      <c r="AB115" s="1864"/>
      <c r="AC115" s="1864"/>
      <c r="AD115" s="1864"/>
      <c r="AE115" s="1864"/>
      <c r="AF115" s="1864"/>
      <c r="AG115" s="1864"/>
      <c r="AH115" s="1864"/>
    </row>
    <row r="116" spans="1:34" ht="189" customHeight="1" thickBot="1" x14ac:dyDescent="0.2">
      <c r="B116" s="62"/>
      <c r="C116" s="80"/>
      <c r="D116" s="80"/>
      <c r="E116" s="80"/>
      <c r="F116" s="80"/>
      <c r="G116" s="80"/>
      <c r="H116" s="80"/>
      <c r="I116" s="80"/>
      <c r="J116" s="80"/>
      <c r="K116" s="94" t="s">
        <v>113</v>
      </c>
      <c r="L116" s="94" t="s">
        <v>114</v>
      </c>
      <c r="M116" s="94" t="s">
        <v>115</v>
      </c>
      <c r="N116" s="94" t="s">
        <v>1054</v>
      </c>
      <c r="O116" s="94" t="s">
        <v>116</v>
      </c>
      <c r="P116" s="82"/>
      <c r="Q116" s="15"/>
      <c r="R116" s="15"/>
      <c r="T116" s="1075"/>
      <c r="U116" s="1076"/>
      <c r="V116" s="1076"/>
      <c r="W116" s="1076"/>
      <c r="X116" s="1076"/>
      <c r="Y116" s="1076"/>
      <c r="Z116" s="1076"/>
      <c r="AA116" s="1076"/>
      <c r="AB116" s="1076"/>
      <c r="AC116" s="1077" t="s">
        <v>113</v>
      </c>
      <c r="AD116" s="1077" t="s">
        <v>114</v>
      </c>
      <c r="AE116" s="1077" t="s">
        <v>115</v>
      </c>
      <c r="AF116" s="1077" t="s">
        <v>1054</v>
      </c>
      <c r="AG116" s="1077" t="s">
        <v>116</v>
      </c>
      <c r="AH116" s="1078"/>
    </row>
    <row r="117" spans="1:34" ht="19.5" customHeight="1" thickTop="1" thickBot="1" x14ac:dyDescent="0.2">
      <c r="B117" s="83"/>
      <c r="C117" s="74"/>
      <c r="D117" s="74" t="s">
        <v>134</v>
      </c>
      <c r="E117" s="84"/>
      <c r="F117" s="84"/>
      <c r="G117" s="84"/>
      <c r="H117" s="84"/>
      <c r="I117" s="84"/>
      <c r="J117" s="85"/>
      <c r="K117" s="40"/>
      <c r="L117" s="40"/>
      <c r="M117" s="40"/>
      <c r="N117" s="40"/>
      <c r="O117" s="40"/>
      <c r="P117" s="724"/>
      <c r="Q117" s="15"/>
      <c r="R117" s="15"/>
      <c r="T117" s="1079"/>
      <c r="U117" s="1080"/>
      <c r="V117" s="1080" t="s">
        <v>134</v>
      </c>
      <c r="W117" s="1081"/>
      <c r="X117" s="1081"/>
      <c r="Y117" s="1081"/>
      <c r="Z117" s="1081"/>
      <c r="AA117" s="1081"/>
      <c r="AB117" s="1082"/>
      <c r="AC117" s="1083"/>
      <c r="AD117" s="1083"/>
      <c r="AE117" s="1083"/>
      <c r="AF117" s="1083"/>
      <c r="AG117" s="1083"/>
      <c r="AH117" s="1084"/>
    </row>
    <row r="118" spans="1:34" ht="19.5" customHeight="1" thickTop="1" thickBot="1" x14ac:dyDescent="0.2">
      <c r="B118" s="83"/>
      <c r="C118" s="74"/>
      <c r="D118" s="74" t="s">
        <v>1203</v>
      </c>
      <c r="E118" s="84"/>
      <c r="F118" s="84"/>
      <c r="G118" s="84"/>
      <c r="H118" s="84"/>
      <c r="I118" s="84"/>
      <c r="J118" s="85"/>
      <c r="K118" s="40"/>
      <c r="L118" s="40"/>
      <c r="M118" s="40"/>
      <c r="N118" s="40"/>
      <c r="O118" s="40"/>
      <c r="P118" s="724"/>
      <c r="Q118" s="15"/>
      <c r="R118" s="15"/>
      <c r="T118" s="1079"/>
      <c r="U118" s="1080"/>
      <c r="V118" s="1080" t="s">
        <v>1203</v>
      </c>
      <c r="W118" s="1081"/>
      <c r="X118" s="1081"/>
      <c r="Y118" s="1081"/>
      <c r="Z118" s="1081"/>
      <c r="AA118" s="1081"/>
      <c r="AB118" s="1082"/>
      <c r="AC118" s="1083"/>
      <c r="AD118" s="1083"/>
      <c r="AE118" s="1083"/>
      <c r="AF118" s="1083"/>
      <c r="AG118" s="1083"/>
      <c r="AH118" s="1084"/>
    </row>
    <row r="119" spans="1:34" ht="19.5" customHeight="1" thickTop="1" thickBot="1" x14ac:dyDescent="0.2">
      <c r="B119" s="83"/>
      <c r="C119" s="74"/>
      <c r="D119" s="74" t="s">
        <v>1235</v>
      </c>
      <c r="E119" s="84"/>
      <c r="F119" s="84"/>
      <c r="G119" s="84"/>
      <c r="H119" s="84"/>
      <c r="I119" s="84"/>
      <c r="J119" s="85"/>
      <c r="K119" s="40"/>
      <c r="L119" s="40"/>
      <c r="M119" s="40"/>
      <c r="N119" s="40"/>
      <c r="O119" s="40"/>
      <c r="P119" s="724"/>
      <c r="Q119" s="15"/>
      <c r="R119" s="15"/>
      <c r="T119" s="1079"/>
      <c r="U119" s="1080"/>
      <c r="V119" s="1080" t="s">
        <v>1235</v>
      </c>
      <c r="W119" s="1081"/>
      <c r="X119" s="1081"/>
      <c r="Y119" s="1081"/>
      <c r="Z119" s="1081"/>
      <c r="AA119" s="1081"/>
      <c r="AB119" s="1082"/>
      <c r="AC119" s="1083"/>
      <c r="AD119" s="1083"/>
      <c r="AE119" s="1083"/>
      <c r="AF119" s="1083"/>
      <c r="AG119" s="1083"/>
      <c r="AH119" s="1084"/>
    </row>
    <row r="120" spans="1:34" ht="19.5" customHeight="1" thickTop="1" thickBot="1" x14ac:dyDescent="0.2">
      <c r="B120" s="83"/>
      <c r="C120" s="74"/>
      <c r="D120" s="74" t="s">
        <v>4508</v>
      </c>
      <c r="E120" s="84"/>
      <c r="F120" s="84"/>
      <c r="G120" s="84"/>
      <c r="H120" s="84"/>
      <c r="I120" s="84"/>
      <c r="J120" s="85"/>
      <c r="K120" s="40"/>
      <c r="L120" s="40"/>
      <c r="M120" s="40"/>
      <c r="N120" s="40"/>
      <c r="O120" s="40"/>
      <c r="P120" s="724"/>
      <c r="Q120" s="15"/>
      <c r="R120" s="15"/>
      <c r="T120" s="1079"/>
      <c r="U120" s="1080"/>
      <c r="V120" s="1080" t="s">
        <v>3410</v>
      </c>
      <c r="W120" s="1081"/>
      <c r="X120" s="1081"/>
      <c r="Y120" s="1081"/>
      <c r="Z120" s="1081"/>
      <c r="AA120" s="1081"/>
      <c r="AB120" s="1082"/>
      <c r="AC120" s="1083"/>
      <c r="AD120" s="1083"/>
      <c r="AE120" s="1083"/>
      <c r="AF120" s="1083"/>
      <c r="AG120" s="1083"/>
      <c r="AH120" s="1084"/>
    </row>
    <row r="121" spans="1:34" ht="19.5" customHeight="1" thickTop="1" thickBot="1" x14ac:dyDescent="0.2">
      <c r="B121" s="83"/>
      <c r="C121" s="74"/>
      <c r="D121" s="74" t="s">
        <v>1236</v>
      </c>
      <c r="E121" s="84"/>
      <c r="F121" s="84"/>
      <c r="G121" s="84"/>
      <c r="H121" s="84"/>
      <c r="I121" s="84"/>
      <c r="J121" s="85"/>
      <c r="K121" s="40"/>
      <c r="L121" s="40"/>
      <c r="M121" s="40"/>
      <c r="N121" s="40"/>
      <c r="O121" s="40"/>
      <c r="P121" s="724"/>
      <c r="Q121" s="15"/>
      <c r="R121" s="15"/>
      <c r="T121" s="1079"/>
      <c r="U121" s="1080"/>
      <c r="V121" s="1080" t="s">
        <v>1236</v>
      </c>
      <c r="W121" s="1081"/>
      <c r="X121" s="1081"/>
      <c r="Y121" s="1081"/>
      <c r="Z121" s="1081"/>
      <c r="AA121" s="1081"/>
      <c r="AB121" s="1082"/>
      <c r="AC121" s="1083"/>
      <c r="AD121" s="1083"/>
      <c r="AE121" s="1083"/>
      <c r="AF121" s="1083"/>
      <c r="AG121" s="1083"/>
      <c r="AH121" s="1084"/>
    </row>
    <row r="122" spans="1:34" ht="19.5" customHeight="1" thickTop="1" thickBot="1" x14ac:dyDescent="0.2">
      <c r="B122" s="83"/>
      <c r="C122" s="74"/>
      <c r="D122" s="74" t="s">
        <v>1237</v>
      </c>
      <c r="E122" s="84"/>
      <c r="F122" s="84"/>
      <c r="G122" s="84"/>
      <c r="H122" s="84"/>
      <c r="I122" s="84"/>
      <c r="J122" s="85"/>
      <c r="K122" s="40"/>
      <c r="L122" s="40"/>
      <c r="M122" s="40"/>
      <c r="N122" s="40"/>
      <c r="O122" s="40"/>
      <c r="P122" s="724"/>
      <c r="Q122" s="15"/>
      <c r="R122" s="15"/>
      <c r="T122" s="1079"/>
      <c r="U122" s="1080"/>
      <c r="V122" s="1080" t="s">
        <v>1237</v>
      </c>
      <c r="W122" s="1081"/>
      <c r="X122" s="1081"/>
      <c r="Y122" s="1081"/>
      <c r="Z122" s="1081"/>
      <c r="AA122" s="1081"/>
      <c r="AB122" s="1082"/>
      <c r="AC122" s="1083"/>
      <c r="AD122" s="1083"/>
      <c r="AE122" s="1083"/>
      <c r="AF122" s="1083"/>
      <c r="AG122" s="1083"/>
      <c r="AH122" s="1084"/>
    </row>
    <row r="123" spans="1:34" ht="19.5" customHeight="1" thickTop="1" thickBot="1" x14ac:dyDescent="0.2">
      <c r="B123" s="83"/>
      <c r="C123" s="74"/>
      <c r="D123" s="74" t="s">
        <v>1238</v>
      </c>
      <c r="E123" s="84"/>
      <c r="F123" s="84"/>
      <c r="G123" s="84"/>
      <c r="H123" s="84"/>
      <c r="I123" s="84"/>
      <c r="J123" s="85"/>
      <c r="K123" s="40"/>
      <c r="L123" s="40"/>
      <c r="M123" s="40"/>
      <c r="N123" s="40"/>
      <c r="O123" s="40"/>
      <c r="P123" s="724"/>
      <c r="Q123" s="15"/>
      <c r="R123" s="15"/>
      <c r="T123" s="1079"/>
      <c r="U123" s="1080"/>
      <c r="V123" s="1080" t="s">
        <v>1238</v>
      </c>
      <c r="W123" s="1081"/>
      <c r="X123" s="1081"/>
      <c r="Y123" s="1081"/>
      <c r="Z123" s="1081"/>
      <c r="AA123" s="1081"/>
      <c r="AB123" s="1082"/>
      <c r="AC123" s="1083"/>
      <c r="AD123" s="1083"/>
      <c r="AE123" s="1083"/>
      <c r="AF123" s="1083"/>
      <c r="AG123" s="1083"/>
      <c r="AH123" s="1084"/>
    </row>
    <row r="124" spans="1:34" ht="19.5" customHeight="1" thickTop="1" thickBot="1" x14ac:dyDescent="0.2">
      <c r="B124" s="83"/>
      <c r="C124" s="74"/>
      <c r="D124" s="74" t="s">
        <v>4509</v>
      </c>
      <c r="E124" s="84"/>
      <c r="F124" s="84"/>
      <c r="G124" s="84"/>
      <c r="H124" s="84"/>
      <c r="I124" s="84"/>
      <c r="J124" s="85"/>
      <c r="K124" s="40"/>
      <c r="L124" s="40"/>
      <c r="M124" s="40"/>
      <c r="N124" s="40"/>
      <c r="O124" s="40"/>
      <c r="P124" s="724"/>
      <c r="Q124" s="15"/>
      <c r="R124" s="15"/>
      <c r="T124" s="1079"/>
      <c r="U124" s="1080"/>
      <c r="V124" s="1080" t="s">
        <v>1239</v>
      </c>
      <c r="W124" s="1081"/>
      <c r="X124" s="1081"/>
      <c r="Y124" s="1081"/>
      <c r="Z124" s="1081"/>
      <c r="AA124" s="1081"/>
      <c r="AB124" s="1082"/>
      <c r="AC124" s="1083"/>
      <c r="AD124" s="1083"/>
      <c r="AE124" s="1083"/>
      <c r="AF124" s="1083"/>
      <c r="AG124" s="1083"/>
      <c r="AH124" s="1084"/>
    </row>
    <row r="125" spans="1:34" ht="19.5" customHeight="1" thickTop="1" thickBot="1" x14ac:dyDescent="0.2">
      <c r="B125" s="83"/>
      <c r="C125" s="74"/>
      <c r="D125" s="74" t="s">
        <v>4510</v>
      </c>
      <c r="E125" s="84"/>
      <c r="F125" s="84"/>
      <c r="G125" s="84"/>
      <c r="H125" s="84"/>
      <c r="I125" s="84"/>
      <c r="J125" s="85"/>
      <c r="K125" s="40"/>
      <c r="L125" s="40"/>
      <c r="M125" s="40"/>
      <c r="N125" s="40"/>
      <c r="O125" s="40"/>
      <c r="P125" s="724"/>
      <c r="Q125" s="15"/>
      <c r="R125" s="15"/>
      <c r="T125" s="1079"/>
      <c r="U125" s="1080"/>
      <c r="V125" s="1080" t="s">
        <v>1240</v>
      </c>
      <c r="W125" s="1081"/>
      <c r="X125" s="1081"/>
      <c r="Y125" s="1081"/>
      <c r="Z125" s="1081"/>
      <c r="AA125" s="1081"/>
      <c r="AB125" s="1082"/>
      <c r="AC125" s="1083"/>
      <c r="AD125" s="1083"/>
      <c r="AE125" s="1083"/>
      <c r="AF125" s="1083"/>
      <c r="AG125" s="1083"/>
      <c r="AH125" s="1084"/>
    </row>
    <row r="126" spans="1:34" ht="19.5" customHeight="1" thickTop="1" thickBot="1" x14ac:dyDescent="0.2">
      <c r="B126" s="83"/>
      <c r="C126" s="74"/>
      <c r="D126" s="74" t="s">
        <v>1241</v>
      </c>
      <c r="E126" s="84"/>
      <c r="F126" s="84"/>
      <c r="G126" s="84"/>
      <c r="H126" s="84"/>
      <c r="I126" s="84"/>
      <c r="J126" s="85"/>
      <c r="K126" s="40"/>
      <c r="L126" s="40"/>
      <c r="M126" s="40"/>
      <c r="N126" s="40"/>
      <c r="O126" s="40"/>
      <c r="P126" s="724"/>
      <c r="Q126" s="15"/>
      <c r="R126" s="15"/>
      <c r="T126" s="1079"/>
      <c r="U126" s="1080"/>
      <c r="V126" s="1080" t="s">
        <v>1241</v>
      </c>
      <c r="W126" s="1081"/>
      <c r="X126" s="1081"/>
      <c r="Y126" s="1081"/>
      <c r="Z126" s="1081"/>
      <c r="AA126" s="1081"/>
      <c r="AB126" s="1082"/>
      <c r="AC126" s="1083"/>
      <c r="AD126" s="1083"/>
      <c r="AE126" s="1083"/>
      <c r="AF126" s="1083"/>
      <c r="AG126" s="1083"/>
      <c r="AH126" s="1084"/>
    </row>
    <row r="127" spans="1:34" ht="19.5" customHeight="1" thickTop="1" thickBot="1" x14ac:dyDescent="0.2">
      <c r="B127" s="83"/>
      <c r="C127" s="74"/>
      <c r="D127" s="74" t="s">
        <v>3411</v>
      </c>
      <c r="E127" s="84"/>
      <c r="F127" s="84"/>
      <c r="G127" s="84"/>
      <c r="H127" s="84"/>
      <c r="I127" s="84"/>
      <c r="J127" s="85"/>
      <c r="K127" s="40"/>
      <c r="L127" s="40"/>
      <c r="M127" s="40"/>
      <c r="N127" s="40"/>
      <c r="O127" s="40"/>
      <c r="P127" s="724"/>
      <c r="Q127" s="15"/>
      <c r="R127" s="15"/>
      <c r="T127" s="1079"/>
      <c r="U127" s="1080"/>
      <c r="V127" s="1080" t="s">
        <v>3411</v>
      </c>
      <c r="W127" s="1081"/>
      <c r="X127" s="1081"/>
      <c r="Y127" s="1081"/>
      <c r="Z127" s="1081"/>
      <c r="AA127" s="1081"/>
      <c r="AB127" s="1082"/>
      <c r="AC127" s="1083"/>
      <c r="AD127" s="1083"/>
      <c r="AE127" s="1083"/>
      <c r="AF127" s="1083"/>
      <c r="AG127" s="1083"/>
      <c r="AH127" s="1084"/>
    </row>
    <row r="128" spans="1:34" ht="19.5" customHeight="1" thickTop="1" thickBot="1" x14ac:dyDescent="0.2">
      <c r="B128" s="83"/>
      <c r="C128" s="766"/>
      <c r="D128" s="766" t="s">
        <v>1242</v>
      </c>
      <c r="E128" s="882"/>
      <c r="F128" s="882"/>
      <c r="G128" s="882"/>
      <c r="H128" s="882"/>
      <c r="I128" s="882"/>
      <c r="J128" s="883"/>
      <c r="K128" s="40"/>
      <c r="L128" s="40"/>
      <c r="M128" s="40"/>
      <c r="N128" s="40"/>
      <c r="O128" s="40"/>
      <c r="P128" s="724"/>
      <c r="Q128" s="15"/>
      <c r="R128" s="15"/>
      <c r="T128" s="1079"/>
      <c r="U128" s="1085"/>
      <c r="V128" s="1085" t="s">
        <v>1242</v>
      </c>
      <c r="W128" s="1086"/>
      <c r="X128" s="1086"/>
      <c r="Y128" s="1086"/>
      <c r="Z128" s="1086"/>
      <c r="AA128" s="1086"/>
      <c r="AB128" s="1087"/>
      <c r="AC128" s="1083"/>
      <c r="AD128" s="1083"/>
      <c r="AE128" s="1083"/>
      <c r="AF128" s="1083"/>
      <c r="AG128" s="1083"/>
      <c r="AH128" s="1084"/>
    </row>
    <row r="129" spans="1:37" s="19" customFormat="1" ht="6.75" customHeight="1" thickTop="1" thickBot="1" x14ac:dyDescent="0.2">
      <c r="B129" s="58"/>
      <c r="C129" s="88"/>
      <c r="D129" s="88"/>
      <c r="E129" s="88"/>
      <c r="F129" s="88"/>
      <c r="G129" s="88"/>
      <c r="H129" s="88"/>
      <c r="I129" s="88"/>
      <c r="J129" s="88"/>
      <c r="K129" s="88"/>
      <c r="L129" s="88"/>
      <c r="M129" s="88"/>
      <c r="N129" s="88"/>
      <c r="O129" s="88"/>
      <c r="P129" s="89"/>
      <c r="S129" s="621"/>
      <c r="T129" s="1026"/>
      <c r="U129" s="633"/>
      <c r="V129" s="633"/>
      <c r="W129" s="633"/>
      <c r="X129" s="633"/>
      <c r="Y129" s="633"/>
      <c r="Z129" s="633"/>
      <c r="AA129" s="633"/>
      <c r="AB129" s="633"/>
      <c r="AC129" s="633"/>
      <c r="AD129" s="633"/>
      <c r="AE129" s="633"/>
      <c r="AF129" s="633"/>
      <c r="AG129" s="633"/>
      <c r="AH129" s="1088"/>
    </row>
    <row r="130" spans="1:37" s="19" customFormat="1" ht="78" customHeight="1" thickBot="1" x14ac:dyDescent="0.2">
      <c r="A130" s="1605" t="s">
        <v>5506</v>
      </c>
      <c r="B130" s="1605"/>
      <c r="C130" s="1605"/>
      <c r="D130" s="1605"/>
      <c r="E130" s="1605"/>
      <c r="F130" s="1605"/>
      <c r="G130" s="1605"/>
      <c r="H130" s="1605"/>
      <c r="I130" s="1605"/>
      <c r="J130" s="1605"/>
      <c r="K130" s="1605"/>
      <c r="L130" s="1605"/>
      <c r="M130" s="1605"/>
      <c r="N130" s="1605"/>
      <c r="O130" s="1605"/>
      <c r="P130" s="1605"/>
      <c r="Q130" s="11"/>
      <c r="S130" s="1868" t="s">
        <v>5506</v>
      </c>
      <c r="T130" s="1868"/>
      <c r="U130" s="1868"/>
      <c r="V130" s="1868"/>
      <c r="W130" s="1868"/>
      <c r="X130" s="1868"/>
      <c r="Y130" s="1868"/>
      <c r="Z130" s="1868"/>
      <c r="AA130" s="1868"/>
      <c r="AB130" s="1868"/>
      <c r="AC130" s="1868"/>
      <c r="AD130" s="1868"/>
      <c r="AE130" s="1868"/>
      <c r="AF130" s="1868"/>
      <c r="AG130" s="1868"/>
      <c r="AH130" s="1868"/>
    </row>
    <row r="131" spans="1:37" s="19" customFormat="1" ht="8.25" customHeight="1" thickBot="1" x14ac:dyDescent="0.2">
      <c r="B131" s="49"/>
      <c r="C131" s="80"/>
      <c r="D131" s="80"/>
      <c r="E131" s="80"/>
      <c r="F131" s="80"/>
      <c r="G131" s="80"/>
      <c r="H131" s="80"/>
      <c r="I131" s="80"/>
      <c r="J131" s="80"/>
      <c r="K131" s="80"/>
      <c r="L131" s="80"/>
      <c r="M131" s="80"/>
      <c r="N131" s="80"/>
      <c r="O131" s="80"/>
      <c r="P131" s="51"/>
      <c r="Q131" s="11"/>
      <c r="S131" s="621"/>
      <c r="T131" s="1018"/>
      <c r="U131" s="1071"/>
      <c r="V131" s="1071"/>
      <c r="W131" s="1071"/>
      <c r="X131" s="1071"/>
      <c r="Y131" s="1071"/>
      <c r="Z131" s="1071"/>
      <c r="AA131" s="1071"/>
      <c r="AB131" s="1071"/>
      <c r="AC131" s="1071"/>
      <c r="AD131" s="1071"/>
      <c r="AE131" s="1071"/>
      <c r="AF131" s="1071"/>
      <c r="AG131" s="1071"/>
      <c r="AH131" s="1020"/>
    </row>
    <row r="132" spans="1:37" s="19" customFormat="1" ht="21" hidden="1" customHeight="1" thickBot="1" x14ac:dyDescent="0.2">
      <c r="B132" s="52"/>
      <c r="C132" s="1854"/>
      <c r="D132" s="1854"/>
      <c r="E132" s="1854"/>
      <c r="F132" s="1854"/>
      <c r="G132" s="1854"/>
      <c r="H132" s="1854"/>
      <c r="I132" s="1854"/>
      <c r="J132" s="1854"/>
      <c r="K132" s="1854"/>
      <c r="L132" s="1854"/>
      <c r="M132" s="1854"/>
      <c r="N132" s="1854"/>
      <c r="O132" s="1854"/>
      <c r="P132" s="1855"/>
      <c r="Q132" s="11"/>
      <c r="S132" s="621"/>
      <c r="T132" s="1021"/>
      <c r="U132" s="1870" t="s">
        <v>1148</v>
      </c>
      <c r="V132" s="1870"/>
      <c r="W132" s="1870"/>
      <c r="X132" s="1870"/>
      <c r="Y132" s="1870"/>
      <c r="Z132" s="1870"/>
      <c r="AA132" s="1870"/>
      <c r="AB132" s="1870"/>
      <c r="AC132" s="1870"/>
      <c r="AD132" s="1870"/>
      <c r="AE132" s="1870"/>
      <c r="AF132" s="1870"/>
      <c r="AG132" s="1870"/>
      <c r="AH132" s="1903"/>
    </row>
    <row r="133" spans="1:37" s="19" customFormat="1" ht="27" customHeight="1" thickTop="1" thickBot="1" x14ac:dyDescent="0.3">
      <c r="B133" s="52"/>
      <c r="C133" s="40"/>
      <c r="D133" s="720" t="s">
        <v>5504</v>
      </c>
      <c r="E133" s="720"/>
      <c r="F133" s="720"/>
      <c r="G133" s="720"/>
      <c r="H133" s="720"/>
      <c r="I133" s="720"/>
      <c r="J133" s="921">
        <f>SUM(D135:D136)</f>
        <v>0</v>
      </c>
      <c r="K133" s="90" t="s">
        <v>192</v>
      </c>
      <c r="L133" s="720"/>
      <c r="M133" s="720"/>
      <c r="N133" s="720"/>
      <c r="O133" s="720"/>
      <c r="P133" s="53"/>
      <c r="Q133" s="11"/>
      <c r="S133" s="621"/>
      <c r="T133" s="1021"/>
      <c r="U133" s="1083"/>
      <c r="V133" s="1366" t="s">
        <v>5502</v>
      </c>
      <c r="W133" s="1089"/>
      <c r="X133" s="1089"/>
      <c r="Y133" s="1089"/>
      <c r="Z133" s="1089"/>
      <c r="AA133" s="1089"/>
      <c r="AB133" s="1090">
        <v>0</v>
      </c>
      <c r="AC133" s="1091" t="s">
        <v>192</v>
      </c>
      <c r="AD133" s="1089"/>
      <c r="AE133" s="1089"/>
      <c r="AF133" s="1089"/>
      <c r="AG133" s="1089"/>
      <c r="AH133" s="1092"/>
      <c r="AJ133" s="19" t="s">
        <v>4603</v>
      </c>
    </row>
    <row r="134" spans="1:37" s="19" customFormat="1" ht="16.5" customHeight="1" thickTop="1" thickBot="1" x14ac:dyDescent="0.2">
      <c r="B134" s="52"/>
      <c r="C134" s="720"/>
      <c r="D134" s="1368" t="s">
        <v>4658</v>
      </c>
      <c r="E134" s="720"/>
      <c r="F134" s="720"/>
      <c r="G134" s="720"/>
      <c r="H134" s="720"/>
      <c r="I134" s="720"/>
      <c r="J134" s="720"/>
      <c r="K134" s="720"/>
      <c r="L134" s="720"/>
      <c r="M134" s="720"/>
      <c r="N134" s="720"/>
      <c r="O134" s="720"/>
      <c r="P134" s="53"/>
      <c r="Q134" s="11"/>
      <c r="S134" s="621"/>
      <c r="T134" s="1021"/>
      <c r="U134" s="1089"/>
      <c r="V134" s="1870" t="s">
        <v>5503</v>
      </c>
      <c r="W134" s="1870"/>
      <c r="X134" s="1870"/>
      <c r="Y134" s="1870"/>
      <c r="Z134" s="1870"/>
      <c r="AA134" s="1870"/>
      <c r="AB134" s="1089"/>
      <c r="AC134" s="1089"/>
      <c r="AD134" s="1089"/>
      <c r="AE134" s="1089"/>
      <c r="AF134" s="1089"/>
      <c r="AG134" s="1089"/>
      <c r="AH134" s="1092"/>
    </row>
    <row r="135" spans="1:37" s="19" customFormat="1" ht="21" customHeight="1" thickTop="1" thickBot="1" x14ac:dyDescent="0.2">
      <c r="B135" s="52"/>
      <c r="C135" s="723"/>
      <c r="D135" s="40"/>
      <c r="E135" s="772" t="s">
        <v>3376</v>
      </c>
      <c r="F135" s="720"/>
      <c r="G135" s="720"/>
      <c r="H135" s="720"/>
      <c r="I135" s="723"/>
      <c r="J135" s="723"/>
      <c r="K135" s="723"/>
      <c r="L135" s="723"/>
      <c r="M135" s="723"/>
      <c r="N135" s="723"/>
      <c r="O135" s="723"/>
      <c r="P135" s="53"/>
      <c r="Q135" s="11"/>
      <c r="S135" s="621"/>
      <c r="T135" s="1021"/>
      <c r="U135" s="1003"/>
      <c r="V135" s="1083"/>
      <c r="W135" s="1093" t="s">
        <v>3446</v>
      </c>
      <c r="X135" s="1089"/>
      <c r="Y135" s="1089"/>
      <c r="Z135" s="1089"/>
      <c r="AA135" s="1003"/>
      <c r="AB135" s="1003"/>
      <c r="AC135" s="1003"/>
      <c r="AD135" s="1003"/>
      <c r="AE135" s="1003"/>
      <c r="AF135" s="1003"/>
      <c r="AG135" s="1003"/>
      <c r="AH135" s="1092"/>
      <c r="AJ135" s="1367" t="s">
        <v>4614</v>
      </c>
      <c r="AK135" s="1367">
        <f>IF(D135&gt;0,1,0)</f>
        <v>0</v>
      </c>
    </row>
    <row r="136" spans="1:37" s="19" customFormat="1" ht="21" customHeight="1" thickTop="1" thickBot="1" x14ac:dyDescent="0.2">
      <c r="B136" s="52"/>
      <c r="C136" s="723"/>
      <c r="D136" s="40"/>
      <c r="E136" s="718" t="s">
        <v>3377</v>
      </c>
      <c r="F136" s="723"/>
      <c r="G136" s="723"/>
      <c r="H136" s="723"/>
      <c r="I136" s="723"/>
      <c r="J136" s="723"/>
      <c r="K136" s="723"/>
      <c r="L136" s="723"/>
      <c r="M136" s="723"/>
      <c r="N136" s="723"/>
      <c r="O136" s="723"/>
      <c r="P136" s="53"/>
      <c r="Q136" s="11"/>
      <c r="S136" s="621"/>
      <c r="T136" s="1021"/>
      <c r="U136" s="1003"/>
      <c r="V136" s="1083"/>
      <c r="W136" s="1094" t="s">
        <v>3447</v>
      </c>
      <c r="X136" s="1003"/>
      <c r="Y136" s="1003"/>
      <c r="Z136" s="1003"/>
      <c r="AA136" s="1003"/>
      <c r="AB136" s="1003"/>
      <c r="AC136" s="1003"/>
      <c r="AD136" s="1003"/>
      <c r="AE136" s="1003"/>
      <c r="AF136" s="1003"/>
      <c r="AG136" s="1003"/>
      <c r="AH136" s="1092"/>
      <c r="AJ136" s="1367" t="s">
        <v>4615</v>
      </c>
      <c r="AK136" s="1367">
        <f>IF(D136&gt;0,1,0)</f>
        <v>0</v>
      </c>
    </row>
    <row r="137" spans="1:37" s="19" customFormat="1" ht="18" customHeight="1" thickTop="1" x14ac:dyDescent="0.15">
      <c r="B137" s="52"/>
      <c r="C137" s="723"/>
      <c r="D137" s="723"/>
      <c r="E137" s="718" t="s">
        <v>3382</v>
      </c>
      <c r="F137" s="723"/>
      <c r="G137" s="723"/>
      <c r="H137" s="723"/>
      <c r="I137" s="723"/>
      <c r="J137" s="723"/>
      <c r="K137" s="723"/>
      <c r="L137" s="723"/>
      <c r="M137" s="723"/>
      <c r="N137" s="723"/>
      <c r="O137" s="723"/>
      <c r="P137" s="53"/>
      <c r="Q137" s="11"/>
      <c r="S137" s="621"/>
      <c r="T137" s="1021"/>
      <c r="U137" s="1003"/>
      <c r="V137" s="1003"/>
      <c r="W137" s="1094" t="s">
        <v>3412</v>
      </c>
      <c r="X137" s="1003"/>
      <c r="Y137" s="1003"/>
      <c r="Z137" s="1003"/>
      <c r="AA137" s="1003"/>
      <c r="AB137" s="1003"/>
      <c r="AC137" s="1003"/>
      <c r="AD137" s="1003"/>
      <c r="AE137" s="1003"/>
      <c r="AF137" s="1003"/>
      <c r="AG137" s="1003"/>
      <c r="AH137" s="1092"/>
    </row>
    <row r="138" spans="1:37" s="19" customFormat="1" ht="1.5" customHeight="1" x14ac:dyDescent="0.15">
      <c r="B138" s="52"/>
      <c r="C138" s="723"/>
      <c r="D138" s="723"/>
      <c r="E138" s="718"/>
      <c r="F138" s="723"/>
      <c r="G138" s="723"/>
      <c r="H138" s="723"/>
      <c r="I138" s="723"/>
      <c r="J138" s="723"/>
      <c r="K138" s="723"/>
      <c r="L138" s="723"/>
      <c r="M138" s="723"/>
      <c r="N138" s="723"/>
      <c r="O138" s="723"/>
      <c r="P138" s="53"/>
      <c r="Q138" s="11"/>
      <c r="S138" s="621"/>
      <c r="T138" s="1021"/>
      <c r="U138" s="1003"/>
      <c r="V138" s="1003"/>
      <c r="W138" s="1094"/>
      <c r="X138" s="1003"/>
      <c r="Y138" s="1003"/>
      <c r="Z138" s="1003"/>
      <c r="AA138" s="1003"/>
      <c r="AB138" s="1003"/>
      <c r="AC138" s="1003"/>
      <c r="AD138" s="1003"/>
      <c r="AE138" s="1003"/>
      <c r="AF138" s="1003"/>
      <c r="AG138" s="1003"/>
      <c r="AH138" s="1092"/>
    </row>
    <row r="139" spans="1:37" s="19" customFormat="1" ht="21" customHeight="1" x14ac:dyDescent="0.15">
      <c r="B139" s="52"/>
      <c r="C139" s="1856" t="s">
        <v>3380</v>
      </c>
      <c r="D139" s="1856"/>
      <c r="E139" s="1856"/>
      <c r="F139" s="1856"/>
      <c r="G139" s="1856"/>
      <c r="H139" s="1856"/>
      <c r="I139" s="1856"/>
      <c r="J139" s="1856"/>
      <c r="K139" s="1856"/>
      <c r="L139" s="1856"/>
      <c r="M139" s="1856"/>
      <c r="N139" s="1856"/>
      <c r="O139" s="1856"/>
      <c r="P139" s="53"/>
      <c r="Q139" s="11"/>
      <c r="S139" s="621"/>
      <c r="T139" s="1021"/>
      <c r="U139" s="1869" t="s">
        <v>3380</v>
      </c>
      <c r="V139" s="1869"/>
      <c r="W139" s="1869"/>
      <c r="X139" s="1869"/>
      <c r="Y139" s="1869"/>
      <c r="Z139" s="1869"/>
      <c r="AA139" s="1869"/>
      <c r="AB139" s="1869"/>
      <c r="AC139" s="1869"/>
      <c r="AD139" s="1869"/>
      <c r="AE139" s="1869"/>
      <c r="AF139" s="1869"/>
      <c r="AG139" s="1869"/>
      <c r="AH139" s="1092"/>
    </row>
    <row r="140" spans="1:37" s="19" customFormat="1" ht="65.099999999999994" customHeight="1" x14ac:dyDescent="0.15">
      <c r="B140" s="52"/>
      <c r="C140" s="1857"/>
      <c r="D140" s="1858"/>
      <c r="E140" s="1858"/>
      <c r="F140" s="1858"/>
      <c r="G140" s="1858"/>
      <c r="H140" s="1858"/>
      <c r="I140" s="1858"/>
      <c r="J140" s="1858"/>
      <c r="K140" s="1858"/>
      <c r="L140" s="1858"/>
      <c r="M140" s="1858"/>
      <c r="N140" s="1858"/>
      <c r="O140" s="1859"/>
      <c r="P140" s="53"/>
      <c r="Q140" s="11"/>
      <c r="S140" s="621"/>
      <c r="T140" s="1021"/>
      <c r="U140" s="1861"/>
      <c r="V140" s="1862"/>
      <c r="W140" s="1862"/>
      <c r="X140" s="1862"/>
      <c r="Y140" s="1862"/>
      <c r="Z140" s="1862"/>
      <c r="AA140" s="1862"/>
      <c r="AB140" s="1862"/>
      <c r="AC140" s="1862"/>
      <c r="AD140" s="1862"/>
      <c r="AE140" s="1862"/>
      <c r="AF140" s="1862"/>
      <c r="AG140" s="1863"/>
      <c r="AH140" s="1023"/>
    </row>
    <row r="141" spans="1:37" s="19" customFormat="1" ht="4.5" customHeight="1" thickBot="1" x14ac:dyDescent="0.2">
      <c r="B141" s="52"/>
      <c r="C141" s="54"/>
      <c r="D141" s="92"/>
      <c r="E141" s="720"/>
      <c r="F141" s="720"/>
      <c r="G141" s="720"/>
      <c r="H141" s="720"/>
      <c r="I141" s="720"/>
      <c r="J141" s="720"/>
      <c r="K141" s="720"/>
      <c r="L141" s="720"/>
      <c r="M141" s="720"/>
      <c r="N141" s="720"/>
      <c r="O141" s="720"/>
      <c r="P141" s="53"/>
      <c r="Q141" s="11"/>
      <c r="S141" s="621"/>
      <c r="T141" s="1021"/>
      <c r="U141" s="623"/>
      <c r="V141" s="279"/>
      <c r="W141" s="621"/>
      <c r="X141" s="621"/>
      <c r="Y141" s="621"/>
      <c r="Z141" s="621"/>
      <c r="AA141" s="621"/>
      <c r="AB141" s="621"/>
      <c r="AC141" s="621"/>
      <c r="AD141" s="621"/>
      <c r="AE141" s="621"/>
      <c r="AF141" s="621"/>
      <c r="AG141" s="621"/>
      <c r="AH141" s="1023"/>
    </row>
    <row r="142" spans="1:37" s="19" customFormat="1" ht="27" customHeight="1" thickTop="1" thickBot="1" x14ac:dyDescent="0.2">
      <c r="B142" s="52"/>
      <c r="C142" s="40"/>
      <c r="D142" s="92" t="s">
        <v>5505</v>
      </c>
      <c r="E142" s="720"/>
      <c r="F142" s="720"/>
      <c r="G142" s="720"/>
      <c r="H142" s="720"/>
      <c r="I142" s="720"/>
      <c r="J142" s="720"/>
      <c r="K142" s="720"/>
      <c r="L142" s="720"/>
      <c r="M142" s="720"/>
      <c r="N142" s="720"/>
      <c r="O142" s="720"/>
      <c r="P142" s="53"/>
      <c r="Q142" s="11"/>
      <c r="S142" s="621"/>
      <c r="T142" s="1021"/>
      <c r="U142" s="1022"/>
      <c r="V142" s="279" t="s">
        <v>5505</v>
      </c>
      <c r="W142" s="621"/>
      <c r="X142" s="621"/>
      <c r="Y142" s="621"/>
      <c r="Z142" s="621"/>
      <c r="AA142" s="621"/>
      <c r="AB142" s="621"/>
      <c r="AC142" s="621"/>
      <c r="AD142" s="621"/>
      <c r="AE142" s="621"/>
      <c r="AF142" s="621"/>
      <c r="AG142" s="621"/>
      <c r="AH142" s="1023"/>
    </row>
    <row r="143" spans="1:37" s="19" customFormat="1" ht="7.5" customHeight="1" thickTop="1" thickBot="1" x14ac:dyDescent="0.2">
      <c r="B143" s="58"/>
      <c r="C143" s="68"/>
      <c r="D143" s="68"/>
      <c r="E143" s="68"/>
      <c r="F143" s="68"/>
      <c r="G143" s="68"/>
      <c r="H143" s="68"/>
      <c r="I143" s="68"/>
      <c r="J143" s="68"/>
      <c r="K143" s="68"/>
      <c r="L143" s="68"/>
      <c r="M143" s="68"/>
      <c r="N143" s="68"/>
      <c r="O143" s="69"/>
      <c r="P143" s="60"/>
      <c r="Q143" s="11"/>
      <c r="S143" s="1095"/>
      <c r="T143" s="1026"/>
      <c r="U143" s="1030"/>
      <c r="V143" s="1030"/>
      <c r="W143" s="1030"/>
      <c r="X143" s="1030"/>
      <c r="Y143" s="1030"/>
      <c r="Z143" s="1030"/>
      <c r="AA143" s="1030"/>
      <c r="AB143" s="1030"/>
      <c r="AC143" s="1030"/>
      <c r="AD143" s="1030"/>
      <c r="AE143" s="1030"/>
      <c r="AF143" s="1030"/>
      <c r="AG143" s="1031"/>
      <c r="AH143" s="1028"/>
    </row>
    <row r="144" spans="1:37" s="19" customFormat="1" ht="22.5" customHeight="1" x14ac:dyDescent="0.15">
      <c r="A144" s="1730" t="s">
        <v>1138</v>
      </c>
      <c r="B144" s="1730"/>
      <c r="C144" s="1730"/>
      <c r="D144" s="1730"/>
      <c r="E144" s="1730"/>
      <c r="F144" s="1730"/>
      <c r="G144" s="1730"/>
      <c r="H144" s="1730"/>
      <c r="I144" s="1730"/>
      <c r="J144" s="1730"/>
      <c r="K144" s="1730"/>
      <c r="L144" s="1730"/>
      <c r="M144" s="1730"/>
      <c r="N144" s="1730"/>
      <c r="O144" s="15"/>
      <c r="P144" s="11"/>
      <c r="Q144" s="11"/>
      <c r="S144" s="621" t="s">
        <v>1138</v>
      </c>
      <c r="T144" s="640"/>
      <c r="U144" s="640"/>
      <c r="V144" s="640"/>
      <c r="W144" s="640"/>
      <c r="X144" s="640"/>
      <c r="Y144" s="640"/>
      <c r="Z144" s="640"/>
      <c r="AA144" s="640"/>
      <c r="AB144" s="640"/>
      <c r="AC144" s="640"/>
      <c r="AD144" s="640"/>
      <c r="AG144" s="34"/>
      <c r="AH144" s="31"/>
    </row>
    <row r="145" spans="2:34" s="19" customFormat="1" ht="20.100000000000001" customHeight="1" x14ac:dyDescent="0.15">
      <c r="B145" s="15"/>
      <c r="C145" s="15"/>
      <c r="D145" s="15"/>
      <c r="E145" s="15"/>
      <c r="F145" s="15"/>
      <c r="G145" s="15"/>
      <c r="H145" s="15"/>
      <c r="I145" s="15"/>
      <c r="L145" s="1844" t="str">
        <f>HYPERLINK("#A1","▲このシートの先頭に戻る")</f>
        <v>▲このシートの先頭に戻る</v>
      </c>
      <c r="M145" s="1844"/>
      <c r="N145" s="1844"/>
      <c r="O145" s="1844"/>
      <c r="P145" s="1844"/>
      <c r="Q145" s="11"/>
      <c r="R145" s="11"/>
      <c r="S145" s="621"/>
      <c r="T145" s="34"/>
      <c r="U145" s="34"/>
      <c r="V145" s="34"/>
      <c r="W145" s="34"/>
      <c r="X145" s="34"/>
      <c r="Y145" s="34"/>
      <c r="Z145" s="34"/>
      <c r="AA145" s="34"/>
      <c r="AB145" s="34"/>
      <c r="AC145" s="34"/>
      <c r="AD145" s="34"/>
      <c r="AE145" s="34"/>
      <c r="AF145" s="34"/>
      <c r="AG145" s="34"/>
      <c r="AH145" s="31"/>
    </row>
    <row r="146" spans="2:34" s="19" customFormat="1" ht="22.5" customHeight="1" x14ac:dyDescent="0.15">
      <c r="B146" s="15"/>
      <c r="C146" s="15"/>
      <c r="D146" s="15"/>
      <c r="E146" s="15"/>
      <c r="F146" s="15"/>
      <c r="G146" s="15"/>
      <c r="H146" s="15"/>
      <c r="I146" s="15"/>
      <c r="J146" s="15"/>
      <c r="K146" s="15"/>
      <c r="L146" s="15"/>
      <c r="M146" s="15"/>
      <c r="N146" s="15"/>
      <c r="O146" s="15"/>
      <c r="P146" s="11"/>
      <c r="Q146" s="11"/>
      <c r="S146" s="34"/>
      <c r="T146" s="34"/>
      <c r="U146" s="34"/>
      <c r="V146" s="34"/>
      <c r="W146" s="34"/>
      <c r="X146" s="34"/>
      <c r="Y146" s="34"/>
      <c r="Z146" s="34"/>
      <c r="AA146" s="34"/>
      <c r="AB146" s="34"/>
      <c r="AC146" s="34"/>
      <c r="AD146" s="34"/>
      <c r="AE146" s="34"/>
      <c r="AF146" s="34"/>
      <c r="AG146" s="34"/>
      <c r="AH146" s="31"/>
    </row>
    <row r="147" spans="2:34" s="19" customFormat="1" ht="22.5" customHeight="1" x14ac:dyDescent="0.15">
      <c r="B147" s="15"/>
      <c r="C147" s="15"/>
      <c r="D147" s="15"/>
      <c r="E147" s="15"/>
      <c r="F147" s="15"/>
      <c r="G147" s="15"/>
      <c r="H147" s="15"/>
      <c r="I147" s="15"/>
      <c r="J147" s="15"/>
      <c r="K147" s="15"/>
      <c r="L147" s="15"/>
      <c r="M147" s="15"/>
      <c r="N147" s="15"/>
      <c r="O147" s="15"/>
      <c r="P147" s="11"/>
      <c r="Q147" s="11"/>
      <c r="S147" s="34"/>
      <c r="T147" s="34"/>
      <c r="U147" s="34"/>
      <c r="V147" s="34"/>
      <c r="W147" s="34"/>
      <c r="X147" s="34"/>
      <c r="Y147" s="34"/>
      <c r="Z147" s="34"/>
      <c r="AA147" s="34"/>
      <c r="AB147" s="34"/>
      <c r="AC147" s="34"/>
      <c r="AD147" s="34"/>
      <c r="AE147" s="34"/>
      <c r="AF147" s="34"/>
      <c r="AG147" s="34"/>
      <c r="AH147" s="31"/>
    </row>
    <row r="148" spans="2:34" s="19" customFormat="1" ht="22.5" customHeight="1" x14ac:dyDescent="0.15">
      <c r="B148" s="15"/>
      <c r="C148" s="15"/>
      <c r="D148" s="15"/>
      <c r="E148" s="15"/>
      <c r="F148" s="15"/>
      <c r="G148" s="15"/>
      <c r="H148" s="15"/>
      <c r="I148" s="15"/>
      <c r="J148" s="15"/>
      <c r="K148" s="15"/>
      <c r="L148" s="15"/>
      <c r="M148" s="15"/>
      <c r="N148" s="15"/>
      <c r="O148" s="15"/>
      <c r="P148" s="11"/>
      <c r="Q148" s="11"/>
      <c r="S148" s="34"/>
      <c r="T148" s="34"/>
      <c r="U148" s="34"/>
      <c r="V148" s="34"/>
      <c r="W148" s="34"/>
      <c r="X148" s="34"/>
      <c r="Y148" s="34"/>
      <c r="Z148" s="34"/>
      <c r="AA148" s="34"/>
      <c r="AB148" s="34"/>
      <c r="AC148" s="34"/>
      <c r="AD148" s="34"/>
      <c r="AE148" s="34"/>
      <c r="AF148" s="34"/>
      <c r="AG148" s="34"/>
      <c r="AH148" s="31"/>
    </row>
    <row r="149" spans="2:34" s="19" customFormat="1" ht="22.5" customHeight="1" x14ac:dyDescent="0.15">
      <c r="B149" s="15"/>
      <c r="C149" s="15"/>
      <c r="D149" s="15"/>
      <c r="E149" s="15"/>
      <c r="F149" s="15"/>
      <c r="G149" s="15"/>
      <c r="H149" s="15"/>
      <c r="I149" s="15"/>
      <c r="J149" s="15"/>
      <c r="K149" s="15"/>
      <c r="L149" s="15"/>
      <c r="M149" s="15"/>
      <c r="N149" s="15"/>
      <c r="O149" s="15"/>
      <c r="P149" s="11"/>
      <c r="Q149" s="11"/>
      <c r="S149" s="34"/>
      <c r="T149" s="34"/>
      <c r="U149" s="34"/>
      <c r="V149" s="34"/>
      <c r="W149" s="34"/>
      <c r="X149" s="34"/>
      <c r="Y149" s="34"/>
      <c r="Z149" s="34"/>
      <c r="AA149" s="34"/>
      <c r="AB149" s="34"/>
      <c r="AC149" s="34"/>
      <c r="AD149" s="34"/>
      <c r="AE149" s="34"/>
      <c r="AF149" s="34"/>
      <c r="AG149" s="34"/>
      <c r="AH149" s="31"/>
    </row>
    <row r="150" spans="2:34" s="19" customFormat="1" ht="27" customHeight="1" x14ac:dyDescent="0.15">
      <c r="B150" s="15"/>
      <c r="C150" s="15"/>
      <c r="D150" s="15"/>
      <c r="E150" s="15"/>
      <c r="F150" s="15"/>
      <c r="G150" s="15"/>
      <c r="H150" s="15"/>
      <c r="I150" s="15"/>
      <c r="J150" s="15"/>
      <c r="K150" s="15"/>
      <c r="L150" s="15"/>
      <c r="M150" s="15"/>
      <c r="N150" s="15"/>
      <c r="O150" s="15"/>
      <c r="P150" s="11"/>
      <c r="Q150" s="11"/>
      <c r="S150" s="34"/>
      <c r="T150" s="34"/>
      <c r="U150" s="34"/>
      <c r="V150" s="34"/>
      <c r="W150" s="34"/>
      <c r="X150" s="34"/>
      <c r="Y150" s="34"/>
      <c r="Z150" s="34"/>
      <c r="AA150" s="34"/>
      <c r="AB150" s="34"/>
      <c r="AC150" s="34"/>
      <c r="AD150" s="34"/>
      <c r="AE150" s="34"/>
      <c r="AF150" s="34"/>
      <c r="AG150" s="34"/>
      <c r="AH150" s="31"/>
    </row>
    <row r="151" spans="2:34" s="19" customFormat="1" ht="3.75" customHeight="1" x14ac:dyDescent="0.15">
      <c r="B151" s="15"/>
      <c r="C151" s="15"/>
      <c r="D151" s="15"/>
      <c r="E151" s="15"/>
      <c r="F151" s="15"/>
      <c r="G151" s="15"/>
      <c r="H151" s="15"/>
      <c r="I151" s="15"/>
      <c r="J151" s="15"/>
      <c r="K151" s="15"/>
      <c r="L151" s="15"/>
      <c r="M151" s="15"/>
      <c r="N151" s="15"/>
      <c r="O151" s="15"/>
      <c r="P151" s="11"/>
      <c r="Q151" s="11"/>
      <c r="S151" s="34"/>
      <c r="T151" s="34"/>
      <c r="U151" s="34"/>
      <c r="V151" s="34"/>
      <c r="W151" s="34"/>
      <c r="X151" s="34"/>
      <c r="Y151" s="34"/>
      <c r="Z151" s="34"/>
      <c r="AA151" s="34"/>
      <c r="AB151" s="34"/>
      <c r="AC151" s="34"/>
      <c r="AD151" s="34"/>
      <c r="AE151" s="34"/>
      <c r="AF151" s="34"/>
      <c r="AG151" s="34"/>
      <c r="AH151" s="31"/>
    </row>
    <row r="152" spans="2:34" s="19" customFormat="1" ht="27" customHeight="1" x14ac:dyDescent="0.15">
      <c r="B152" s="15"/>
      <c r="C152" s="15"/>
      <c r="D152" s="15"/>
      <c r="E152" s="15"/>
      <c r="F152" s="15"/>
      <c r="G152" s="15"/>
      <c r="H152" s="15"/>
      <c r="I152" s="15"/>
      <c r="J152" s="15"/>
      <c r="K152" s="15"/>
      <c r="L152" s="15"/>
      <c r="M152" s="15"/>
      <c r="N152" s="15"/>
      <c r="O152" s="15"/>
      <c r="P152" s="11"/>
      <c r="Q152" s="11"/>
      <c r="S152" s="34"/>
      <c r="T152" s="34"/>
      <c r="U152" s="34"/>
      <c r="V152" s="34"/>
      <c r="W152" s="34"/>
      <c r="X152" s="34"/>
      <c r="Y152" s="34"/>
      <c r="Z152" s="34"/>
      <c r="AA152" s="34"/>
      <c r="AB152" s="34"/>
      <c r="AC152" s="34"/>
      <c r="AD152" s="34"/>
      <c r="AE152" s="34"/>
      <c r="AF152" s="34"/>
      <c r="AG152" s="34"/>
      <c r="AH152" s="31"/>
    </row>
    <row r="153" spans="2:34" s="19" customFormat="1" ht="3.75" customHeight="1" x14ac:dyDescent="0.15">
      <c r="B153" s="15"/>
      <c r="C153" s="15"/>
      <c r="D153" s="15"/>
      <c r="E153" s="15"/>
      <c r="F153" s="15"/>
      <c r="G153" s="15"/>
      <c r="H153" s="15"/>
      <c r="I153" s="15"/>
      <c r="J153" s="15"/>
      <c r="K153" s="15"/>
      <c r="L153" s="15"/>
      <c r="M153" s="15"/>
      <c r="N153" s="15"/>
      <c r="O153" s="15"/>
      <c r="P153" s="11"/>
      <c r="Q153" s="11"/>
      <c r="S153" s="34"/>
      <c r="T153" s="34"/>
      <c r="U153" s="34"/>
      <c r="V153" s="34"/>
      <c r="W153" s="34"/>
      <c r="X153" s="34"/>
      <c r="Y153" s="34"/>
      <c r="Z153" s="34"/>
      <c r="AA153" s="34"/>
      <c r="AB153" s="34"/>
      <c r="AC153" s="34"/>
      <c r="AD153" s="34"/>
      <c r="AE153" s="34"/>
      <c r="AF153" s="34"/>
      <c r="AG153" s="34"/>
      <c r="AH153" s="31"/>
    </row>
    <row r="154" spans="2:34" s="19" customFormat="1" ht="27" customHeight="1" x14ac:dyDescent="0.15">
      <c r="B154" s="15"/>
      <c r="C154" s="15"/>
      <c r="D154" s="15"/>
      <c r="E154" s="15"/>
      <c r="F154" s="15"/>
      <c r="G154" s="15"/>
      <c r="H154" s="15"/>
      <c r="I154" s="15"/>
      <c r="J154" s="15"/>
      <c r="K154" s="15"/>
      <c r="L154" s="15"/>
      <c r="M154" s="15"/>
      <c r="N154" s="15"/>
      <c r="O154" s="15"/>
      <c r="P154" s="11"/>
      <c r="Q154" s="11"/>
      <c r="S154" s="34"/>
      <c r="T154" s="34"/>
      <c r="U154" s="34"/>
      <c r="V154" s="34"/>
      <c r="W154" s="34"/>
      <c r="X154" s="34"/>
      <c r="Y154" s="34"/>
      <c r="Z154" s="34"/>
      <c r="AA154" s="34"/>
      <c r="AB154" s="34"/>
      <c r="AC154" s="34"/>
      <c r="AD154" s="34"/>
      <c r="AE154" s="34"/>
      <c r="AF154" s="34"/>
      <c r="AG154" s="34"/>
      <c r="AH154" s="31"/>
    </row>
    <row r="155" spans="2:34" s="19" customFormat="1" ht="22.5" customHeight="1" x14ac:dyDescent="0.15">
      <c r="B155" s="15"/>
      <c r="C155" s="15"/>
      <c r="D155" s="15"/>
      <c r="E155" s="15"/>
      <c r="F155" s="15"/>
      <c r="G155" s="15"/>
      <c r="H155" s="15"/>
      <c r="I155" s="15"/>
      <c r="J155" s="15"/>
      <c r="K155" s="15"/>
      <c r="L155" s="15"/>
      <c r="M155" s="15"/>
      <c r="N155" s="15"/>
      <c r="O155" s="15"/>
      <c r="P155" s="11"/>
      <c r="Q155" s="11"/>
      <c r="S155" s="34"/>
      <c r="T155" s="34"/>
      <c r="U155" s="34"/>
      <c r="V155" s="34"/>
      <c r="W155" s="34"/>
      <c r="X155" s="34"/>
      <c r="Y155" s="34"/>
      <c r="Z155" s="34"/>
      <c r="AA155" s="34"/>
      <c r="AB155" s="34"/>
      <c r="AC155" s="34"/>
      <c r="AD155" s="34"/>
      <c r="AE155" s="34"/>
      <c r="AF155" s="34"/>
      <c r="AG155" s="34"/>
      <c r="AH155" s="31"/>
    </row>
    <row r="156" spans="2:34" s="19" customFormat="1" ht="22.5" customHeight="1" x14ac:dyDescent="0.15">
      <c r="B156" s="15"/>
      <c r="C156" s="15"/>
      <c r="D156" s="15"/>
      <c r="E156" s="15"/>
      <c r="F156" s="15"/>
      <c r="G156" s="15"/>
      <c r="H156" s="15"/>
      <c r="I156" s="15"/>
      <c r="J156" s="15"/>
      <c r="K156" s="15"/>
      <c r="L156" s="15"/>
      <c r="M156" s="15"/>
      <c r="N156" s="15"/>
      <c r="O156" s="15"/>
      <c r="P156" s="11"/>
      <c r="Q156" s="11"/>
      <c r="S156" s="34"/>
      <c r="T156" s="34"/>
      <c r="U156" s="34"/>
      <c r="V156" s="34"/>
      <c r="W156" s="34"/>
      <c r="X156" s="34"/>
      <c r="Y156" s="34"/>
      <c r="Z156" s="34"/>
      <c r="AA156" s="34"/>
      <c r="AB156" s="34"/>
      <c r="AC156" s="34"/>
      <c r="AD156" s="34"/>
      <c r="AE156" s="34"/>
      <c r="AF156" s="34"/>
      <c r="AG156" s="34"/>
      <c r="AH156" s="31"/>
    </row>
    <row r="157" spans="2:34" s="19" customFormat="1" ht="22.5" customHeight="1" x14ac:dyDescent="0.15">
      <c r="B157" s="15"/>
      <c r="C157" s="15"/>
      <c r="D157" s="15"/>
      <c r="E157" s="15"/>
      <c r="F157" s="15"/>
      <c r="G157" s="15"/>
      <c r="H157" s="15"/>
      <c r="I157" s="15"/>
      <c r="J157" s="15"/>
      <c r="K157" s="15"/>
      <c r="L157" s="15"/>
      <c r="M157" s="15"/>
      <c r="N157" s="15"/>
      <c r="O157" s="15"/>
      <c r="P157" s="11"/>
      <c r="Q157" s="11"/>
      <c r="S157" s="34"/>
      <c r="T157" s="34"/>
      <c r="U157" s="34"/>
      <c r="V157" s="34"/>
      <c r="W157" s="34"/>
      <c r="X157" s="34"/>
      <c r="Y157" s="34"/>
      <c r="Z157" s="34"/>
      <c r="AA157" s="34"/>
      <c r="AB157" s="34"/>
      <c r="AC157" s="34"/>
      <c r="AD157" s="34"/>
      <c r="AE157" s="34"/>
      <c r="AF157" s="34"/>
      <c r="AG157" s="34"/>
      <c r="AH157" s="31"/>
    </row>
    <row r="158" spans="2:34" s="19" customFormat="1" ht="22.5" customHeight="1" x14ac:dyDescent="0.15">
      <c r="B158" s="15"/>
      <c r="C158" s="15"/>
      <c r="D158" s="15"/>
      <c r="E158" s="15"/>
      <c r="F158" s="15"/>
      <c r="G158" s="15"/>
      <c r="H158" s="15"/>
      <c r="I158" s="15"/>
      <c r="J158" s="15"/>
      <c r="K158" s="15"/>
      <c r="L158" s="15"/>
      <c r="M158" s="15"/>
      <c r="N158" s="15"/>
      <c r="O158" s="15"/>
      <c r="P158" s="11"/>
      <c r="Q158" s="11"/>
      <c r="S158" s="34"/>
      <c r="T158" s="34"/>
      <c r="U158" s="34"/>
      <c r="V158" s="34"/>
      <c r="W158" s="34"/>
      <c r="X158" s="34"/>
      <c r="Y158" s="34"/>
      <c r="Z158" s="34"/>
      <c r="AA158" s="34"/>
      <c r="AB158" s="34"/>
      <c r="AC158" s="34"/>
      <c r="AD158" s="34"/>
      <c r="AE158" s="34"/>
      <c r="AF158" s="34"/>
      <c r="AG158" s="34"/>
      <c r="AH158" s="31"/>
    </row>
    <row r="159" spans="2:34" s="19" customFormat="1" ht="27" customHeight="1" x14ac:dyDescent="0.15">
      <c r="B159" s="15"/>
      <c r="C159" s="15"/>
      <c r="D159" s="15"/>
      <c r="E159" s="15"/>
      <c r="F159" s="15"/>
      <c r="G159" s="15"/>
      <c r="H159" s="15"/>
      <c r="I159" s="15"/>
      <c r="J159" s="15"/>
      <c r="K159" s="15"/>
      <c r="L159" s="15"/>
      <c r="M159" s="15"/>
      <c r="N159" s="15"/>
      <c r="O159" s="15"/>
      <c r="P159" s="11"/>
      <c r="Q159" s="11"/>
      <c r="S159" s="34"/>
      <c r="T159" s="34"/>
      <c r="U159" s="34"/>
      <c r="V159" s="34"/>
      <c r="W159" s="34"/>
      <c r="X159" s="34"/>
      <c r="Y159" s="34"/>
      <c r="Z159" s="34"/>
      <c r="AA159" s="34"/>
      <c r="AB159" s="34"/>
      <c r="AC159" s="34"/>
      <c r="AD159" s="34"/>
      <c r="AE159" s="34"/>
      <c r="AF159" s="34"/>
      <c r="AG159" s="34"/>
      <c r="AH159" s="31"/>
    </row>
    <row r="160" spans="2:34" s="19" customFormat="1" ht="3.75" customHeight="1" x14ac:dyDescent="0.15">
      <c r="B160" s="15"/>
      <c r="C160" s="15"/>
      <c r="D160" s="15"/>
      <c r="E160" s="15"/>
      <c r="F160" s="15"/>
      <c r="G160" s="15"/>
      <c r="H160" s="15"/>
      <c r="I160" s="15"/>
      <c r="J160" s="15"/>
      <c r="K160" s="15"/>
      <c r="L160" s="15"/>
      <c r="M160" s="15"/>
      <c r="N160" s="15"/>
      <c r="O160" s="15"/>
      <c r="P160" s="11"/>
      <c r="Q160" s="11"/>
      <c r="S160" s="34"/>
      <c r="T160" s="34"/>
      <c r="U160" s="34"/>
      <c r="V160" s="34"/>
      <c r="W160" s="34"/>
      <c r="X160" s="34"/>
      <c r="Y160" s="34"/>
      <c r="Z160" s="34"/>
      <c r="AA160" s="34"/>
      <c r="AB160" s="34"/>
      <c r="AC160" s="34"/>
      <c r="AD160" s="34"/>
      <c r="AE160" s="34"/>
      <c r="AF160" s="34"/>
      <c r="AG160" s="34"/>
      <c r="AH160" s="31"/>
    </row>
    <row r="161" spans="2:34" s="19" customFormat="1" ht="28.5" customHeight="1" x14ac:dyDescent="0.15">
      <c r="B161" s="15"/>
      <c r="C161" s="15"/>
      <c r="D161" s="15"/>
      <c r="E161" s="15"/>
      <c r="F161" s="15"/>
      <c r="G161" s="15"/>
      <c r="H161" s="15"/>
      <c r="I161" s="15"/>
      <c r="J161" s="15"/>
      <c r="K161" s="15"/>
      <c r="L161" s="15"/>
      <c r="M161" s="15"/>
      <c r="N161" s="15"/>
      <c r="O161" s="15"/>
      <c r="P161" s="11"/>
      <c r="Q161" s="11"/>
      <c r="S161" s="34"/>
      <c r="T161" s="34"/>
      <c r="U161" s="34"/>
      <c r="V161" s="34"/>
      <c r="W161" s="34"/>
      <c r="X161" s="34"/>
      <c r="Y161" s="34"/>
      <c r="Z161" s="34"/>
      <c r="AA161" s="34"/>
      <c r="AB161" s="34"/>
      <c r="AC161" s="34"/>
      <c r="AD161" s="34"/>
      <c r="AE161" s="34"/>
      <c r="AF161" s="34"/>
      <c r="AG161" s="34"/>
      <c r="AH161" s="31"/>
    </row>
    <row r="162" spans="2:34" s="19" customFormat="1" ht="3.75" customHeight="1" x14ac:dyDescent="0.15">
      <c r="B162" s="15"/>
      <c r="C162" s="15"/>
      <c r="D162" s="15"/>
      <c r="E162" s="15"/>
      <c r="F162" s="15"/>
      <c r="G162" s="15"/>
      <c r="H162" s="15"/>
      <c r="I162" s="15"/>
      <c r="J162" s="15"/>
      <c r="K162" s="15"/>
      <c r="L162" s="15"/>
      <c r="M162" s="15"/>
      <c r="N162" s="15"/>
      <c r="O162" s="15"/>
      <c r="P162" s="11"/>
      <c r="Q162" s="11"/>
      <c r="S162" s="34"/>
      <c r="T162" s="34"/>
      <c r="U162" s="34"/>
      <c r="V162" s="34"/>
      <c r="W162" s="34"/>
      <c r="X162" s="34"/>
      <c r="Y162" s="34"/>
      <c r="Z162" s="34"/>
      <c r="AA162" s="34"/>
      <c r="AB162" s="34"/>
      <c r="AC162" s="34"/>
      <c r="AD162" s="34"/>
      <c r="AE162" s="34"/>
      <c r="AF162" s="34"/>
      <c r="AG162" s="34"/>
      <c r="AH162" s="31"/>
    </row>
    <row r="163" spans="2:34" s="19" customFormat="1" ht="22.5" customHeight="1" x14ac:dyDescent="0.15">
      <c r="B163" s="15"/>
      <c r="C163" s="15"/>
      <c r="D163" s="15"/>
      <c r="E163" s="15"/>
      <c r="F163" s="15"/>
      <c r="G163" s="15"/>
      <c r="H163" s="15"/>
      <c r="I163" s="15"/>
      <c r="J163" s="15"/>
      <c r="K163" s="15"/>
      <c r="L163" s="15"/>
      <c r="M163" s="15"/>
      <c r="N163" s="15"/>
      <c r="O163" s="15"/>
      <c r="P163" s="11"/>
      <c r="Q163" s="11"/>
      <c r="S163" s="34"/>
      <c r="T163" s="34"/>
      <c r="U163" s="34"/>
      <c r="V163" s="34"/>
      <c r="W163" s="34"/>
      <c r="X163" s="34"/>
      <c r="Y163" s="34"/>
      <c r="Z163" s="34"/>
      <c r="AA163" s="34"/>
      <c r="AB163" s="34"/>
      <c r="AC163" s="34"/>
      <c r="AD163" s="34"/>
      <c r="AE163" s="34"/>
      <c r="AF163" s="34"/>
      <c r="AG163" s="34"/>
      <c r="AH163" s="31"/>
    </row>
    <row r="164" spans="2:34" s="19" customFormat="1" ht="22.5" customHeight="1" x14ac:dyDescent="0.15">
      <c r="B164" s="15"/>
      <c r="C164" s="15"/>
      <c r="D164" s="15"/>
      <c r="E164" s="15"/>
      <c r="F164" s="15"/>
      <c r="G164" s="15"/>
      <c r="H164" s="15"/>
      <c r="I164" s="15"/>
      <c r="J164" s="15"/>
      <c r="K164" s="15"/>
      <c r="L164" s="15"/>
      <c r="M164" s="15"/>
      <c r="N164" s="15"/>
      <c r="O164" s="15"/>
      <c r="P164" s="11"/>
      <c r="Q164" s="11"/>
      <c r="S164" s="34"/>
      <c r="T164" s="34"/>
      <c r="U164" s="34"/>
      <c r="V164" s="34"/>
      <c r="W164" s="34"/>
      <c r="X164" s="34"/>
      <c r="Y164" s="34"/>
      <c r="Z164" s="34"/>
      <c r="AA164" s="34"/>
      <c r="AB164" s="34"/>
      <c r="AC164" s="34"/>
      <c r="AD164" s="34"/>
      <c r="AE164" s="34"/>
      <c r="AF164" s="34"/>
      <c r="AG164" s="34"/>
      <c r="AH164" s="31"/>
    </row>
    <row r="165" spans="2:34" s="19" customFormat="1" ht="22.5" customHeight="1" x14ac:dyDescent="0.15">
      <c r="B165" s="15"/>
      <c r="C165" s="15"/>
      <c r="D165" s="15"/>
      <c r="E165" s="15"/>
      <c r="F165" s="15"/>
      <c r="G165" s="15"/>
      <c r="H165" s="15"/>
      <c r="I165" s="15"/>
      <c r="J165" s="15"/>
      <c r="K165" s="15"/>
      <c r="L165" s="15"/>
      <c r="M165" s="15"/>
      <c r="N165" s="15"/>
      <c r="O165" s="15"/>
      <c r="P165" s="11"/>
      <c r="Q165" s="11"/>
      <c r="S165" s="34"/>
      <c r="T165" s="34"/>
      <c r="U165" s="34"/>
      <c r="V165" s="34"/>
      <c r="W165" s="34"/>
      <c r="X165" s="34"/>
      <c r="Y165" s="34"/>
      <c r="Z165" s="34"/>
      <c r="AA165" s="34"/>
      <c r="AB165" s="34"/>
      <c r="AC165" s="34"/>
      <c r="AD165" s="34"/>
      <c r="AE165" s="34"/>
      <c r="AF165" s="34"/>
      <c r="AG165" s="34"/>
      <c r="AH165" s="31"/>
    </row>
    <row r="166" spans="2:34" s="19" customFormat="1" ht="22.5" customHeight="1" x14ac:dyDescent="0.15">
      <c r="B166" s="15"/>
      <c r="C166" s="15"/>
      <c r="D166" s="15"/>
      <c r="E166" s="15"/>
      <c r="F166" s="15"/>
      <c r="G166" s="15"/>
      <c r="H166" s="15"/>
      <c r="I166" s="15"/>
      <c r="J166" s="15"/>
      <c r="K166" s="15"/>
      <c r="L166" s="15"/>
      <c r="M166" s="15"/>
      <c r="N166" s="15"/>
      <c r="O166" s="15"/>
      <c r="P166" s="11"/>
      <c r="Q166" s="11"/>
      <c r="S166" s="34"/>
      <c r="T166" s="34"/>
      <c r="U166" s="34"/>
      <c r="V166" s="34"/>
      <c r="W166" s="34"/>
      <c r="X166" s="34"/>
      <c r="Y166" s="34"/>
      <c r="Z166" s="34"/>
      <c r="AA166" s="34"/>
      <c r="AB166" s="34"/>
      <c r="AC166" s="34"/>
      <c r="AD166" s="34"/>
      <c r="AE166" s="34"/>
      <c r="AF166" s="34"/>
      <c r="AG166" s="34"/>
      <c r="AH166" s="31"/>
    </row>
    <row r="167" spans="2:34" s="19" customFormat="1" ht="27" customHeight="1" x14ac:dyDescent="0.15">
      <c r="B167" s="15"/>
      <c r="C167" s="15"/>
      <c r="D167" s="15"/>
      <c r="E167" s="15"/>
      <c r="F167" s="15"/>
      <c r="G167" s="15"/>
      <c r="H167" s="15"/>
      <c r="I167" s="15"/>
      <c r="J167" s="15"/>
      <c r="K167" s="15"/>
      <c r="L167" s="15"/>
      <c r="M167" s="15"/>
      <c r="N167" s="15"/>
      <c r="O167" s="15"/>
      <c r="P167" s="11"/>
      <c r="Q167" s="11"/>
      <c r="S167" s="34"/>
      <c r="T167" s="34"/>
      <c r="U167" s="34"/>
      <c r="V167" s="34"/>
      <c r="W167" s="34"/>
      <c r="X167" s="34"/>
      <c r="Y167" s="34"/>
      <c r="Z167" s="34"/>
      <c r="AA167" s="34"/>
      <c r="AB167" s="34"/>
      <c r="AC167" s="34"/>
      <c r="AD167" s="34"/>
      <c r="AE167" s="34"/>
      <c r="AF167" s="34"/>
      <c r="AG167" s="34"/>
      <c r="AH167" s="31"/>
    </row>
    <row r="168" spans="2:34" s="19" customFormat="1" ht="3.75" customHeight="1" x14ac:dyDescent="0.15">
      <c r="B168" s="15"/>
      <c r="C168" s="15"/>
      <c r="D168" s="15"/>
      <c r="E168" s="15"/>
      <c r="F168" s="15"/>
      <c r="G168" s="15"/>
      <c r="H168" s="15"/>
      <c r="I168" s="15"/>
      <c r="J168" s="15"/>
      <c r="K168" s="15"/>
      <c r="L168" s="15"/>
      <c r="M168" s="15"/>
      <c r="N168" s="15"/>
      <c r="O168" s="15"/>
      <c r="P168" s="11"/>
      <c r="Q168" s="11"/>
      <c r="S168" s="34"/>
      <c r="T168" s="34"/>
      <c r="U168" s="34"/>
      <c r="V168" s="34"/>
      <c r="W168" s="34"/>
      <c r="X168" s="34"/>
      <c r="Y168" s="34"/>
      <c r="Z168" s="34"/>
      <c r="AA168" s="34"/>
      <c r="AB168" s="34"/>
      <c r="AC168" s="34"/>
      <c r="AD168" s="34"/>
      <c r="AE168" s="34"/>
      <c r="AF168" s="34"/>
      <c r="AG168" s="34"/>
      <c r="AH168" s="31"/>
    </row>
    <row r="169" spans="2:34" s="19" customFormat="1" ht="28.5" customHeight="1" x14ac:dyDescent="0.15">
      <c r="B169" s="15"/>
      <c r="C169" s="15"/>
      <c r="D169" s="15"/>
      <c r="E169" s="15"/>
      <c r="F169" s="15"/>
      <c r="G169" s="15"/>
      <c r="H169" s="15"/>
      <c r="I169" s="15"/>
      <c r="J169" s="15"/>
      <c r="K169" s="15"/>
      <c r="L169" s="15"/>
      <c r="M169" s="15"/>
      <c r="N169" s="15"/>
      <c r="O169" s="15"/>
      <c r="P169" s="11"/>
      <c r="Q169" s="11"/>
      <c r="S169" s="34"/>
      <c r="T169" s="34"/>
      <c r="U169" s="34"/>
      <c r="V169" s="34"/>
      <c r="W169" s="34"/>
      <c r="X169" s="34"/>
      <c r="Y169" s="34"/>
      <c r="Z169" s="34"/>
      <c r="AA169" s="34"/>
      <c r="AB169" s="34"/>
      <c r="AC169" s="34"/>
      <c r="AD169" s="34"/>
      <c r="AE169" s="34"/>
      <c r="AF169" s="34"/>
      <c r="AG169" s="34"/>
      <c r="AH169" s="31"/>
    </row>
    <row r="170" spans="2:34" s="19" customFormat="1" ht="3.75" customHeight="1" x14ac:dyDescent="0.15">
      <c r="B170" s="15"/>
      <c r="C170" s="15"/>
      <c r="D170" s="15"/>
      <c r="E170" s="15"/>
      <c r="F170" s="15"/>
      <c r="G170" s="15"/>
      <c r="H170" s="15"/>
      <c r="I170" s="15"/>
      <c r="J170" s="15"/>
      <c r="K170" s="15"/>
      <c r="L170" s="15"/>
      <c r="M170" s="15"/>
      <c r="N170" s="15"/>
      <c r="O170" s="15"/>
      <c r="P170" s="11"/>
      <c r="Q170" s="11"/>
      <c r="S170" s="34"/>
      <c r="T170" s="34"/>
      <c r="U170" s="34"/>
      <c r="V170" s="34"/>
      <c r="W170" s="34"/>
      <c r="X170" s="34"/>
      <c r="Y170" s="34"/>
      <c r="Z170" s="34"/>
      <c r="AA170" s="34"/>
      <c r="AB170" s="34"/>
      <c r="AC170" s="34"/>
      <c r="AD170" s="34"/>
      <c r="AE170" s="34"/>
      <c r="AF170" s="34"/>
      <c r="AG170" s="34"/>
      <c r="AH170" s="31"/>
    </row>
    <row r="171" spans="2:34" s="19" customFormat="1" ht="40.5" customHeight="1" x14ac:dyDescent="0.15">
      <c r="B171" s="15"/>
      <c r="C171" s="15"/>
      <c r="D171" s="15"/>
      <c r="E171" s="15"/>
      <c r="F171" s="15"/>
      <c r="G171" s="15"/>
      <c r="H171" s="15"/>
      <c r="I171" s="15"/>
      <c r="J171" s="15"/>
      <c r="K171" s="15"/>
      <c r="L171" s="15"/>
      <c r="M171" s="15"/>
      <c r="N171" s="15"/>
      <c r="O171" s="15"/>
      <c r="P171" s="11"/>
      <c r="Q171" s="11"/>
      <c r="S171" s="34"/>
      <c r="T171" s="34"/>
      <c r="U171" s="34"/>
      <c r="V171" s="34"/>
      <c r="W171" s="34"/>
      <c r="X171" s="34"/>
      <c r="Y171" s="34"/>
      <c r="Z171" s="34"/>
      <c r="AA171" s="34"/>
      <c r="AB171" s="34"/>
      <c r="AC171" s="34"/>
      <c r="AD171" s="34"/>
      <c r="AE171" s="34"/>
      <c r="AF171" s="34"/>
      <c r="AG171" s="34"/>
      <c r="AH171" s="31"/>
    </row>
    <row r="172" spans="2:34" s="19" customFormat="1" ht="15" customHeight="1" x14ac:dyDescent="0.15">
      <c r="B172" s="15"/>
      <c r="C172" s="15"/>
      <c r="D172" s="15"/>
      <c r="E172" s="15"/>
      <c r="F172" s="15"/>
      <c r="G172" s="15"/>
      <c r="H172" s="15"/>
      <c r="I172" s="15"/>
      <c r="J172" s="15"/>
      <c r="K172" s="15"/>
      <c r="L172" s="15"/>
      <c r="M172" s="15"/>
      <c r="N172" s="15"/>
      <c r="O172" s="15"/>
      <c r="P172" s="11"/>
      <c r="Q172" s="11"/>
      <c r="S172" s="34"/>
      <c r="T172" s="34"/>
      <c r="U172" s="34"/>
      <c r="V172" s="34"/>
      <c r="W172" s="34"/>
      <c r="X172" s="34"/>
      <c r="Y172" s="34"/>
      <c r="Z172" s="34"/>
      <c r="AA172" s="34"/>
      <c r="AB172" s="34"/>
      <c r="AC172" s="34"/>
      <c r="AD172" s="34"/>
      <c r="AE172" s="34"/>
      <c r="AF172" s="34"/>
      <c r="AG172" s="34"/>
      <c r="AH172" s="31"/>
    </row>
    <row r="173" spans="2:34" s="19" customFormat="1" ht="51.75" customHeight="1" x14ac:dyDescent="0.15">
      <c r="B173" s="15"/>
      <c r="C173" s="15"/>
      <c r="D173" s="15"/>
      <c r="E173" s="15"/>
      <c r="F173" s="15"/>
      <c r="G173" s="15"/>
      <c r="H173" s="15"/>
      <c r="I173" s="15"/>
      <c r="J173" s="15"/>
      <c r="K173" s="15"/>
      <c r="L173" s="15"/>
      <c r="M173" s="15"/>
      <c r="N173" s="15"/>
      <c r="O173" s="15"/>
      <c r="P173" s="11"/>
      <c r="Q173" s="11"/>
      <c r="S173" s="34"/>
      <c r="T173" s="34"/>
      <c r="U173" s="34"/>
      <c r="V173" s="34"/>
      <c r="W173" s="34"/>
      <c r="X173" s="34"/>
      <c r="Y173" s="34"/>
      <c r="Z173" s="34"/>
      <c r="AA173" s="34"/>
      <c r="AB173" s="34"/>
      <c r="AC173" s="34"/>
      <c r="AD173" s="34"/>
      <c r="AE173" s="34"/>
      <c r="AF173" s="34"/>
      <c r="AG173" s="34"/>
      <c r="AH173" s="31"/>
    </row>
    <row r="174" spans="2:34" s="19" customFormat="1" ht="3.75" customHeight="1" x14ac:dyDescent="0.15">
      <c r="B174" s="15"/>
      <c r="C174" s="15"/>
      <c r="D174" s="15"/>
      <c r="E174" s="15"/>
      <c r="F174" s="15"/>
      <c r="G174" s="15"/>
      <c r="H174" s="15"/>
      <c r="I174" s="15"/>
      <c r="J174" s="15"/>
      <c r="K174" s="15"/>
      <c r="L174" s="15"/>
      <c r="M174" s="15"/>
      <c r="N174" s="15"/>
      <c r="O174" s="15"/>
      <c r="P174" s="11"/>
      <c r="Q174" s="11"/>
      <c r="S174" s="34"/>
      <c r="T174" s="34"/>
      <c r="U174" s="34"/>
      <c r="V174" s="34"/>
      <c r="W174" s="34"/>
      <c r="X174" s="34"/>
      <c r="Y174" s="34"/>
      <c r="Z174" s="34"/>
      <c r="AA174" s="34"/>
      <c r="AB174" s="34"/>
      <c r="AC174" s="34"/>
      <c r="AD174" s="34"/>
      <c r="AE174" s="34"/>
      <c r="AF174" s="34"/>
      <c r="AG174" s="34"/>
      <c r="AH174" s="31"/>
    </row>
    <row r="175" spans="2:34" s="19" customFormat="1" ht="22.5" customHeight="1" x14ac:dyDescent="0.15">
      <c r="B175" s="15"/>
      <c r="C175" s="15"/>
      <c r="D175" s="15"/>
      <c r="E175" s="15"/>
      <c r="F175" s="15"/>
      <c r="G175" s="15"/>
      <c r="H175" s="15"/>
      <c r="I175" s="15"/>
      <c r="J175" s="15"/>
      <c r="K175" s="15"/>
      <c r="L175" s="15"/>
      <c r="M175" s="15"/>
      <c r="N175" s="15"/>
      <c r="O175" s="15"/>
      <c r="P175" s="11"/>
      <c r="Q175" s="11"/>
      <c r="S175" s="34"/>
      <c r="T175" s="34"/>
      <c r="U175" s="34"/>
      <c r="V175" s="34"/>
      <c r="W175" s="34"/>
      <c r="X175" s="34"/>
      <c r="Y175" s="34"/>
      <c r="Z175" s="34"/>
      <c r="AA175" s="34"/>
      <c r="AB175" s="34"/>
      <c r="AC175" s="34"/>
      <c r="AD175" s="34"/>
      <c r="AE175" s="34"/>
      <c r="AF175" s="34"/>
      <c r="AG175" s="34"/>
      <c r="AH175" s="31"/>
    </row>
    <row r="176" spans="2:34" s="19" customFormat="1" ht="22.5" customHeight="1" x14ac:dyDescent="0.15">
      <c r="B176" s="15"/>
      <c r="C176" s="15"/>
      <c r="D176" s="15"/>
      <c r="E176" s="15"/>
      <c r="F176" s="15"/>
      <c r="G176" s="15"/>
      <c r="H176" s="15"/>
      <c r="I176" s="15"/>
      <c r="J176" s="15"/>
      <c r="K176" s="15"/>
      <c r="L176" s="15"/>
      <c r="M176" s="15"/>
      <c r="N176" s="15"/>
      <c r="O176" s="15"/>
      <c r="P176" s="11"/>
      <c r="Q176" s="11"/>
      <c r="S176" s="34"/>
      <c r="T176" s="34"/>
      <c r="U176" s="34"/>
      <c r="V176" s="34"/>
      <c r="W176" s="34"/>
      <c r="X176" s="34"/>
      <c r="Y176" s="34"/>
      <c r="Z176" s="34"/>
      <c r="AA176" s="34"/>
      <c r="AB176" s="34"/>
      <c r="AC176" s="34"/>
      <c r="AD176" s="34"/>
      <c r="AE176" s="34"/>
      <c r="AF176" s="34"/>
      <c r="AG176" s="34"/>
      <c r="AH176" s="31"/>
    </row>
    <row r="177" spans="2:34" s="19" customFormat="1" ht="22.5" customHeight="1" x14ac:dyDescent="0.15">
      <c r="B177" s="15"/>
      <c r="C177" s="15"/>
      <c r="D177" s="15"/>
      <c r="E177" s="15"/>
      <c r="F177" s="15"/>
      <c r="G177" s="15"/>
      <c r="H177" s="15"/>
      <c r="I177" s="15"/>
      <c r="J177" s="15"/>
      <c r="K177" s="15"/>
      <c r="L177" s="15"/>
      <c r="M177" s="15"/>
      <c r="N177" s="15"/>
      <c r="O177" s="15"/>
      <c r="P177" s="11"/>
      <c r="Q177" s="11"/>
      <c r="S177" s="34"/>
      <c r="T177" s="34"/>
      <c r="U177" s="34"/>
      <c r="V177" s="34"/>
      <c r="W177" s="34"/>
      <c r="X177" s="34"/>
      <c r="Y177" s="34"/>
      <c r="Z177" s="34"/>
      <c r="AA177" s="34"/>
      <c r="AB177" s="34"/>
      <c r="AC177" s="34"/>
      <c r="AD177" s="34"/>
      <c r="AE177" s="34"/>
      <c r="AF177" s="34"/>
      <c r="AG177" s="34"/>
      <c r="AH177" s="31"/>
    </row>
    <row r="178" spans="2:34" s="19" customFormat="1" ht="22.5" customHeight="1" x14ac:dyDescent="0.15">
      <c r="B178" s="15"/>
      <c r="C178" s="15"/>
      <c r="D178" s="15"/>
      <c r="E178" s="15"/>
      <c r="F178" s="15"/>
      <c r="G178" s="15"/>
      <c r="H178" s="15"/>
      <c r="I178" s="15"/>
      <c r="J178" s="15"/>
      <c r="K178" s="15"/>
      <c r="L178" s="15"/>
      <c r="M178" s="15"/>
      <c r="N178" s="15"/>
      <c r="O178" s="15"/>
      <c r="P178" s="11"/>
      <c r="Q178" s="11"/>
      <c r="S178" s="34"/>
      <c r="T178" s="34"/>
      <c r="U178" s="34"/>
      <c r="V178" s="34"/>
      <c r="W178" s="34"/>
      <c r="X178" s="34"/>
      <c r="Y178" s="34"/>
      <c r="Z178" s="34"/>
      <c r="AA178" s="34"/>
      <c r="AB178" s="34"/>
      <c r="AC178" s="34"/>
      <c r="AD178" s="34"/>
      <c r="AE178" s="34"/>
      <c r="AF178" s="34"/>
      <c r="AG178" s="34"/>
      <c r="AH178" s="31"/>
    </row>
    <row r="179" spans="2:34" s="19" customFormat="1" ht="27" customHeight="1" x14ac:dyDescent="0.15">
      <c r="B179" s="15"/>
      <c r="C179" s="15"/>
      <c r="D179" s="15"/>
      <c r="E179" s="15"/>
      <c r="F179" s="15"/>
      <c r="G179" s="15"/>
      <c r="H179" s="15"/>
      <c r="I179" s="15"/>
      <c r="J179" s="15"/>
      <c r="K179" s="15"/>
      <c r="L179" s="15"/>
      <c r="M179" s="15"/>
      <c r="N179" s="15"/>
      <c r="O179" s="15"/>
      <c r="P179" s="11"/>
      <c r="Q179" s="11"/>
      <c r="S179" s="34"/>
      <c r="T179" s="34"/>
      <c r="U179" s="34"/>
      <c r="V179" s="34"/>
      <c r="W179" s="34"/>
      <c r="X179" s="34"/>
      <c r="Y179" s="34"/>
      <c r="Z179" s="34"/>
      <c r="AA179" s="34"/>
      <c r="AB179" s="34"/>
      <c r="AC179" s="34"/>
      <c r="AD179" s="34"/>
      <c r="AE179" s="34"/>
      <c r="AF179" s="34"/>
      <c r="AG179" s="34"/>
      <c r="AH179" s="31"/>
    </row>
    <row r="180" spans="2:34" s="19" customFormat="1" ht="7.5" customHeight="1" x14ac:dyDescent="0.15">
      <c r="B180" s="15"/>
      <c r="C180" s="15"/>
      <c r="D180" s="15"/>
      <c r="E180" s="15"/>
      <c r="F180" s="15"/>
      <c r="G180" s="15"/>
      <c r="H180" s="15"/>
      <c r="I180" s="15"/>
      <c r="J180" s="15"/>
      <c r="K180" s="15"/>
      <c r="L180" s="15"/>
      <c r="M180" s="15"/>
      <c r="N180" s="15"/>
      <c r="O180" s="15"/>
      <c r="P180" s="11"/>
      <c r="Q180" s="11"/>
      <c r="S180" s="34"/>
      <c r="T180" s="34"/>
      <c r="U180" s="34"/>
      <c r="V180" s="34"/>
      <c r="W180" s="34"/>
      <c r="X180" s="34"/>
      <c r="Y180" s="34"/>
      <c r="Z180" s="34"/>
      <c r="AA180" s="34"/>
      <c r="AB180" s="34"/>
      <c r="AC180" s="34"/>
      <c r="AD180" s="34"/>
      <c r="AE180" s="34"/>
      <c r="AF180" s="34"/>
      <c r="AG180" s="34"/>
      <c r="AH180" s="31"/>
    </row>
    <row r="181" spans="2:34" ht="15" customHeight="1" x14ac:dyDescent="0.15">
      <c r="R181" s="15"/>
    </row>
  </sheetData>
  <sheetProtection algorithmName="SHA-512" hashValue="RZSOSxbsB9cNnNnjED8/Hdx8FGcCj8H7kNmmqNOZkYjDSWIfeOyNac00qv4CkW/G5plL6QVYYD0C6BehLqLwVQ==" saltValue="JvKZ0Tsg9hiVOWbIJzapNw==" spinCount="100000" sheet="1" formatRows="0"/>
  <mergeCells count="123">
    <mergeCell ref="V34:AG34"/>
    <mergeCell ref="U37:AG37"/>
    <mergeCell ref="U39:AE39"/>
    <mergeCell ref="U45:AF45"/>
    <mergeCell ref="U52:AF52"/>
    <mergeCell ref="U55:AF55"/>
    <mergeCell ref="U59:AF59"/>
    <mergeCell ref="U61:AF61"/>
    <mergeCell ref="U132:AH132"/>
    <mergeCell ref="U63:AF63"/>
    <mergeCell ref="S83:AH83"/>
    <mergeCell ref="V85:AG85"/>
    <mergeCell ref="V87:AA87"/>
    <mergeCell ref="AB87:AG87"/>
    <mergeCell ref="U90:AG90"/>
    <mergeCell ref="V91:AG91"/>
    <mergeCell ref="S95:AH95"/>
    <mergeCell ref="U97:AG97"/>
    <mergeCell ref="U78:AE78"/>
    <mergeCell ref="X81:AA81"/>
    <mergeCell ref="U101:AG101"/>
    <mergeCell ref="X18:AG18"/>
    <mergeCell ref="V24:Z24"/>
    <mergeCell ref="AA24:AG24"/>
    <mergeCell ref="V25:AG25"/>
    <mergeCell ref="S28:AH28"/>
    <mergeCell ref="V30:AG30"/>
    <mergeCell ref="X31:AG31"/>
    <mergeCell ref="V32:AG32"/>
    <mergeCell ref="X33:AG33"/>
    <mergeCell ref="A1:P1"/>
    <mergeCell ref="A2:P2"/>
    <mergeCell ref="A3:P3"/>
    <mergeCell ref="A5:P5"/>
    <mergeCell ref="D22:E22"/>
    <mergeCell ref="F22:O22"/>
    <mergeCell ref="D12:O12"/>
    <mergeCell ref="A15:P15"/>
    <mergeCell ref="D17:O17"/>
    <mergeCell ref="D7:O7"/>
    <mergeCell ref="E8:I8"/>
    <mergeCell ref="C11:O11"/>
    <mergeCell ref="S2:AH2"/>
    <mergeCell ref="C23:O23"/>
    <mergeCell ref="D20:H20"/>
    <mergeCell ref="I20:O20"/>
    <mergeCell ref="D21:O21"/>
    <mergeCell ref="D18:E18"/>
    <mergeCell ref="F18:O18"/>
    <mergeCell ref="C19:O19"/>
    <mergeCell ref="U19:AG19"/>
    <mergeCell ref="V20:Z20"/>
    <mergeCell ref="AA20:AG20"/>
    <mergeCell ref="V21:AG21"/>
    <mergeCell ref="V22:W22"/>
    <mergeCell ref="X22:AG22"/>
    <mergeCell ref="U23:AG23"/>
    <mergeCell ref="S3:AH3"/>
    <mergeCell ref="S5:AH5"/>
    <mergeCell ref="V7:AG7"/>
    <mergeCell ref="V10:AG10"/>
    <mergeCell ref="U11:AG11"/>
    <mergeCell ref="V12:AG12"/>
    <mergeCell ref="S15:AH15"/>
    <mergeCell ref="V17:AG17"/>
    <mergeCell ref="V18:W18"/>
    <mergeCell ref="F33:O33"/>
    <mergeCell ref="D34:O34"/>
    <mergeCell ref="A28:P28"/>
    <mergeCell ref="D30:O30"/>
    <mergeCell ref="F31:O31"/>
    <mergeCell ref="D24:H24"/>
    <mergeCell ref="I24:O24"/>
    <mergeCell ref="D25:O25"/>
    <mergeCell ref="F81:I81"/>
    <mergeCell ref="C63:N63"/>
    <mergeCell ref="C69:N69"/>
    <mergeCell ref="C70:N70"/>
    <mergeCell ref="C77:N77"/>
    <mergeCell ref="C78:N78"/>
    <mergeCell ref="C45:N45"/>
    <mergeCell ref="C52:N52"/>
    <mergeCell ref="C61:N61"/>
    <mergeCell ref="C54:N54"/>
    <mergeCell ref="C55:N55"/>
    <mergeCell ref="C59:N59"/>
    <mergeCell ref="B36:P36"/>
    <mergeCell ref="C37:O37"/>
    <mergeCell ref="D32:O32"/>
    <mergeCell ref="C39:N39"/>
    <mergeCell ref="U140:AG140"/>
    <mergeCell ref="S105:AH105"/>
    <mergeCell ref="V107:AG107"/>
    <mergeCell ref="V109:AG109"/>
    <mergeCell ref="U110:AG110"/>
    <mergeCell ref="V111:AG111"/>
    <mergeCell ref="S115:AH115"/>
    <mergeCell ref="S130:AH130"/>
    <mergeCell ref="U139:AG139"/>
    <mergeCell ref="V134:AA134"/>
    <mergeCell ref="L145:P145"/>
    <mergeCell ref="C90:O90"/>
    <mergeCell ref="D91:O91"/>
    <mergeCell ref="A95:P95"/>
    <mergeCell ref="A83:P83"/>
    <mergeCell ref="D85:O85"/>
    <mergeCell ref="D87:I87"/>
    <mergeCell ref="J87:O87"/>
    <mergeCell ref="C97:O97"/>
    <mergeCell ref="C101:O101"/>
    <mergeCell ref="A144:N144"/>
    <mergeCell ref="B114:P114"/>
    <mergeCell ref="A130:P130"/>
    <mergeCell ref="B94:P94"/>
    <mergeCell ref="C132:P132"/>
    <mergeCell ref="C139:O139"/>
    <mergeCell ref="C140:O140"/>
    <mergeCell ref="D111:O111"/>
    <mergeCell ref="A115:P115"/>
    <mergeCell ref="D107:O107"/>
    <mergeCell ref="D109:O109"/>
    <mergeCell ref="C110:O110"/>
    <mergeCell ref="A105:P105"/>
  </mergeCells>
  <phoneticPr fontId="2"/>
  <conditionalFormatting sqref="C7 C10 C12">
    <cfRule type="expression" dxfId="502" priority="19">
      <formula>SUM($C$7,$C$10,$C$12)&lt;&gt;1</formula>
    </cfRule>
  </conditionalFormatting>
  <conditionalFormatting sqref="C7 D8">
    <cfRule type="expression" dxfId="501" priority="20">
      <formula>AND($D$8=1,ISBLANK($C$7))</formula>
    </cfRule>
  </conditionalFormatting>
  <conditionalFormatting sqref="C10">
    <cfRule type="expression" dxfId="500" priority="21">
      <formula>AND(SUM($C$7,$D$8)&gt;0,COUNTA($C$10))</formula>
    </cfRule>
  </conditionalFormatting>
  <conditionalFormatting sqref="C12">
    <cfRule type="expression" dxfId="499" priority="22">
      <formula>AND(SUM($C$7,$D$8)&gt;0,COUNTA($C$12))</formula>
    </cfRule>
  </conditionalFormatting>
  <conditionalFormatting sqref="C17 C21 C25">
    <cfRule type="expression" dxfId="498" priority="23">
      <formula>SUM($C$17,$C$21,$C$25)&lt;&gt;1</formula>
    </cfRule>
  </conditionalFormatting>
  <conditionalFormatting sqref="C17">
    <cfRule type="expression" dxfId="497" priority="24">
      <formula>AND(COUNTA($F$18),ISBLANK($C$17))</formula>
    </cfRule>
  </conditionalFormatting>
  <conditionalFormatting sqref="C21">
    <cfRule type="expression" dxfId="496" priority="26">
      <formula>AND(COUNTA($F$22),ISBLANK($C$21))</formula>
    </cfRule>
  </conditionalFormatting>
  <conditionalFormatting sqref="C30 C32 C34">
    <cfRule type="expression" dxfId="495" priority="28">
      <formula>SUM($C$30,$C$32,$C$34)&lt;&gt;1</formula>
    </cfRule>
  </conditionalFormatting>
  <conditionalFormatting sqref="C30">
    <cfRule type="expression" dxfId="494" priority="31">
      <formula>AND(COUNTA($F$31),ISBLANK($C$30))</formula>
    </cfRule>
  </conditionalFormatting>
  <conditionalFormatting sqref="C32">
    <cfRule type="expression" dxfId="493" priority="32">
      <formula>AND(COUNTA($F$33),ISBLANK($C$32))</formula>
    </cfRule>
  </conditionalFormatting>
  <conditionalFormatting sqref="C40 C46 C62">
    <cfRule type="expression" dxfId="492" priority="5">
      <formula>AND(SUM($C$40,$C$46)&gt;0,COUNTA($C$62))</formula>
    </cfRule>
  </conditionalFormatting>
  <conditionalFormatting sqref="C40 C46 C64 C71 C79:C81">
    <cfRule type="expression" dxfId="491" priority="9">
      <formula>AND(SUM($C$30,$C$32)=1,SUM($C$40,$C$46,$C$64,$C$71,$C$79:$C$81)&lt;1)</formula>
    </cfRule>
  </conditionalFormatting>
  <conditionalFormatting sqref="C40 C46">
    <cfRule type="expression" dxfId="490" priority="4">
      <formula>$C$62=1</formula>
    </cfRule>
  </conditionalFormatting>
  <conditionalFormatting sqref="C40">
    <cfRule type="expression" dxfId="489" priority="35">
      <formula>AND($O$40&gt;=1,ISBLANK($C$40))</formula>
    </cfRule>
  </conditionalFormatting>
  <conditionalFormatting sqref="C46">
    <cfRule type="expression" dxfId="488" priority="36">
      <formula>AND($O$46&gt;=1,ISBLANK($C$46))</formula>
    </cfRule>
  </conditionalFormatting>
  <conditionalFormatting sqref="C56">
    <cfRule type="expression" dxfId="487" priority="48">
      <formula>AND($O$56&gt;=1,ISBLANK($C$56))</formula>
    </cfRule>
  </conditionalFormatting>
  <conditionalFormatting sqref="C56:C58">
    <cfRule type="expression" dxfId="486" priority="8">
      <formula>AND($O$53&gt;0,SUM($C$56:$C$58)&lt;1)</formula>
    </cfRule>
  </conditionalFormatting>
  <conditionalFormatting sqref="C57">
    <cfRule type="expression" dxfId="485" priority="50">
      <formula>AND($O$57&gt;=1,ISBLANK($C$57))</formula>
    </cfRule>
  </conditionalFormatting>
  <conditionalFormatting sqref="C58">
    <cfRule type="expression" dxfId="484" priority="52">
      <formula>AND($O$58&gt;=1,ISBLANK($C$58))</formula>
    </cfRule>
  </conditionalFormatting>
  <conditionalFormatting sqref="C62">
    <cfRule type="expression" dxfId="483" priority="1">
      <formula>COUNTA($C$40:$C$46)</formula>
    </cfRule>
    <cfRule type="expression" dxfId="482" priority="3">
      <formula>AND(SUM($C$40,$C$46)=0,$C$62=0)</formula>
    </cfRule>
    <cfRule type="expression" dxfId="481" priority="33">
      <formula>AND(SUM(C30,C32)&gt;0,C62=1)</formula>
    </cfRule>
  </conditionalFormatting>
  <conditionalFormatting sqref="C64">
    <cfRule type="expression" dxfId="480" priority="58">
      <formula>AND(SUM($D$65:$D$68)&gt;0,ISBLANK($C$64))</formula>
    </cfRule>
  </conditionalFormatting>
  <conditionalFormatting sqref="C71">
    <cfRule type="expression" dxfId="479" priority="59">
      <formula>AND(SUM($D$72:$D$76)&gt;0,ISBLANK($C$71))</formula>
    </cfRule>
  </conditionalFormatting>
  <conditionalFormatting sqref="C81">
    <cfRule type="expression" dxfId="478" priority="61">
      <formula>AND(COUNTA($F$81),ISBLANK($C$81))</formula>
    </cfRule>
  </conditionalFormatting>
  <conditionalFormatting sqref="C85 C87 C89 C91">
    <cfRule type="expression" dxfId="477" priority="62">
      <formula>SUM($C$85,$C$87,$C$89,$C$91)&lt;&gt;1</formula>
    </cfRule>
  </conditionalFormatting>
  <conditionalFormatting sqref="C87">
    <cfRule type="expression" dxfId="476" priority="64">
      <formula>AND(COUNTA($J$87),ISBLANK($C$87))</formula>
    </cfRule>
  </conditionalFormatting>
  <conditionalFormatting sqref="C89">
    <cfRule type="expression" dxfId="475" priority="65">
      <formula>AND(COUNTA($C$89),NOT(OR(SUM($C$17,$C$21)&gt;0,SUM($C$30,$C$32)&gt;0)))</formula>
    </cfRule>
  </conditionalFormatting>
  <conditionalFormatting sqref="C98">
    <cfRule type="expression" dxfId="474" priority="18">
      <formula>AND(SUM($C$102,$C$103)&gt;=1,ISBLANK($C$98))</formula>
    </cfRule>
  </conditionalFormatting>
  <conditionalFormatting sqref="C98:C99">
    <cfRule type="expression" dxfId="473" priority="17">
      <formula>SUM($C$98:$C$99)&lt;&gt;1</formula>
    </cfRule>
  </conditionalFormatting>
  <conditionalFormatting sqref="C99">
    <cfRule type="expression" dxfId="472" priority="66">
      <formula>COUNTA($C$98)</formula>
    </cfRule>
  </conditionalFormatting>
  <conditionalFormatting sqref="C102:C103">
    <cfRule type="expression" dxfId="471" priority="561">
      <formula>AND(COUNTA($C$98),SUM($C$102,$C$103)=0)</formula>
    </cfRule>
    <cfRule type="expression" dxfId="470" priority="560">
      <formula>COUNTA($C$99)</formula>
    </cfRule>
    <cfRule type="expression" dxfId="469" priority="562">
      <formula>SUM($C$102:$C$103)&lt;&gt;1</formula>
    </cfRule>
  </conditionalFormatting>
  <conditionalFormatting sqref="C107 C109 C111">
    <cfRule type="expression" dxfId="468" priority="68">
      <formula>SUM($C$107,$C$109,$C$111)&lt;&gt;1</formula>
    </cfRule>
  </conditionalFormatting>
  <conditionalFormatting sqref="C133 C142">
    <cfRule type="expression" dxfId="467" priority="75">
      <formula>SUM($C$133,$C$142)&lt;&gt;1</formula>
    </cfRule>
  </conditionalFormatting>
  <conditionalFormatting sqref="C133">
    <cfRule type="expression" dxfId="466" priority="71">
      <formula>AND(SUM($D$135,$D$136)&gt;=1,ISBLANK($C$133))</formula>
    </cfRule>
    <cfRule type="expression" dxfId="465" priority="74">
      <formula>AND($J$133&gt;=1,ISBLANK($C$133))</formula>
    </cfRule>
    <cfRule type="expression" dxfId="464" priority="72">
      <formula>AND(COUNTA($C$140),ISBLANK($C$133))</formula>
    </cfRule>
  </conditionalFormatting>
  <conditionalFormatting sqref="C140:O140">
    <cfRule type="expression" dxfId="463" priority="70">
      <formula>AND($C$133=1,ISBLANK($C$140))</formula>
    </cfRule>
  </conditionalFormatting>
  <conditionalFormatting sqref="D41:D44">
    <cfRule type="expression" dxfId="462" priority="41">
      <formula>AND($C$40=1,SUM($D$41:$D$44)&lt;1)</formula>
    </cfRule>
    <cfRule type="expression" dxfId="461" priority="37">
      <formula>AND($O41&gt;=1,ISBLANK($D41))</formula>
    </cfRule>
  </conditionalFormatting>
  <conditionalFormatting sqref="D47:D51">
    <cfRule type="expression" dxfId="460" priority="42">
      <formula>AND($C$46=1,SUM($D$47:$D$51)&lt;1)</formula>
    </cfRule>
    <cfRule type="expression" dxfId="459" priority="38">
      <formula>AND($O47&gt;=1,ISBLANK($D47))</formula>
    </cfRule>
  </conditionalFormatting>
  <conditionalFormatting sqref="D65:D68">
    <cfRule type="expression" dxfId="458" priority="56">
      <formula>AND($C$64=1,SUM($D$65:$D$68)&lt;1)</formula>
    </cfRule>
  </conditionalFormatting>
  <conditionalFormatting sqref="D72:D76">
    <cfRule type="expression" dxfId="457" priority="57">
      <formula>AND($C$71=1,SUM($D$72:$D$76)&lt;1)</formula>
    </cfRule>
  </conditionalFormatting>
  <conditionalFormatting sqref="D135:D136 J133">
    <cfRule type="expression" dxfId="456" priority="76">
      <formula>SUM($D$135,$D$136)&lt;&gt;$J$133</formula>
    </cfRule>
  </conditionalFormatting>
  <conditionalFormatting sqref="D135:D136">
    <cfRule type="expression" dxfId="455" priority="10">
      <formula>AND($C$133=1,SUM($D$135,$D$136)=0)</formula>
    </cfRule>
  </conditionalFormatting>
  <conditionalFormatting sqref="F18">
    <cfRule type="expression" dxfId="454" priority="25">
      <formula>AND($C$17=1,ISBLANK($F$18))</formula>
    </cfRule>
  </conditionalFormatting>
  <conditionalFormatting sqref="F81">
    <cfRule type="expression" dxfId="453" priority="60">
      <formula>AND($C$81=1,ISBLANK($F$81))</formula>
    </cfRule>
  </conditionalFormatting>
  <conditionalFormatting sqref="F22:O22">
    <cfRule type="expression" dxfId="452" priority="27">
      <formula>AND($C$21=1,ISBLANK($F$22))</formula>
    </cfRule>
  </conditionalFormatting>
  <conditionalFormatting sqref="F31:O31">
    <cfRule type="expression" dxfId="451" priority="29">
      <formula>AND($C$30=1,ISBLANK($F$31))</formula>
    </cfRule>
  </conditionalFormatting>
  <conditionalFormatting sqref="F33:O33">
    <cfRule type="expression" dxfId="450" priority="30">
      <formula>AND($C$32=1,ISBLANK($F$33))</formula>
    </cfRule>
  </conditionalFormatting>
  <conditionalFormatting sqref="J133">
    <cfRule type="expression" dxfId="449" priority="73">
      <formula>AND($C$133=1,ISBLANK($J$133))</formula>
    </cfRule>
  </conditionalFormatting>
  <conditionalFormatting sqref="J87:O87">
    <cfRule type="expression" dxfId="448" priority="11">
      <formula>AND(COUNTA($J$87),OR($J$87=$F$18,$J$87=$F$22,$J$87=$F$31,$J$87=$F$33))</formula>
    </cfRule>
    <cfRule type="expression" dxfId="447" priority="63">
      <formula>AND($C$87=1,ISBLANK($J$87))</formula>
    </cfRule>
  </conditionalFormatting>
  <conditionalFormatting sqref="K117:O128">
    <cfRule type="expression" dxfId="446" priority="69">
      <formula>SUM($K117:$O117)&lt;&gt;1</formula>
    </cfRule>
  </conditionalFormatting>
  <conditionalFormatting sqref="O40 O46 O53">
    <cfRule type="expression" dxfId="445" priority="47">
      <formula>SUM($O$40,$O$46)&lt;&gt;$O$53</formula>
    </cfRule>
  </conditionalFormatting>
  <conditionalFormatting sqref="O40">
    <cfRule type="expression" dxfId="444" priority="39">
      <formula>AND($C$40=1,ISBLANK($O$40))</formula>
    </cfRule>
  </conditionalFormatting>
  <conditionalFormatting sqref="O40:O44">
    <cfRule type="expression" dxfId="443" priority="45">
      <formula>SUM($O$41:$O$44)&lt;&gt;$O$40</formula>
    </cfRule>
  </conditionalFormatting>
  <conditionalFormatting sqref="O41:O44">
    <cfRule type="expression" dxfId="442" priority="43">
      <formula>AND($D41=1,ISBLANK($O41))</formula>
    </cfRule>
  </conditionalFormatting>
  <conditionalFormatting sqref="O46">
    <cfRule type="expression" dxfId="441" priority="40">
      <formula>AND($C$46=1,ISBLANK($O$46))</formula>
    </cfRule>
  </conditionalFormatting>
  <conditionalFormatting sqref="O46:O51">
    <cfRule type="expression" dxfId="440" priority="46">
      <formula>SUM($O$47:$O$51)&lt;&gt;$O$46</formula>
    </cfRule>
  </conditionalFormatting>
  <conditionalFormatting sqref="O47:O51">
    <cfRule type="expression" dxfId="439" priority="44">
      <formula>AND($D47=1,ISBLANK($O47))</formula>
    </cfRule>
  </conditionalFormatting>
  <conditionalFormatting sqref="O53 O60">
    <cfRule type="expression" dxfId="438" priority="55">
      <formula>$O$53&lt;&gt;$O$60</formula>
    </cfRule>
  </conditionalFormatting>
  <conditionalFormatting sqref="O56">
    <cfRule type="expression" dxfId="437" priority="49">
      <formula>AND($C$56=1,ISBLANK($O$56))</formula>
    </cfRule>
  </conditionalFormatting>
  <conditionalFormatting sqref="O56:O58 O60">
    <cfRule type="expression" dxfId="436" priority="54">
      <formula>SUM($O$56:$O$58)&lt;&gt;$O$60</formula>
    </cfRule>
  </conditionalFormatting>
  <conditionalFormatting sqref="O57">
    <cfRule type="expression" dxfId="435" priority="51">
      <formula>AND($C$57=1,ISBLANK($O$57))</formula>
    </cfRule>
  </conditionalFormatting>
  <conditionalFormatting sqref="O58">
    <cfRule type="expression" dxfId="434" priority="53">
      <formula>AND($C$58=1,ISBLANK($O$58))</formula>
    </cfRule>
  </conditionalFormatting>
  <dataValidations xWindow="730" yWindow="560" count="23">
    <dataValidation imeMode="hiragana" allowBlank="1" showInputMessage="1" showErrorMessage="1" prompt="部署名または機関名" sqref="F31:O31 F33:O33 X31:AG31 X33:AG33" xr:uid="{00000000-0002-0000-0300-000000000000}"/>
    <dataValidation imeMode="hiragana" allowBlank="1" showInputMessage="1" showErrorMessage="1" prompt="所属部署、学部等" sqref="V24 V20" xr:uid="{00000000-0002-0000-0300-000001000000}"/>
    <dataValidation type="whole" imeMode="off" operator="equal" allowBlank="1" showInputMessage="1" showErrorMessage="1" errorTitle="入力できません" error="半角数字の1を入力してください。" prompt="該当する場合に、半角数字の1を記入してください。" sqref="D100 D108 D86 V108 V86 V9 V100" xr:uid="{00000000-0002-0000-0300-000002000000}">
      <formula1>1</formula1>
    </dataValidation>
    <dataValidation imeMode="hiragana" allowBlank="1" showInputMessage="1" showErrorMessage="1" prompt="施設・設備の「その他」を選択した場合に、その具体的な内容を記入してください。" sqref="Q114:AH114 A114:B114 A129:AH129" xr:uid="{00000000-0002-0000-0300-000003000000}"/>
    <dataValidation type="whole" imeMode="off" operator="equal" allowBlank="1" showErrorMessage="1" errorTitle="入力できません" error="半角数字の1を入力してください。" sqref="U30 U91 U46 U111 U107 U34 U32 U85 U109 U40 U87:U89 U12 U7:U8 U10" xr:uid="{00000000-0002-0000-0300-000004000000}">
      <formula1>1</formula1>
    </dataValidation>
    <dataValidation type="whole" imeMode="halfAlpha" operator="equal" allowBlank="1" showErrorMessage="1" errorTitle="入力できません" error="半角数字の1を入力してください。" sqref="D8 N98:N99 N102:N103 C98:C99 C102:C103 U25 U21 U17 U142 AF98:AF99 AF102:AF103 U98:U99 U102:U103" xr:uid="{00000000-0002-0000-0300-000005000000}">
      <formula1>1</formula1>
    </dataValidation>
    <dataValidation imeMode="on" allowBlank="1" showInputMessage="1" showErrorMessage="1" sqref="F18:O18 I20:O20 F22:O22 I24:O24" xr:uid="{00000000-0002-0000-0300-000006000000}"/>
    <dataValidation type="whole" imeMode="halfAlpha" operator="greaterThanOrEqual" allowBlank="1" showErrorMessage="1" errorTitle="入力できません" error="半角数字で入力してください。" sqref="V135:V136" xr:uid="{00000000-0002-0000-0300-000007000000}">
      <formula1>1</formula1>
    </dataValidation>
    <dataValidation type="whole" imeMode="halfAlpha" operator="greaterThanOrEqual" allowBlank="1" showInputMessage="1" showErrorMessage="1" error="半角数字で記入してください" promptTitle="人数" prompt="スタッフの数を記入してください。" sqref="O79:O81 AH79:AH81 AH64:AH68 AH70:AH76" xr:uid="{00000000-0002-0000-0300-000008000000}">
      <formula1>1</formula1>
    </dataValidation>
    <dataValidation type="list" imeMode="halfAlpha" operator="equal" allowBlank="1" showErrorMessage="1" errorTitle="入力できません" error="半角数字の1を入力してください。" sqref="C7 C10 C12 C17 C21 C25 C85 C91 C30 C32 C34 C46 C79:C81 D72:D76 K117:O128 C107 C109 C111 C133 C142 C56:C58 C62 D41:D44 C71 C40 C64 D65:D68 C87 C89 D47:D51 V47:V51 V41:V44 U79:U81 V65:V68 V72:V76 U71 U64 AC117:AG128 U133 U56:U58 U62" xr:uid="{00000000-0002-0000-0300-000009000000}">
      <formula1>"1"</formula1>
    </dataValidation>
    <dataValidation imeMode="halfAlpha" operator="greaterThanOrEqual" allowBlank="1" showInputMessage="1" showErrorMessage="1" error="半角数字で記入してください" promptTitle="人数" prompt="ABの人数の合計。" sqref="O53" xr:uid="{00000000-0002-0000-0300-00000A000000}"/>
    <dataValidation imeMode="halfAlpha" operator="greaterThanOrEqual" allowBlank="1" showInputMessage="1" showErrorMessage="1" error="半角数字で記入してください" promptTitle="人数" prompt="ア～ウの人数の合計。" sqref="O60" xr:uid="{00000000-0002-0000-0300-00000B000000}"/>
    <dataValidation type="whole" imeMode="halfAlpha" operator="greaterThanOrEqual" allowBlank="1" showInputMessage="1" showErrorMessage="1" error="半角数字で記入してください" promptTitle="人数" prompt="該当する数を記入してください。" sqref="O56:O58 O41:O44 O47:O51" xr:uid="{00000000-0002-0000-0300-00000C000000}">
      <formula1>1</formula1>
    </dataValidation>
    <dataValidation imeMode="halfAlpha" operator="greaterThanOrEqual" allowBlank="1" showInputMessage="1" showErrorMessage="1" error="半角数字で記入してください" promptTitle="人数" prompt="以下のア～オの人数の合計。" sqref="O46" xr:uid="{00000000-0002-0000-0300-00000D000000}"/>
    <dataValidation type="whole" imeMode="halfAlpha" operator="greaterThanOrEqual" allowBlank="1" showErrorMessage="1" error="半角数字で記入してください" promptTitle="人数" prompt="スタッフの数を記入してください。" sqref="O59 O77 O52 O61 O54 O45 AH69 AH77 AG59 AG61" xr:uid="{00000000-0002-0000-0300-00000E000000}">
      <formula1>1</formula1>
    </dataValidation>
    <dataValidation imeMode="halfAlpha" operator="equal" allowBlank="1" showErrorMessage="1" errorTitle="入力できません" error="半角数字の1を入力してください。" sqref="C54:N54 C52:N52 C77:N77 C61:N61 C59:N59 C69:N70 C45:N45 U52:AF52 U45:AF45 U69:AF70 U77:AF77 U61:AF61 U59:AF59" xr:uid="{00000000-0002-0000-0300-00000F000000}"/>
    <dataValidation imeMode="off" operator="equal" allowBlank="1" showErrorMessage="1" errorTitle="入力できません" error="半角数字の1を入力してください。" sqref="D134 V134" xr:uid="{00000000-0002-0000-0300-000010000000}"/>
    <dataValidation imeMode="hiragana" allowBlank="1" showInputMessage="1" showErrorMessage="1" prompt="その他の内容を記載してください" sqref="F81 X81" xr:uid="{00000000-0002-0000-0300-000011000000}"/>
    <dataValidation type="whole" imeMode="halfAlpha" operator="greaterThanOrEqual" allowBlank="1" showInputMessage="1" showErrorMessage="1" error="半角数字で記入してください" sqref="O64:O76" xr:uid="{00000000-0002-0000-0300-000012000000}">
      <formula1>1</formula1>
    </dataValidation>
    <dataValidation imeMode="halfAlpha" operator="greaterThanOrEqual" allowBlank="1" showInputMessage="1" showErrorMessage="1" error="半角数字で記入してください" promptTitle="人数" prompt="以下のア～エの人数の合計。" sqref="O40" xr:uid="{00000000-0002-0000-0300-000013000000}"/>
    <dataValidation imeMode="halfAlpha" operator="greaterThanOrEqual" allowBlank="1" showErrorMessage="1" errorTitle="入力できません" error="半角数字で入力してください。" sqref="J133 AB133" xr:uid="{00000000-0002-0000-0300-000014000000}"/>
    <dataValidation imeMode="off" allowBlank="1" showInputMessage="1" showErrorMessage="1" promptTitle="人数" sqref="AG40:AG44 AG47:AG51" xr:uid="{00000000-0002-0000-0300-000015000000}"/>
    <dataValidation type="whole" imeMode="halfAlpha" operator="greaterThanOrEqual" allowBlank="1" showErrorMessage="1" errorTitle="入力できません" error="半角数字で入力してください。" sqref="D136 D135" xr:uid="{00000000-0002-0000-0300-000016000000}">
      <formula1>0</formula1>
    </dataValidation>
  </dataValidations>
  <pageMargins left="0.74803149606299213" right="0.74803149606299213" top="0.98425196850393704" bottom="0.78740157480314965" header="0.51181102362204722" footer="0.51181102362204722"/>
  <pageSetup paperSize="9" scale="90" fitToHeight="0" orientation="portrait" cellComments="asDisplayed" r:id="rId1"/>
  <headerFooter alignWithMargins="0">
    <oddHeader>&amp;L&amp;A</oddHeader>
  </headerFooter>
  <rowBreaks count="4" manualBreakCount="4">
    <brk id="35" max="15" man="1"/>
    <brk id="62" max="15" man="1"/>
    <brk id="93" max="15" man="1"/>
    <brk id="11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65"/>
  <sheetViews>
    <sheetView zoomScaleNormal="100" zoomScaleSheetLayoutView="100" workbookViewId="0">
      <selection sqref="A1:J1"/>
    </sheetView>
  </sheetViews>
  <sheetFormatPr defaultColWidth="9" defaultRowHeight="15" x14ac:dyDescent="0.15"/>
  <cols>
    <col min="1" max="2" width="1.25" style="15" customWidth="1"/>
    <col min="3" max="3" width="5.125" style="15" customWidth="1"/>
    <col min="4" max="4" width="2.625" style="15" customWidth="1"/>
    <col min="5" max="5" width="4.625" style="15" customWidth="1"/>
    <col min="6" max="6" width="38.625" style="15" customWidth="1"/>
    <col min="7" max="7" width="28.625" style="15" customWidth="1"/>
    <col min="8" max="8" width="1.75" style="15" customWidth="1"/>
    <col min="9" max="9" width="4.625" style="15" customWidth="1"/>
    <col min="10" max="10" width="1.125" style="11" customWidth="1"/>
    <col min="11" max="11" width="1" style="11" customWidth="1"/>
    <col min="12" max="12" width="8.75" style="11" customWidth="1"/>
    <col min="13" max="14" width="1.25" style="34" customWidth="1"/>
    <col min="15" max="15" width="5.125" style="34" customWidth="1"/>
    <col min="16" max="16" width="2.625" style="34" customWidth="1"/>
    <col min="17" max="17" width="4.625" style="34" customWidth="1"/>
    <col min="18" max="18" width="38.625" style="34" customWidth="1"/>
    <col min="19" max="19" width="28.625" style="34" customWidth="1"/>
    <col min="20" max="20" width="1.75" style="34" customWidth="1"/>
    <col min="21" max="21" width="4.625" style="34" customWidth="1"/>
    <col min="22" max="22" width="1.125" style="31" customWidth="1"/>
    <col min="23" max="16384" width="9" style="15"/>
  </cols>
  <sheetData>
    <row r="1" spans="1:22" ht="21" customHeight="1" x14ac:dyDescent="0.15">
      <c r="A1" s="1897" t="str">
        <f>IF(ISBLANK('１．学校基本情報'!$A$7),"",'１．学校基本情報'!$A$7)</f>
        <v/>
      </c>
      <c r="B1" s="1897"/>
      <c r="C1" s="1897"/>
      <c r="D1" s="1897"/>
      <c r="E1" s="1897"/>
      <c r="F1" s="1897"/>
      <c r="G1" s="1897"/>
      <c r="H1" s="1897"/>
      <c r="I1" s="1897"/>
      <c r="J1" s="1897"/>
      <c r="K1" s="47"/>
      <c r="L1" s="12"/>
      <c r="M1" s="1917" t="s">
        <v>161</v>
      </c>
      <c r="N1" s="1917"/>
      <c r="O1" s="1917"/>
      <c r="P1" s="1917"/>
      <c r="Q1" s="1917"/>
      <c r="R1" s="1917"/>
      <c r="S1" s="1917"/>
      <c r="T1" s="1917"/>
      <c r="U1" s="1917"/>
      <c r="V1" s="1917"/>
    </row>
    <row r="2" spans="1:22" ht="21" customHeight="1" x14ac:dyDescent="0.15">
      <c r="A2" s="1898" t="s">
        <v>1129</v>
      </c>
      <c r="B2" s="1898"/>
      <c r="C2" s="1898"/>
      <c r="D2" s="1898"/>
      <c r="E2" s="1898"/>
      <c r="F2" s="1898"/>
      <c r="G2" s="1898"/>
      <c r="H2" s="1898"/>
      <c r="I2" s="1898"/>
      <c r="J2" s="1898"/>
      <c r="K2" s="48"/>
      <c r="L2" s="47"/>
      <c r="M2" s="1894" t="s">
        <v>1129</v>
      </c>
      <c r="N2" s="1894"/>
      <c r="O2" s="1894"/>
      <c r="P2" s="1894"/>
      <c r="Q2" s="1894"/>
      <c r="R2" s="1894"/>
      <c r="S2" s="1894"/>
      <c r="T2" s="1894"/>
      <c r="U2" s="1894"/>
      <c r="V2" s="1894"/>
    </row>
    <row r="3" spans="1:22" s="16" customFormat="1" ht="3.75" hidden="1" customHeight="1" x14ac:dyDescent="0.25">
      <c r="C3" s="15"/>
      <c r="D3" s="15"/>
      <c r="E3" s="15"/>
      <c r="F3" s="15"/>
      <c r="G3" s="15"/>
      <c r="H3" s="15"/>
      <c r="I3" s="15"/>
      <c r="M3" s="624"/>
      <c r="N3" s="624"/>
      <c r="O3" s="34"/>
      <c r="P3" s="34"/>
      <c r="Q3" s="34"/>
      <c r="R3" s="34"/>
      <c r="S3" s="34"/>
      <c r="T3" s="34"/>
      <c r="U3" s="34"/>
      <c r="V3" s="624"/>
    </row>
    <row r="4" spans="1:22" ht="60" customHeight="1" thickBot="1" x14ac:dyDescent="0.2">
      <c r="A4" s="1730" t="s">
        <v>3413</v>
      </c>
      <c r="B4" s="1730"/>
      <c r="C4" s="1730"/>
      <c r="D4" s="1730"/>
      <c r="E4" s="1730"/>
      <c r="F4" s="1730"/>
      <c r="G4" s="1730"/>
      <c r="H4" s="1730"/>
      <c r="I4" s="1730"/>
      <c r="J4" s="25"/>
      <c r="K4" s="25"/>
      <c r="L4" s="25"/>
      <c r="M4" s="1904" t="s">
        <v>3413</v>
      </c>
      <c r="N4" s="1904"/>
      <c r="O4" s="1904"/>
      <c r="P4" s="1904"/>
      <c r="Q4" s="1904"/>
      <c r="R4" s="1904"/>
      <c r="S4" s="1904"/>
      <c r="T4" s="1904"/>
      <c r="U4" s="1904"/>
      <c r="V4" s="625"/>
    </row>
    <row r="5" spans="1:22" ht="4.5" customHeight="1" x14ac:dyDescent="0.15">
      <c r="B5" s="62"/>
      <c r="C5" s="95"/>
      <c r="D5" s="95"/>
      <c r="E5" s="95"/>
      <c r="F5" s="95"/>
      <c r="G5" s="95"/>
      <c r="H5" s="95"/>
      <c r="I5" s="96"/>
      <c r="J5" s="70"/>
      <c r="K5" s="25"/>
      <c r="L5" s="25"/>
      <c r="N5" s="626"/>
      <c r="O5" s="627"/>
      <c r="P5" s="627"/>
      <c r="Q5" s="627"/>
      <c r="R5" s="627"/>
      <c r="S5" s="627"/>
      <c r="T5" s="627"/>
      <c r="U5" s="628"/>
      <c r="V5" s="629"/>
    </row>
    <row r="6" spans="1:22" s="16" customFormat="1" ht="21" customHeight="1" thickBot="1" x14ac:dyDescent="0.3">
      <c r="B6" s="97"/>
      <c r="C6" s="718" t="s">
        <v>3414</v>
      </c>
      <c r="D6" s="718"/>
      <c r="E6" s="872"/>
      <c r="F6" s="316"/>
      <c r="G6" s="316"/>
      <c r="H6" s="316"/>
      <c r="I6" s="723"/>
      <c r="J6" s="71"/>
      <c r="K6" s="25"/>
      <c r="L6" s="25"/>
      <c r="M6" s="624"/>
      <c r="N6" s="630"/>
      <c r="O6" s="631" t="s">
        <v>3414</v>
      </c>
      <c r="P6" s="631"/>
      <c r="Q6" s="1096"/>
      <c r="R6" s="34"/>
      <c r="S6" s="34"/>
      <c r="T6" s="34"/>
      <c r="U6" s="34"/>
      <c r="V6" s="622"/>
    </row>
    <row r="7" spans="1:22" s="16" customFormat="1" ht="24" customHeight="1" thickTop="1" thickBot="1" x14ac:dyDescent="0.3">
      <c r="B7" s="97"/>
      <c r="C7" s="40"/>
      <c r="D7" s="719" t="s">
        <v>1222</v>
      </c>
      <c r="E7" s="537"/>
      <c r="F7" s="537"/>
      <c r="G7" s="537"/>
      <c r="H7" s="537"/>
      <c r="I7" s="720"/>
      <c r="J7" s="71"/>
      <c r="K7" s="25"/>
      <c r="L7" s="25"/>
      <c r="M7" s="624"/>
      <c r="N7" s="630"/>
      <c r="O7" s="1022"/>
      <c r="P7" s="1049" t="s">
        <v>1222</v>
      </c>
      <c r="Q7" s="621"/>
      <c r="R7" s="621"/>
      <c r="S7" s="621"/>
      <c r="T7" s="621"/>
      <c r="U7" s="621"/>
      <c r="V7" s="622"/>
    </row>
    <row r="8" spans="1:22" s="16" customFormat="1" ht="24" customHeight="1" thickTop="1" thickBot="1" x14ac:dyDescent="0.3">
      <c r="B8" s="97"/>
      <c r="C8" s="40"/>
      <c r="D8" s="881" t="s">
        <v>1204</v>
      </c>
      <c r="E8" s="773"/>
      <c r="F8" s="773"/>
      <c r="G8" s="773"/>
      <c r="H8" s="537"/>
      <c r="I8" s="720"/>
      <c r="J8" s="71"/>
      <c r="K8" s="25"/>
      <c r="L8" s="25"/>
      <c r="M8" s="624"/>
      <c r="N8" s="630"/>
      <c r="O8" s="1022"/>
      <c r="P8" s="631" t="s">
        <v>1204</v>
      </c>
      <c r="Q8" s="631"/>
      <c r="R8" s="631"/>
      <c r="S8" s="631"/>
      <c r="T8" s="1097"/>
      <c r="U8" s="621"/>
      <c r="V8" s="622"/>
    </row>
    <row r="9" spans="1:22" s="16" customFormat="1" ht="24" customHeight="1" thickTop="1" thickBot="1" x14ac:dyDescent="0.3">
      <c r="B9" s="97"/>
      <c r="C9" s="40"/>
      <c r="D9" s="1846" t="s">
        <v>1205</v>
      </c>
      <c r="E9" s="1915"/>
      <c r="F9" s="1915"/>
      <c r="G9" s="1915"/>
      <c r="H9" s="537"/>
      <c r="I9" s="720"/>
      <c r="J9" s="71"/>
      <c r="K9" s="25"/>
      <c r="L9" s="25"/>
      <c r="M9" s="624"/>
      <c r="N9" s="630"/>
      <c r="O9" s="1022"/>
      <c r="P9" s="1908" t="s">
        <v>1205</v>
      </c>
      <c r="Q9" s="1866"/>
      <c r="R9" s="1866"/>
      <c r="S9" s="1866"/>
      <c r="T9" s="1097"/>
      <c r="U9" s="621"/>
      <c r="V9" s="622"/>
    </row>
    <row r="10" spans="1:22" s="16" customFormat="1" ht="24" customHeight="1" thickTop="1" thickBot="1" x14ac:dyDescent="0.3">
      <c r="B10" s="97"/>
      <c r="C10" s="40"/>
      <c r="D10" s="881" t="s">
        <v>3378</v>
      </c>
      <c r="E10" s="471"/>
      <c r="F10" s="471"/>
      <c r="G10" s="471"/>
      <c r="H10" s="537"/>
      <c r="I10" s="720"/>
      <c r="J10" s="71"/>
      <c r="K10" s="25"/>
      <c r="L10" s="25"/>
      <c r="M10" s="624"/>
      <c r="N10" s="630"/>
      <c r="O10" s="1022"/>
      <c r="P10" s="631" t="s">
        <v>3378</v>
      </c>
      <c r="Q10" s="631"/>
      <c r="R10" s="631"/>
      <c r="S10" s="631"/>
      <c r="T10" s="1097"/>
      <c r="U10" s="621"/>
      <c r="V10" s="622"/>
    </row>
    <row r="11" spans="1:22" s="16" customFormat="1" ht="24" customHeight="1" thickTop="1" thickBot="1" x14ac:dyDescent="0.3">
      <c r="B11" s="97"/>
      <c r="C11" s="40"/>
      <c r="D11" s="1900" t="s">
        <v>1243</v>
      </c>
      <c r="E11" s="1916"/>
      <c r="F11" s="1916"/>
      <c r="G11" s="1916"/>
      <c r="H11" s="538"/>
      <c r="I11" s="720"/>
      <c r="J11" s="71"/>
      <c r="K11" s="25"/>
      <c r="L11" s="25"/>
      <c r="M11" s="624"/>
      <c r="N11" s="630"/>
      <c r="O11" s="1022"/>
      <c r="P11" s="1908" t="s">
        <v>1243</v>
      </c>
      <c r="Q11" s="1866"/>
      <c r="R11" s="1866"/>
      <c r="S11" s="1866"/>
      <c r="T11" s="1074"/>
      <c r="U11" s="621"/>
      <c r="V11" s="622"/>
    </row>
    <row r="12" spans="1:22" s="16" customFormat="1" ht="6" customHeight="1" thickTop="1" thickBot="1" x14ac:dyDescent="0.3">
      <c r="B12" s="100"/>
      <c r="C12" s="88"/>
      <c r="D12" s="88"/>
      <c r="E12" s="88"/>
      <c r="F12" s="88"/>
      <c r="G12" s="88"/>
      <c r="H12" s="88"/>
      <c r="I12" s="88"/>
      <c r="J12" s="101"/>
      <c r="K12" s="25"/>
      <c r="L12" s="25"/>
      <c r="M12" s="624"/>
      <c r="N12" s="632"/>
      <c r="O12" s="633"/>
      <c r="P12" s="633"/>
      <c r="Q12" s="633"/>
      <c r="R12" s="633"/>
      <c r="S12" s="633"/>
      <c r="T12" s="633"/>
      <c r="U12" s="633"/>
      <c r="V12" s="634"/>
    </row>
    <row r="13" spans="1:22" s="16" customFormat="1" ht="9" customHeight="1" thickBot="1" x14ac:dyDescent="0.3">
      <c r="C13" s="19"/>
      <c r="D13" s="19"/>
      <c r="E13" s="19"/>
      <c r="F13" s="19"/>
      <c r="G13" s="19"/>
      <c r="H13" s="19"/>
      <c r="I13" s="19"/>
      <c r="J13" s="25"/>
      <c r="K13" s="25"/>
      <c r="L13" s="25"/>
      <c r="M13" s="624"/>
      <c r="N13" s="624"/>
      <c r="O13" s="621"/>
      <c r="P13" s="621"/>
      <c r="Q13" s="621"/>
      <c r="R13" s="621"/>
      <c r="S13" s="621"/>
      <c r="T13" s="621"/>
      <c r="U13" s="621"/>
      <c r="V13" s="625"/>
    </row>
    <row r="14" spans="1:22" ht="4.5" customHeight="1" x14ac:dyDescent="0.15">
      <c r="B14" s="62"/>
      <c r="C14" s="95"/>
      <c r="D14" s="95"/>
      <c r="E14" s="95"/>
      <c r="F14" s="95"/>
      <c r="G14" s="95"/>
      <c r="H14" s="95"/>
      <c r="I14" s="96"/>
      <c r="J14" s="70"/>
      <c r="K14" s="25"/>
      <c r="L14" s="25"/>
      <c r="N14" s="626"/>
      <c r="O14" s="627"/>
      <c r="P14" s="627"/>
      <c r="Q14" s="627"/>
      <c r="R14" s="627"/>
      <c r="S14" s="627"/>
      <c r="T14" s="627"/>
      <c r="U14" s="628"/>
      <c r="V14" s="629"/>
    </row>
    <row r="15" spans="1:22" s="16" customFormat="1" ht="21" customHeight="1" thickBot="1" x14ac:dyDescent="0.3">
      <c r="B15" s="97"/>
      <c r="C15" s="720" t="s">
        <v>1151</v>
      </c>
      <c r="D15" s="90"/>
      <c r="E15" s="310"/>
      <c r="F15" s="307"/>
      <c r="G15" s="307"/>
      <c r="H15" s="307"/>
      <c r="I15" s="307"/>
      <c r="J15" s="71"/>
      <c r="K15" s="25"/>
      <c r="L15" s="25"/>
      <c r="M15" s="624"/>
      <c r="N15" s="630"/>
      <c r="O15" s="621" t="s">
        <v>1151</v>
      </c>
      <c r="P15" s="635"/>
      <c r="Q15" s="1098"/>
      <c r="R15" s="636"/>
      <c r="S15" s="636"/>
      <c r="T15" s="636"/>
      <c r="U15" s="636"/>
      <c r="V15" s="622"/>
    </row>
    <row r="16" spans="1:22" s="16" customFormat="1" ht="24" customHeight="1" thickTop="1" thickBot="1" x14ac:dyDescent="0.3">
      <c r="B16" s="97"/>
      <c r="C16" s="40"/>
      <c r="D16" s="720" t="s">
        <v>1206</v>
      </c>
      <c r="E16" s="309"/>
      <c r="F16" s="309"/>
      <c r="G16" s="309"/>
      <c r="H16" s="309"/>
      <c r="I16" s="309"/>
      <c r="J16" s="71"/>
      <c r="K16" s="25"/>
      <c r="L16" s="25"/>
      <c r="M16" s="624"/>
      <c r="N16" s="630"/>
      <c r="O16" s="1022"/>
      <c r="P16" s="621" t="s">
        <v>1206</v>
      </c>
      <c r="Q16" s="648"/>
      <c r="R16" s="648"/>
      <c r="S16" s="648"/>
      <c r="T16" s="1054"/>
      <c r="U16" s="1054"/>
      <c r="V16" s="622"/>
    </row>
    <row r="17" spans="1:22" s="16" customFormat="1" ht="21" customHeight="1" thickTop="1" thickBot="1" x14ac:dyDescent="0.3">
      <c r="B17" s="97"/>
      <c r="C17" s="98"/>
      <c r="D17" s="720"/>
      <c r="E17" s="538" t="s">
        <v>1067</v>
      </c>
      <c r="F17" s="538" t="s">
        <v>1145</v>
      </c>
      <c r="G17" s="538"/>
      <c r="H17" s="538"/>
      <c r="I17" s="40"/>
      <c r="J17" s="71"/>
      <c r="K17" s="25"/>
      <c r="L17" s="25"/>
      <c r="M17" s="624"/>
      <c r="N17" s="630"/>
      <c r="O17" s="624"/>
      <c r="P17" s="621"/>
      <c r="Q17" s="621" t="s">
        <v>1067</v>
      </c>
      <c r="R17" s="621" t="s">
        <v>1145</v>
      </c>
      <c r="S17" s="621"/>
      <c r="T17" s="1074"/>
      <c r="U17" s="1022"/>
      <c r="V17" s="622"/>
    </row>
    <row r="18" spans="1:22" s="16" customFormat="1" ht="21" customHeight="1" thickTop="1" thickBot="1" x14ac:dyDescent="0.3">
      <c r="B18" s="97"/>
      <c r="C18" s="98"/>
      <c r="D18" s="720"/>
      <c r="E18" s="540"/>
      <c r="F18" s="538" t="s">
        <v>1146</v>
      </c>
      <c r="G18" s="538"/>
      <c r="H18" s="538"/>
      <c r="I18" s="40"/>
      <c r="J18" s="71"/>
      <c r="K18" s="25"/>
      <c r="L18" s="25"/>
      <c r="M18" s="624"/>
      <c r="N18" s="630"/>
      <c r="O18" s="624"/>
      <c r="P18" s="621"/>
      <c r="Q18" s="621"/>
      <c r="R18" s="621" t="s">
        <v>1146</v>
      </c>
      <c r="S18" s="621"/>
      <c r="T18" s="1074"/>
      <c r="U18" s="1022"/>
      <c r="V18" s="622"/>
    </row>
    <row r="19" spans="1:22" s="16" customFormat="1" ht="21" customHeight="1" thickTop="1" thickBot="1" x14ac:dyDescent="0.3">
      <c r="B19" s="97"/>
      <c r="C19" s="98"/>
      <c r="D19" s="720"/>
      <c r="E19" s="720"/>
      <c r="F19" s="538" t="s">
        <v>1147</v>
      </c>
      <c r="G19" s="538"/>
      <c r="H19" s="538"/>
      <c r="I19" s="40"/>
      <c r="J19" s="71"/>
      <c r="K19" s="25"/>
      <c r="L19" s="25"/>
      <c r="M19" s="624"/>
      <c r="N19" s="630"/>
      <c r="O19" s="624"/>
      <c r="P19" s="621"/>
      <c r="Q19" s="621"/>
      <c r="R19" s="621" t="s">
        <v>1147</v>
      </c>
      <c r="S19" s="621"/>
      <c r="T19" s="1074"/>
      <c r="U19" s="1022"/>
      <c r="V19" s="622"/>
    </row>
    <row r="20" spans="1:22" s="16" customFormat="1" ht="21" customHeight="1" thickTop="1" thickBot="1" x14ac:dyDescent="0.3">
      <c r="B20" s="97"/>
      <c r="C20" s="98"/>
      <c r="D20" s="720"/>
      <c r="E20" s="720"/>
      <c r="F20" s="538" t="s">
        <v>1072</v>
      </c>
      <c r="G20" s="538"/>
      <c r="H20" s="538"/>
      <c r="I20" s="40"/>
      <c r="J20" s="71"/>
      <c r="K20" s="25"/>
      <c r="L20" s="25"/>
      <c r="M20" s="624"/>
      <c r="N20" s="630"/>
      <c r="O20" s="624"/>
      <c r="P20" s="621"/>
      <c r="Q20" s="621"/>
      <c r="R20" s="621" t="s">
        <v>1072</v>
      </c>
      <c r="S20" s="621"/>
      <c r="T20" s="1074"/>
      <c r="U20" s="1022"/>
      <c r="V20" s="622"/>
    </row>
    <row r="21" spans="1:22" s="16" customFormat="1" ht="21" customHeight="1" thickTop="1" thickBot="1" x14ac:dyDescent="0.3">
      <c r="B21" s="97"/>
      <c r="C21" s="98"/>
      <c r="D21" s="720"/>
      <c r="E21" s="720"/>
      <c r="F21" s="538" t="s">
        <v>1073</v>
      </c>
      <c r="G21" s="538"/>
      <c r="H21" s="538"/>
      <c r="I21" s="40"/>
      <c r="J21" s="71"/>
      <c r="K21" s="25"/>
      <c r="L21" s="25"/>
      <c r="M21" s="624"/>
      <c r="N21" s="630"/>
      <c r="O21" s="624"/>
      <c r="P21" s="621"/>
      <c r="Q21" s="621"/>
      <c r="R21" s="621" t="s">
        <v>1073</v>
      </c>
      <c r="S21" s="621"/>
      <c r="T21" s="1074"/>
      <c r="U21" s="1022"/>
      <c r="V21" s="622"/>
    </row>
    <row r="22" spans="1:22" s="16" customFormat="1" ht="21" customHeight="1" thickTop="1" thickBot="1" x14ac:dyDescent="0.3">
      <c r="B22" s="97"/>
      <c r="C22" s="98"/>
      <c r="D22" s="720"/>
      <c r="E22" s="720"/>
      <c r="F22" s="538" t="s">
        <v>1074</v>
      </c>
      <c r="G22" s="538"/>
      <c r="H22" s="538"/>
      <c r="I22" s="40"/>
      <c r="J22" s="71"/>
      <c r="K22" s="25"/>
      <c r="L22" s="25"/>
      <c r="M22" s="624"/>
      <c r="N22" s="630"/>
      <c r="O22" s="624"/>
      <c r="P22" s="621"/>
      <c r="Q22" s="621"/>
      <c r="R22" s="621" t="s">
        <v>1074</v>
      </c>
      <c r="S22" s="621"/>
      <c r="T22" s="1074"/>
      <c r="U22" s="1022"/>
      <c r="V22" s="622"/>
    </row>
    <row r="23" spans="1:22" s="16" customFormat="1" ht="21" customHeight="1" thickTop="1" thickBot="1" x14ac:dyDescent="0.3">
      <c r="B23" s="97"/>
      <c r="C23" s="98"/>
      <c r="D23" s="720"/>
      <c r="E23" s="720"/>
      <c r="F23" s="538" t="s">
        <v>1075</v>
      </c>
      <c r="G23" s="538"/>
      <c r="H23" s="538"/>
      <c r="I23" s="40"/>
      <c r="J23" s="71"/>
      <c r="K23" s="25"/>
      <c r="L23" s="25"/>
      <c r="M23" s="624"/>
      <c r="N23" s="630"/>
      <c r="O23" s="624"/>
      <c r="P23" s="621"/>
      <c r="Q23" s="621"/>
      <c r="R23" s="621" t="s">
        <v>1075</v>
      </c>
      <c r="S23" s="1097"/>
      <c r="T23" s="1074"/>
      <c r="U23" s="1022"/>
      <c r="V23" s="622"/>
    </row>
    <row r="24" spans="1:22" s="16" customFormat="1" ht="21" customHeight="1" thickTop="1" thickBot="1" x14ac:dyDescent="0.3">
      <c r="B24" s="97"/>
      <c r="C24" s="98"/>
      <c r="D24" s="98"/>
      <c r="E24" s="720"/>
      <c r="F24" s="884" t="s">
        <v>157</v>
      </c>
      <c r="G24" s="726"/>
      <c r="H24" s="885"/>
      <c r="I24" s="40"/>
      <c r="J24" s="71"/>
      <c r="K24" s="25"/>
      <c r="L24" s="25"/>
      <c r="M24" s="624"/>
      <c r="N24" s="630"/>
      <c r="O24" s="624"/>
      <c r="P24" s="624"/>
      <c r="Q24" s="621"/>
      <c r="R24" s="1388" t="s">
        <v>157</v>
      </c>
      <c r="S24" s="1100"/>
      <c r="T24" s="1101"/>
      <c r="U24" s="1022"/>
      <c r="V24" s="622"/>
    </row>
    <row r="25" spans="1:22" s="16" customFormat="1" ht="4.5" customHeight="1" thickTop="1" thickBot="1" x14ac:dyDescent="0.3">
      <c r="B25" s="97"/>
      <c r="C25" s="98"/>
      <c r="D25" s="98"/>
      <c r="E25" s="720"/>
      <c r="F25" s="723"/>
      <c r="G25" s="319"/>
      <c r="H25" s="720"/>
      <c r="I25" s="539"/>
      <c r="J25" s="71"/>
      <c r="K25" s="25"/>
      <c r="L25" s="25"/>
      <c r="M25" s="624"/>
      <c r="N25" s="630"/>
      <c r="O25" s="624"/>
      <c r="P25" s="624"/>
      <c r="Q25" s="621"/>
      <c r="R25" s="34"/>
      <c r="S25" s="276"/>
      <c r="T25" s="621"/>
      <c r="U25" s="1102"/>
      <c r="V25" s="622"/>
    </row>
    <row r="26" spans="1:22" s="16" customFormat="1" ht="24" customHeight="1" thickTop="1" thickBot="1" x14ac:dyDescent="0.3">
      <c r="B26" s="97"/>
      <c r="C26" s="40"/>
      <c r="D26" s="719" t="s">
        <v>1159</v>
      </c>
      <c r="E26" s="537"/>
      <c r="F26" s="537"/>
      <c r="G26" s="537"/>
      <c r="H26" s="537"/>
      <c r="I26" s="537"/>
      <c r="J26" s="71"/>
      <c r="K26" s="25"/>
      <c r="L26" s="25"/>
      <c r="M26" s="624"/>
      <c r="N26" s="630"/>
      <c r="O26" s="1022"/>
      <c r="P26" s="1908" t="s">
        <v>1159</v>
      </c>
      <c r="Q26" s="1866"/>
      <c r="R26" s="1866"/>
      <c r="S26" s="1866"/>
      <c r="T26" s="1097"/>
      <c r="U26" s="621"/>
      <c r="V26" s="622"/>
    </row>
    <row r="27" spans="1:22" s="16" customFormat="1" ht="36" customHeight="1" thickTop="1" thickBot="1" x14ac:dyDescent="0.3">
      <c r="B27" s="97"/>
      <c r="C27" s="40"/>
      <c r="D27" s="1848" t="s">
        <v>3598</v>
      </c>
      <c r="E27" s="1849"/>
      <c r="F27" s="1849"/>
      <c r="G27" s="1849"/>
      <c r="H27" s="316"/>
      <c r="I27" s="316"/>
      <c r="J27" s="71"/>
      <c r="K27" s="25"/>
      <c r="L27" s="25"/>
      <c r="M27" s="624"/>
      <c r="N27" s="630"/>
      <c r="O27" s="1022"/>
      <c r="P27" s="1905" t="s">
        <v>3598</v>
      </c>
      <c r="Q27" s="1904"/>
      <c r="R27" s="1904"/>
      <c r="S27" s="1904"/>
      <c r="T27" s="1103"/>
      <c r="U27" s="621"/>
      <c r="V27" s="622"/>
    </row>
    <row r="28" spans="1:22" s="16" customFormat="1" ht="24" customHeight="1" thickTop="1" thickBot="1" x14ac:dyDescent="0.3">
      <c r="B28" s="97"/>
      <c r="C28" s="40"/>
      <c r="D28" s="719" t="s">
        <v>1126</v>
      </c>
      <c r="E28" s="538"/>
      <c r="F28" s="538"/>
      <c r="G28" s="538"/>
      <c r="H28" s="537"/>
      <c r="I28" s="537"/>
      <c r="J28" s="71"/>
      <c r="K28" s="25"/>
      <c r="L28" s="25"/>
      <c r="M28" s="624"/>
      <c r="N28" s="630"/>
      <c r="O28" s="1022"/>
      <c r="P28" s="1908" t="s">
        <v>1126</v>
      </c>
      <c r="Q28" s="1866"/>
      <c r="R28" s="1866"/>
      <c r="S28" s="1866"/>
      <c r="T28" s="1074"/>
      <c r="U28" s="621"/>
      <c r="V28" s="622"/>
    </row>
    <row r="29" spans="1:22" s="16" customFormat="1" ht="6" customHeight="1" thickTop="1" thickBot="1" x14ac:dyDescent="0.3">
      <c r="B29" s="100"/>
      <c r="C29" s="88"/>
      <c r="D29" s="88"/>
      <c r="E29" s="320"/>
      <c r="F29" s="320"/>
      <c r="G29" s="320"/>
      <c r="H29" s="88"/>
      <c r="I29" s="88"/>
      <c r="J29" s="101"/>
      <c r="K29" s="25"/>
      <c r="L29" s="25"/>
      <c r="M29" s="624"/>
      <c r="N29" s="632"/>
      <c r="O29" s="633"/>
      <c r="P29" s="633"/>
      <c r="Q29" s="633"/>
      <c r="R29" s="633"/>
      <c r="S29" s="633"/>
      <c r="T29" s="633"/>
      <c r="U29" s="633"/>
      <c r="V29" s="634"/>
    </row>
    <row r="30" spans="1:22" ht="9" customHeight="1" thickBot="1" x14ac:dyDescent="0.2">
      <c r="C30" s="39"/>
      <c r="D30" s="39"/>
      <c r="E30" s="39"/>
      <c r="F30" s="39"/>
      <c r="G30" s="39"/>
      <c r="H30" s="39"/>
      <c r="I30" s="23"/>
      <c r="J30" s="25"/>
      <c r="K30" s="25"/>
      <c r="L30" s="25"/>
      <c r="O30" s="631"/>
      <c r="P30" s="631"/>
      <c r="Q30" s="631"/>
      <c r="R30" s="631"/>
      <c r="S30" s="631"/>
      <c r="T30" s="631"/>
      <c r="U30" s="623"/>
      <c r="V30" s="625"/>
    </row>
    <row r="31" spans="1:22" s="16" customFormat="1" ht="4.5" customHeight="1" x14ac:dyDescent="0.25">
      <c r="A31" s="16" t="s">
        <v>1144</v>
      </c>
      <c r="B31" s="102"/>
      <c r="C31" s="96"/>
      <c r="D31" s="96"/>
      <c r="E31" s="95"/>
      <c r="F31" s="95"/>
      <c r="G31" s="95"/>
      <c r="H31" s="95"/>
      <c r="I31" s="95"/>
      <c r="J31" s="70"/>
      <c r="K31" s="25"/>
      <c r="L31" s="25"/>
      <c r="M31" s="624" t="s">
        <v>1144</v>
      </c>
      <c r="N31" s="637"/>
      <c r="O31" s="628"/>
      <c r="P31" s="628"/>
      <c r="Q31" s="627"/>
      <c r="R31" s="627"/>
      <c r="S31" s="627"/>
      <c r="T31" s="627"/>
      <c r="U31" s="627"/>
      <c r="V31" s="629"/>
    </row>
    <row r="32" spans="1:22" s="16" customFormat="1" ht="21" customHeight="1" thickBot="1" x14ac:dyDescent="0.3">
      <c r="B32" s="97"/>
      <c r="C32" s="308" t="s">
        <v>1152</v>
      </c>
      <c r="D32" s="308"/>
      <c r="E32" s="308"/>
      <c r="F32" s="308"/>
      <c r="G32" s="308"/>
      <c r="H32" s="308"/>
      <c r="I32" s="308"/>
      <c r="J32" s="71"/>
      <c r="K32" s="25"/>
      <c r="L32" s="25"/>
      <c r="M32" s="624"/>
      <c r="N32" s="630"/>
      <c r="O32" s="1104" t="s">
        <v>1152</v>
      </c>
      <c r="P32" s="1104"/>
      <c r="Q32" s="1104"/>
      <c r="R32" s="1104"/>
      <c r="S32" s="1104"/>
      <c r="T32" s="1104"/>
      <c r="U32" s="1104"/>
      <c r="V32" s="622"/>
    </row>
    <row r="33" spans="1:22" s="16" customFormat="1" ht="24" customHeight="1" thickTop="1" thickBot="1" x14ac:dyDescent="0.3">
      <c r="B33" s="97"/>
      <c r="C33" s="40"/>
      <c r="D33" s="720" t="s">
        <v>3415</v>
      </c>
      <c r="E33" s="309"/>
      <c r="F33" s="309"/>
      <c r="G33" s="309"/>
      <c r="H33" s="309"/>
      <c r="I33" s="309"/>
      <c r="J33" s="71"/>
      <c r="K33" s="25"/>
      <c r="L33" s="25"/>
      <c r="M33" s="624"/>
      <c r="N33" s="630"/>
      <c r="O33" s="1022"/>
      <c r="P33" s="621" t="s">
        <v>3415</v>
      </c>
      <c r="Q33" s="648"/>
      <c r="R33" s="648"/>
      <c r="S33" s="648"/>
      <c r="T33" s="648"/>
      <c r="U33" s="1036"/>
      <c r="V33" s="622"/>
    </row>
    <row r="34" spans="1:22" s="16" customFormat="1" ht="21" customHeight="1" thickTop="1" thickBot="1" x14ac:dyDescent="0.3">
      <c r="B34" s="97"/>
      <c r="C34" s="720"/>
      <c r="D34" s="720"/>
      <c r="E34" s="538" t="s">
        <v>1067</v>
      </c>
      <c r="F34" s="538" t="s">
        <v>3416</v>
      </c>
      <c r="G34" s="309"/>
      <c r="H34" s="309"/>
      <c r="I34" s="40"/>
      <c r="J34" s="71"/>
      <c r="K34" s="25"/>
      <c r="L34" s="25"/>
      <c r="M34" s="624"/>
      <c r="N34" s="630"/>
      <c r="O34" s="621"/>
      <c r="P34" s="621"/>
      <c r="Q34" s="621" t="s">
        <v>1067</v>
      </c>
      <c r="R34" s="621" t="s">
        <v>3416</v>
      </c>
      <c r="S34" s="648"/>
      <c r="T34" s="1385"/>
      <c r="U34" s="1022"/>
      <c r="V34" s="622"/>
    </row>
    <row r="35" spans="1:22" s="16" customFormat="1" ht="21" customHeight="1" thickTop="1" thickBot="1" x14ac:dyDescent="0.3">
      <c r="B35" s="97"/>
      <c r="C35" s="98"/>
      <c r="D35" s="98"/>
      <c r="E35" s="98"/>
      <c r="F35" s="538" t="s">
        <v>1207</v>
      </c>
      <c r="G35" s="538"/>
      <c r="H35" s="538"/>
      <c r="I35" s="40"/>
      <c r="J35" s="71"/>
      <c r="K35" s="25"/>
      <c r="L35" s="25"/>
      <c r="M35" s="624"/>
      <c r="N35" s="630"/>
      <c r="O35" s="624"/>
      <c r="P35" s="624"/>
      <c r="Q35" s="624"/>
      <c r="R35" s="621" t="s">
        <v>1207</v>
      </c>
      <c r="S35" s="621"/>
      <c r="T35" s="1386"/>
      <c r="U35" s="1022"/>
      <c r="V35" s="622"/>
    </row>
    <row r="36" spans="1:22" s="16" customFormat="1" ht="21" customHeight="1" thickTop="1" thickBot="1" x14ac:dyDescent="0.3">
      <c r="B36" s="97"/>
      <c r="C36" s="98"/>
      <c r="D36" s="98"/>
      <c r="E36" s="720"/>
      <c r="F36" s="538" t="s">
        <v>1208</v>
      </c>
      <c r="G36" s="538"/>
      <c r="H36" s="538"/>
      <c r="I36" s="40"/>
      <c r="J36" s="71"/>
      <c r="K36" s="25"/>
      <c r="L36" s="25"/>
      <c r="M36" s="624"/>
      <c r="N36" s="630"/>
      <c r="O36" s="624"/>
      <c r="P36" s="624"/>
      <c r="Q36" s="621"/>
      <c r="R36" s="621" t="s">
        <v>1208</v>
      </c>
      <c r="S36" s="621"/>
      <c r="T36" s="1074"/>
      <c r="U36" s="1022"/>
      <c r="V36" s="622"/>
    </row>
    <row r="37" spans="1:22" s="16" customFormat="1" ht="21" customHeight="1" thickTop="1" thickBot="1" x14ac:dyDescent="0.3">
      <c r="B37" s="97"/>
      <c r="C37" s="98"/>
      <c r="D37" s="98"/>
      <c r="E37" s="720"/>
      <c r="F37" s="538" t="s">
        <v>3417</v>
      </c>
      <c r="G37" s="538"/>
      <c r="H37" s="538"/>
      <c r="I37" s="40"/>
      <c r="J37" s="71"/>
      <c r="K37" s="25"/>
      <c r="L37" s="25"/>
      <c r="M37" s="624"/>
      <c r="N37" s="630"/>
      <c r="O37" s="624"/>
      <c r="P37" s="624"/>
      <c r="Q37" s="621"/>
      <c r="R37" s="621" t="s">
        <v>3417</v>
      </c>
      <c r="S37" s="621"/>
      <c r="T37" s="1074"/>
      <c r="U37" s="1022"/>
      <c r="V37" s="622"/>
    </row>
    <row r="38" spans="1:22" s="16" customFormat="1" ht="21" customHeight="1" thickTop="1" thickBot="1" x14ac:dyDescent="0.3">
      <c r="B38" s="97"/>
      <c r="C38" s="98"/>
      <c r="D38" s="98"/>
      <c r="E38" s="720"/>
      <c r="F38" s="538" t="s">
        <v>1209</v>
      </c>
      <c r="G38" s="538"/>
      <c r="H38" s="538"/>
      <c r="I38" s="40"/>
      <c r="J38" s="71"/>
      <c r="K38" s="25"/>
      <c r="L38" s="25"/>
      <c r="M38" s="624"/>
      <c r="N38" s="630"/>
      <c r="O38" s="624"/>
      <c r="P38" s="624"/>
      <c r="Q38" s="621"/>
      <c r="R38" s="621" t="s">
        <v>1209</v>
      </c>
      <c r="S38" s="621"/>
      <c r="T38" s="1074"/>
      <c r="U38" s="1022"/>
      <c r="V38" s="622"/>
    </row>
    <row r="39" spans="1:22" s="16" customFormat="1" ht="21" customHeight="1" thickTop="1" thickBot="1" x14ac:dyDescent="0.3">
      <c r="B39" s="97"/>
      <c r="C39" s="98"/>
      <c r="D39" s="98"/>
      <c r="E39" s="720"/>
      <c r="F39" s="538" t="s">
        <v>1210</v>
      </c>
      <c r="G39" s="538"/>
      <c r="H39" s="775"/>
      <c r="I39" s="40"/>
      <c r="J39" s="71"/>
      <c r="K39" s="25"/>
      <c r="L39" s="25"/>
      <c r="M39" s="624"/>
      <c r="N39" s="630"/>
      <c r="O39" s="624"/>
      <c r="P39" s="624"/>
      <c r="Q39" s="621"/>
      <c r="R39" s="621" t="s">
        <v>1210</v>
      </c>
      <c r="S39" s="1387"/>
      <c r="T39" s="1105"/>
      <c r="U39" s="1022"/>
      <c r="V39" s="622"/>
    </row>
    <row r="40" spans="1:22" s="16" customFormat="1" ht="21" customHeight="1" thickTop="1" thickBot="1" x14ac:dyDescent="0.3">
      <c r="B40" s="97"/>
      <c r="C40" s="98"/>
      <c r="D40" s="98"/>
      <c r="E40" s="776"/>
      <c r="F40" s="471" t="s">
        <v>1211</v>
      </c>
      <c r="G40" s="726"/>
      <c r="H40" s="99"/>
      <c r="I40" s="40"/>
      <c r="J40" s="71"/>
      <c r="K40" s="25"/>
      <c r="L40" s="25"/>
      <c r="M40" s="624"/>
      <c r="N40" s="630"/>
      <c r="O40" s="624"/>
      <c r="P40" s="624"/>
      <c r="Q40" s="1106"/>
      <c r="R40" s="1383" t="s">
        <v>1211</v>
      </c>
      <c r="S40" s="1100"/>
      <c r="T40" s="1107"/>
      <c r="U40" s="1022"/>
      <c r="V40" s="622"/>
    </row>
    <row r="41" spans="1:22" s="16" customFormat="1" ht="24" customHeight="1" thickTop="1" thickBot="1" x14ac:dyDescent="0.3">
      <c r="B41" s="97"/>
      <c r="C41" s="40"/>
      <c r="D41" s="720" t="s">
        <v>1125</v>
      </c>
      <c r="E41" s="537"/>
      <c r="F41" s="538"/>
      <c r="G41" s="538"/>
      <c r="H41" s="538"/>
      <c r="I41" s="540"/>
      <c r="J41" s="71"/>
      <c r="K41" s="25"/>
      <c r="L41" s="25"/>
      <c r="M41" s="624"/>
      <c r="N41" s="630"/>
      <c r="O41" s="1022"/>
      <c r="P41" s="621" t="s">
        <v>1125</v>
      </c>
      <c r="Q41" s="621"/>
      <c r="R41" s="621"/>
      <c r="S41" s="1099"/>
      <c r="T41" s="1074"/>
      <c r="U41" s="1099"/>
      <c r="V41" s="622"/>
    </row>
    <row r="42" spans="1:22" s="16" customFormat="1" ht="9" customHeight="1" thickTop="1" thickBot="1" x14ac:dyDescent="0.3">
      <c r="B42" s="100"/>
      <c r="C42" s="103"/>
      <c r="D42" s="103"/>
      <c r="E42" s="88"/>
      <c r="F42" s="88"/>
      <c r="G42" s="88"/>
      <c r="H42" s="88"/>
      <c r="I42" s="320"/>
      <c r="J42" s="101"/>
      <c r="K42" s="25"/>
      <c r="L42" s="25"/>
      <c r="M42" s="624"/>
      <c r="N42" s="632"/>
      <c r="O42" s="638"/>
      <c r="P42" s="638"/>
      <c r="Q42" s="633"/>
      <c r="R42" s="633"/>
      <c r="S42" s="633"/>
      <c r="T42" s="633"/>
      <c r="U42" s="633"/>
      <c r="V42" s="634"/>
    </row>
    <row r="43" spans="1:22" ht="20.100000000000001" customHeight="1" thickBot="1" x14ac:dyDescent="0.2">
      <c r="A43" s="1897" t="str">
        <f>IF(ISBLANK('１．学校基本情報'!$A$7),"",'１．学校基本情報'!$A$7)</f>
        <v/>
      </c>
      <c r="B43" s="1897"/>
      <c r="C43" s="1897"/>
      <c r="D43" s="1897"/>
      <c r="E43" s="1897"/>
      <c r="F43" s="1897"/>
      <c r="G43" s="1897"/>
      <c r="H43" s="1897"/>
      <c r="I43" s="1897"/>
      <c r="J43" s="1897"/>
      <c r="K43" s="47"/>
      <c r="L43" s="12"/>
      <c r="M43" s="1867"/>
      <c r="N43" s="1867"/>
      <c r="O43" s="1867"/>
      <c r="P43" s="1867"/>
      <c r="Q43" s="1867"/>
      <c r="R43" s="1867"/>
      <c r="S43" s="1867"/>
      <c r="T43" s="1867"/>
      <c r="U43" s="1867"/>
      <c r="V43" s="1867"/>
    </row>
    <row r="44" spans="1:22" s="16" customFormat="1" ht="7.5" customHeight="1" x14ac:dyDescent="0.25">
      <c r="B44" s="102"/>
      <c r="C44" s="95"/>
      <c r="D44" s="95"/>
      <c r="E44" s="104"/>
      <c r="F44" s="105"/>
      <c r="G44" s="105"/>
      <c r="H44" s="105"/>
      <c r="I44" s="105"/>
      <c r="J44" s="70"/>
      <c r="K44" s="25"/>
      <c r="L44" s="25"/>
      <c r="M44" s="624"/>
      <c r="N44" s="637"/>
      <c r="O44" s="627"/>
      <c r="P44" s="627"/>
      <c r="Q44" s="639"/>
      <c r="R44" s="640"/>
      <c r="S44" s="640"/>
      <c r="T44" s="640"/>
      <c r="U44" s="640"/>
      <c r="V44" s="629"/>
    </row>
    <row r="45" spans="1:22" s="16" customFormat="1" ht="21" customHeight="1" thickBot="1" x14ac:dyDescent="0.3">
      <c r="B45" s="97"/>
      <c r="C45" s="720" t="s">
        <v>1153</v>
      </c>
      <c r="D45" s="720"/>
      <c r="E45" s="92"/>
      <c r="F45" s="720"/>
      <c r="G45" s="537"/>
      <c r="H45" s="537"/>
      <c r="I45" s="537"/>
      <c r="J45" s="71"/>
      <c r="K45" s="25"/>
      <c r="L45" s="25"/>
      <c r="M45" s="624"/>
      <c r="N45" s="630"/>
      <c r="O45" s="621" t="s">
        <v>1153</v>
      </c>
      <c r="P45" s="621"/>
      <c r="Q45" s="279"/>
      <c r="R45" s="621"/>
      <c r="S45" s="621"/>
      <c r="T45" s="621"/>
      <c r="U45" s="621"/>
      <c r="V45" s="622"/>
    </row>
    <row r="46" spans="1:22" s="16" customFormat="1" ht="24" customHeight="1" thickTop="1" thickBot="1" x14ac:dyDescent="0.3">
      <c r="B46" s="97"/>
      <c r="C46" s="40"/>
      <c r="D46" s="720" t="s">
        <v>1160</v>
      </c>
      <c r="E46" s="309"/>
      <c r="F46" s="309"/>
      <c r="G46" s="886"/>
      <c r="H46" s="886"/>
      <c r="I46" s="306"/>
      <c r="J46" s="71"/>
      <c r="K46" s="25"/>
      <c r="L46" s="25"/>
      <c r="M46" s="624"/>
      <c r="N46" s="630"/>
      <c r="O46" s="1022"/>
      <c r="P46" s="621" t="s">
        <v>1160</v>
      </c>
      <c r="Q46" s="648"/>
      <c r="R46" s="648"/>
      <c r="S46" s="31"/>
      <c r="T46" s="31"/>
      <c r="U46" s="31"/>
      <c r="V46" s="622"/>
    </row>
    <row r="47" spans="1:22" s="16" customFormat="1" ht="21" customHeight="1" thickTop="1" thickBot="1" x14ac:dyDescent="0.3">
      <c r="B47" s="97"/>
      <c r="C47" s="55"/>
      <c r="D47" s="98"/>
      <c r="E47" s="538" t="s">
        <v>1067</v>
      </c>
      <c r="F47" s="538" t="s">
        <v>1077</v>
      </c>
      <c r="G47" s="274"/>
      <c r="H47" s="887"/>
      <c r="I47" s="40"/>
      <c r="J47" s="71"/>
      <c r="K47" s="25"/>
      <c r="L47" s="25"/>
      <c r="M47" s="624"/>
      <c r="N47" s="630"/>
      <c r="O47" s="641"/>
      <c r="P47" s="624"/>
      <c r="Q47" s="621" t="s">
        <v>1067</v>
      </c>
      <c r="R47" s="621" t="s">
        <v>1077</v>
      </c>
      <c r="S47" s="641"/>
      <c r="T47" s="712"/>
      <c r="U47" s="1022"/>
      <c r="V47" s="622"/>
    </row>
    <row r="48" spans="1:22" s="16" customFormat="1" ht="21" customHeight="1" thickTop="1" thickBot="1" x14ac:dyDescent="0.3">
      <c r="B48" s="97"/>
      <c r="C48" s="106"/>
      <c r="D48" s="98"/>
      <c r="E48" s="540"/>
      <c r="F48" s="537" t="s">
        <v>1078</v>
      </c>
      <c r="G48" s="55"/>
      <c r="H48" s="887"/>
      <c r="I48" s="40"/>
      <c r="J48" s="71"/>
      <c r="K48" s="25"/>
      <c r="L48" s="25"/>
      <c r="M48" s="624"/>
      <c r="N48" s="630"/>
      <c r="O48" s="1108"/>
      <c r="P48" s="624"/>
      <c r="Q48" s="621"/>
      <c r="R48" s="621" t="s">
        <v>1078</v>
      </c>
      <c r="S48" s="641"/>
      <c r="T48" s="712"/>
      <c r="U48" s="1022"/>
      <c r="V48" s="622"/>
    </row>
    <row r="49" spans="1:22" s="16" customFormat="1" ht="21" customHeight="1" thickTop="1" thickBot="1" x14ac:dyDescent="0.3">
      <c r="B49" s="97"/>
      <c r="C49" s="55"/>
      <c r="D49" s="98"/>
      <c r="E49" s="720"/>
      <c r="F49" s="538" t="s">
        <v>1308</v>
      </c>
      <c r="G49" s="538"/>
      <c r="H49" s="63"/>
      <c r="I49" s="40"/>
      <c r="J49" s="71"/>
      <c r="K49" s="25"/>
      <c r="L49" s="25"/>
      <c r="M49" s="624"/>
      <c r="N49" s="630"/>
      <c r="O49" s="641"/>
      <c r="P49" s="624"/>
      <c r="Q49" s="621"/>
      <c r="R49" s="621" t="s">
        <v>1308</v>
      </c>
      <c r="S49" s="621"/>
      <c r="T49" s="712"/>
      <c r="U49" s="1022"/>
      <c r="V49" s="622"/>
    </row>
    <row r="50" spans="1:22" s="16" customFormat="1" ht="21" customHeight="1" thickTop="1" thickBot="1" x14ac:dyDescent="0.3">
      <c r="B50" s="97"/>
      <c r="C50" s="106"/>
      <c r="D50" s="98"/>
      <c r="E50" s="720"/>
      <c r="F50" s="538" t="s">
        <v>3379</v>
      </c>
      <c r="G50" s="313"/>
      <c r="H50" s="887"/>
      <c r="I50" s="40"/>
      <c r="J50" s="107"/>
      <c r="K50" s="108"/>
      <c r="L50" s="108"/>
      <c r="M50" s="624"/>
      <c r="N50" s="630"/>
      <c r="O50" s="1108"/>
      <c r="P50" s="624"/>
      <c r="Q50" s="621"/>
      <c r="R50" s="621" t="s">
        <v>3379</v>
      </c>
      <c r="S50" s="641"/>
      <c r="T50" s="712"/>
      <c r="U50" s="1022"/>
      <c r="V50" s="642"/>
    </row>
    <row r="51" spans="1:22" s="16" customFormat="1" ht="21" customHeight="1" thickTop="1" thickBot="1" x14ac:dyDescent="0.3">
      <c r="B51" s="97"/>
      <c r="C51" s="55"/>
      <c r="D51" s="98"/>
      <c r="E51" s="720"/>
      <c r="F51" s="1849" t="s">
        <v>3418</v>
      </c>
      <c r="G51" s="1849"/>
      <c r="H51" s="63"/>
      <c r="I51" s="40"/>
      <c r="J51" s="107"/>
      <c r="K51" s="108"/>
      <c r="L51" s="108"/>
      <c r="M51" s="624"/>
      <c r="N51" s="630"/>
      <c r="O51" s="641"/>
      <c r="P51" s="624"/>
      <c r="Q51" s="621"/>
      <c r="R51" s="1904" t="s">
        <v>3418</v>
      </c>
      <c r="S51" s="1904"/>
      <c r="T51" s="712"/>
      <c r="U51" s="1022"/>
      <c r="V51" s="642"/>
    </row>
    <row r="52" spans="1:22" s="16" customFormat="1" ht="21" customHeight="1" thickTop="1" thickBot="1" x14ac:dyDescent="0.3">
      <c r="B52" s="97"/>
      <c r="C52" s="106"/>
      <c r="D52" s="106"/>
      <c r="E52" s="720"/>
      <c r="F52" s="471" t="s">
        <v>1076</v>
      </c>
      <c r="G52" s="726"/>
      <c r="H52" s="888"/>
      <c r="I52" s="40"/>
      <c r="J52" s="107"/>
      <c r="K52" s="108"/>
      <c r="L52" s="108"/>
      <c r="M52" s="624"/>
      <c r="N52" s="630"/>
      <c r="O52" s="1108"/>
      <c r="P52" s="1108"/>
      <c r="Q52" s="621"/>
      <c r="R52" s="1383" t="s">
        <v>1076</v>
      </c>
      <c r="S52" s="1100"/>
      <c r="T52" s="1107"/>
      <c r="U52" s="1022"/>
      <c r="V52" s="642"/>
    </row>
    <row r="53" spans="1:22" s="16" customFormat="1" ht="24" customHeight="1" thickTop="1" thickBot="1" x14ac:dyDescent="0.3">
      <c r="B53" s="97"/>
      <c r="C53" s="40"/>
      <c r="D53" s="720" t="s">
        <v>1127</v>
      </c>
      <c r="E53" s="537"/>
      <c r="F53" s="538"/>
      <c r="G53" s="538"/>
      <c r="H53" s="274"/>
      <c r="I53" s="889"/>
      <c r="J53" s="71"/>
      <c r="K53" s="25"/>
      <c r="L53" s="25"/>
      <c r="M53" s="624"/>
      <c r="N53" s="630"/>
      <c r="O53" s="1022"/>
      <c r="P53" s="1049" t="s">
        <v>1127</v>
      </c>
      <c r="Q53" s="621"/>
      <c r="R53" s="621"/>
      <c r="S53" s="1099"/>
      <c r="T53" s="641"/>
      <c r="U53" s="712"/>
      <c r="V53" s="622"/>
    </row>
    <row r="54" spans="1:22" s="16" customFormat="1" ht="6.75" customHeight="1" thickTop="1" thickBot="1" x14ac:dyDescent="0.3">
      <c r="B54" s="100"/>
      <c r="C54" s="109"/>
      <c r="D54" s="109"/>
      <c r="E54" s="110"/>
      <c r="F54" s="110"/>
      <c r="G54" s="110"/>
      <c r="H54" s="111"/>
      <c r="I54" s="112"/>
      <c r="J54" s="113"/>
      <c r="K54" s="108"/>
      <c r="L54" s="108"/>
      <c r="M54" s="624"/>
      <c r="N54" s="632"/>
      <c r="O54" s="643"/>
      <c r="P54" s="643"/>
      <c r="Q54" s="644"/>
      <c r="R54" s="644"/>
      <c r="S54" s="644"/>
      <c r="T54" s="645"/>
      <c r="U54" s="646"/>
      <c r="V54" s="647"/>
    </row>
    <row r="55" spans="1:22" s="31" customFormat="1" ht="9" customHeight="1" thickBot="1" x14ac:dyDescent="0.2">
      <c r="A55" s="15"/>
      <c r="B55" s="15"/>
      <c r="C55" s="15"/>
      <c r="D55" s="15"/>
      <c r="E55" s="15"/>
      <c r="F55" s="15"/>
      <c r="G55" s="15"/>
      <c r="H55" s="15"/>
      <c r="I55" s="15"/>
      <c r="J55" s="11"/>
      <c r="K55" s="11"/>
      <c r="L55" s="11"/>
      <c r="M55" s="34"/>
      <c r="N55" s="34"/>
      <c r="O55" s="34"/>
      <c r="P55" s="34"/>
      <c r="Q55" s="34"/>
      <c r="R55" s="34"/>
      <c r="S55" s="34"/>
      <c r="T55" s="34"/>
      <c r="U55" s="34"/>
    </row>
    <row r="56" spans="1:22" s="16" customFormat="1" ht="7.5" customHeight="1" x14ac:dyDescent="0.25">
      <c r="B56" s="102"/>
      <c r="C56" s="95"/>
      <c r="D56" s="95"/>
      <c r="E56" s="104"/>
      <c r="F56" s="105"/>
      <c r="G56" s="105"/>
      <c r="H56" s="105"/>
      <c r="I56" s="105"/>
      <c r="J56" s="70"/>
      <c r="K56" s="25"/>
      <c r="L56" s="25"/>
      <c r="M56" s="624"/>
      <c r="N56" s="637"/>
      <c r="O56" s="627"/>
      <c r="P56" s="627"/>
      <c r="Q56" s="639"/>
      <c r="R56" s="640"/>
      <c r="S56" s="640"/>
      <c r="T56" s="640"/>
      <c r="U56" s="640"/>
      <c r="V56" s="629"/>
    </row>
    <row r="57" spans="1:22" s="16" customFormat="1" ht="21" customHeight="1" thickBot="1" x14ac:dyDescent="0.3">
      <c r="B57" s="97"/>
      <c r="C57" s="720" t="s">
        <v>3419</v>
      </c>
      <c r="D57" s="720"/>
      <c r="E57" s="92"/>
      <c r="F57" s="720"/>
      <c r="G57" s="537"/>
      <c r="H57" s="537"/>
      <c r="I57" s="537"/>
      <c r="J57" s="71"/>
      <c r="K57" s="25"/>
      <c r="L57" s="25"/>
      <c r="M57" s="624"/>
      <c r="N57" s="630"/>
      <c r="O57" s="621" t="s">
        <v>3419</v>
      </c>
      <c r="P57" s="621"/>
      <c r="Q57" s="279"/>
      <c r="R57" s="621"/>
      <c r="S57" s="621"/>
      <c r="T57" s="621"/>
      <c r="U57" s="621"/>
      <c r="V57" s="622"/>
    </row>
    <row r="58" spans="1:22" s="16" customFormat="1" ht="24" customHeight="1" thickTop="1" thickBot="1" x14ac:dyDescent="0.3">
      <c r="B58" s="97"/>
      <c r="C58" s="40"/>
      <c r="D58" s="720" t="s">
        <v>1195</v>
      </c>
      <c r="E58" s="309"/>
      <c r="F58" s="871"/>
      <c r="G58" s="306"/>
      <c r="H58" s="306"/>
      <c r="I58" s="306"/>
      <c r="J58" s="71"/>
      <c r="K58" s="25"/>
      <c r="L58" s="25"/>
      <c r="M58" s="624"/>
      <c r="N58" s="630"/>
      <c r="O58" s="1022"/>
      <c r="P58" s="621" t="s">
        <v>1195</v>
      </c>
      <c r="Q58" s="648"/>
      <c r="R58" s="648"/>
      <c r="S58" s="31"/>
      <c r="T58" s="31"/>
      <c r="U58" s="31"/>
      <c r="V58" s="622"/>
    </row>
    <row r="59" spans="1:22" s="16" customFormat="1" ht="30" customHeight="1" thickTop="1" thickBot="1" x14ac:dyDescent="0.3">
      <c r="B59" s="97"/>
      <c r="C59" s="55"/>
      <c r="D59" s="98"/>
      <c r="E59" s="538" t="s">
        <v>1067</v>
      </c>
      <c r="F59" s="1913" t="s">
        <v>1223</v>
      </c>
      <c r="G59" s="1913"/>
      <c r="H59" s="890"/>
      <c r="I59" s="40"/>
      <c r="J59" s="71"/>
      <c r="K59" s="25"/>
      <c r="L59" s="25"/>
      <c r="M59" s="624"/>
      <c r="N59" s="630"/>
      <c r="O59" s="641"/>
      <c r="P59" s="624"/>
      <c r="Q59" s="621" t="s">
        <v>1067</v>
      </c>
      <c r="R59" s="1904" t="s">
        <v>1223</v>
      </c>
      <c r="S59" s="1904"/>
      <c r="T59" s="712"/>
      <c r="U59" s="1022"/>
      <c r="V59" s="622"/>
    </row>
    <row r="60" spans="1:22" s="16" customFormat="1" ht="30" customHeight="1" thickTop="1" thickBot="1" x14ac:dyDescent="0.3">
      <c r="B60" s="97"/>
      <c r="C60" s="106"/>
      <c r="D60" s="98"/>
      <c r="E60" s="540"/>
      <c r="F60" s="1913" t="s">
        <v>3420</v>
      </c>
      <c r="G60" s="1913"/>
      <c r="H60" s="887"/>
      <c r="I60" s="40"/>
      <c r="J60" s="71"/>
      <c r="K60" s="25"/>
      <c r="L60" s="25"/>
      <c r="M60" s="624"/>
      <c r="N60" s="630"/>
      <c r="O60" s="1108"/>
      <c r="P60" s="624"/>
      <c r="Q60" s="621"/>
      <c r="R60" s="1904" t="s">
        <v>3420</v>
      </c>
      <c r="S60" s="1914"/>
      <c r="T60" s="712"/>
      <c r="U60" s="1022"/>
      <c r="V60" s="622"/>
    </row>
    <row r="61" spans="1:22" s="16" customFormat="1" ht="30" customHeight="1" thickTop="1" thickBot="1" x14ac:dyDescent="0.3">
      <c r="B61" s="97"/>
      <c r="C61" s="55"/>
      <c r="D61" s="98"/>
      <c r="E61" s="720"/>
      <c r="F61" s="774" t="s">
        <v>131</v>
      </c>
      <c r="G61" s="726"/>
      <c r="H61" s="891"/>
      <c r="I61" s="40"/>
      <c r="J61" s="71"/>
      <c r="K61" s="25"/>
      <c r="L61" s="25"/>
      <c r="M61" s="624"/>
      <c r="N61" s="630"/>
      <c r="O61" s="641"/>
      <c r="P61" s="624"/>
      <c r="Q61" s="621"/>
      <c r="R61" s="1167" t="s">
        <v>131</v>
      </c>
      <c r="S61" s="1100"/>
      <c r="T61" s="712"/>
      <c r="U61" s="1022"/>
      <c r="V61" s="622"/>
    </row>
    <row r="62" spans="1:22" s="16" customFormat="1" ht="24" customHeight="1" thickTop="1" thickBot="1" x14ac:dyDescent="0.3">
      <c r="B62" s="97"/>
      <c r="C62" s="40"/>
      <c r="D62" s="720" t="s">
        <v>1196</v>
      </c>
      <c r="E62" s="537"/>
      <c r="F62" s="538"/>
      <c r="G62" s="538"/>
      <c r="H62" s="313"/>
      <c r="I62" s="889"/>
      <c r="J62" s="71"/>
      <c r="K62" s="25"/>
      <c r="L62" s="25"/>
      <c r="M62" s="624"/>
      <c r="N62" s="630"/>
      <c r="O62" s="1022"/>
      <c r="P62" s="1049" t="s">
        <v>1196</v>
      </c>
      <c r="Q62" s="621"/>
      <c r="R62" s="621"/>
      <c r="S62" s="1384"/>
      <c r="T62" s="641"/>
      <c r="U62" s="712"/>
      <c r="V62" s="622"/>
    </row>
    <row r="63" spans="1:22" s="16" customFormat="1" ht="6.75" customHeight="1" thickTop="1" thickBot="1" x14ac:dyDescent="0.3">
      <c r="B63" s="100"/>
      <c r="C63" s="109"/>
      <c r="D63" s="109"/>
      <c r="E63" s="110"/>
      <c r="F63" s="110"/>
      <c r="G63" s="110"/>
      <c r="H63" s="111"/>
      <c r="I63" s="112"/>
      <c r="J63" s="113"/>
      <c r="K63" s="108"/>
      <c r="L63" s="108"/>
      <c r="M63" s="624"/>
      <c r="N63" s="632"/>
      <c r="O63" s="643"/>
      <c r="P63" s="643"/>
      <c r="Q63" s="644"/>
      <c r="R63" s="644"/>
      <c r="S63" s="644"/>
      <c r="T63" s="645"/>
      <c r="U63" s="646"/>
      <c r="V63" s="647"/>
    </row>
    <row r="64" spans="1:22" s="31" customFormat="1" ht="18" customHeight="1" x14ac:dyDescent="0.15">
      <c r="A64" s="1730" t="s">
        <v>3421</v>
      </c>
      <c r="B64" s="1730"/>
      <c r="C64" s="1730"/>
      <c r="D64" s="1730"/>
      <c r="E64" s="1730"/>
      <c r="F64" s="1730"/>
      <c r="G64" s="1730"/>
      <c r="H64" s="1730"/>
      <c r="I64" s="15"/>
      <c r="J64" s="11"/>
      <c r="K64" s="11"/>
      <c r="L64" s="11"/>
      <c r="M64" s="1904" t="s">
        <v>3421</v>
      </c>
      <c r="N64" s="1904"/>
      <c r="O64" s="1904"/>
      <c r="P64" s="1904"/>
      <c r="Q64" s="1904"/>
      <c r="R64" s="1904"/>
      <c r="S64" s="1904"/>
      <c r="T64" s="1904"/>
      <c r="U64" s="34"/>
    </row>
    <row r="65" spans="7:10" x14ac:dyDescent="0.15">
      <c r="G65" s="1912" t="str">
        <f>HYPERLINK("#A1","▲このシートの先頭に戻る")</f>
        <v>▲このシートの先頭に戻る</v>
      </c>
      <c r="H65" s="1912"/>
      <c r="I65" s="1912"/>
      <c r="J65" s="1912"/>
    </row>
  </sheetData>
  <sheetProtection algorithmName="SHA-512" hashValue="fQRhgSxxsWlNMeiBZxlgo+relrKIFj2MKI2yPLiQHSIv7qUBHQepOLfdXzsPH2uqME6BBaNGv0c/mloUcflTxQ==" saltValue="UX+IQCrG2f5WVTCvpon7Qw==" spinCount="100000" sheet="1" formatRows="0"/>
  <mergeCells count="25">
    <mergeCell ref="A2:J2"/>
    <mergeCell ref="M1:V1"/>
    <mergeCell ref="M2:V2"/>
    <mergeCell ref="A1:J1"/>
    <mergeCell ref="A4:I4"/>
    <mergeCell ref="M4:U4"/>
    <mergeCell ref="D27:G27"/>
    <mergeCell ref="P26:S26"/>
    <mergeCell ref="P27:S27"/>
    <mergeCell ref="P28:S28"/>
    <mergeCell ref="D9:G9"/>
    <mergeCell ref="D11:G11"/>
    <mergeCell ref="P9:S9"/>
    <mergeCell ref="P11:S11"/>
    <mergeCell ref="G65:J65"/>
    <mergeCell ref="A64:H64"/>
    <mergeCell ref="M64:T64"/>
    <mergeCell ref="A43:J43"/>
    <mergeCell ref="F60:G60"/>
    <mergeCell ref="R60:S60"/>
    <mergeCell ref="F51:G51"/>
    <mergeCell ref="M43:V43"/>
    <mergeCell ref="R51:S51"/>
    <mergeCell ref="F59:G59"/>
    <mergeCell ref="R59:S59"/>
  </mergeCells>
  <phoneticPr fontId="2"/>
  <conditionalFormatting sqref="C7:C11">
    <cfRule type="expression" dxfId="433" priority="8">
      <formula>COUNTA($C$7:$C$11)=0</formula>
    </cfRule>
    <cfRule type="expression" dxfId="432" priority="9">
      <formula>AND($C$11=1,SUM($C$7:$C$10)&gt;0)</formula>
    </cfRule>
  </conditionalFormatting>
  <conditionalFormatting sqref="C16 C26:C28">
    <cfRule type="expression" dxfId="431" priority="3">
      <formula>AND($C$28=1,COUNTA($I$17:$I$24))</formula>
    </cfRule>
    <cfRule type="expression" dxfId="430" priority="10">
      <formula>AND(ISBLANK($C$16),COUNTA($C$26:$C$28)=0)</formula>
    </cfRule>
    <cfRule type="expression" dxfId="429" priority="11">
      <formula>AND($C$28=1,SUM($C$16,$C$26:$C$27)&gt;0)</formula>
    </cfRule>
  </conditionalFormatting>
  <conditionalFormatting sqref="C33 C41">
    <cfRule type="expression" dxfId="428" priority="4">
      <formula>AND($C$41=1,COUNTA($I$34:$I$40))</formula>
    </cfRule>
    <cfRule type="expression" dxfId="427" priority="15">
      <formula>SUM($C$33,$C$41)&lt;&gt;1</formula>
    </cfRule>
  </conditionalFormatting>
  <conditionalFormatting sqref="C46 C53">
    <cfRule type="expression" dxfId="426" priority="2">
      <formula>AND($C$53=1,COUNTA($I$47:$I$52))</formula>
    </cfRule>
    <cfRule type="expression" dxfId="425" priority="19">
      <formula>SUM($C$46,$C$53)&lt;&gt;1</formula>
    </cfRule>
  </conditionalFormatting>
  <conditionalFormatting sqref="C58 C62">
    <cfRule type="expression" dxfId="424" priority="1">
      <formula>AND($C$62=1,COUNTA($I$59:$I$61))</formula>
    </cfRule>
    <cfRule type="expression" dxfId="423" priority="23">
      <formula>SUM($C$58,$C$62)&lt;&gt;1</formula>
    </cfRule>
  </conditionalFormatting>
  <conditionalFormatting sqref="G24">
    <cfRule type="expression" dxfId="422" priority="14">
      <formula>AND($I$24=1,ISBLANK($G$24))</formula>
    </cfRule>
  </conditionalFormatting>
  <conditionalFormatting sqref="G40">
    <cfRule type="expression" dxfId="421" priority="18">
      <formula>AND($I$40=1,ISBLANK($G$40))</formula>
    </cfRule>
  </conditionalFormatting>
  <conditionalFormatting sqref="G52">
    <cfRule type="expression" dxfId="420" priority="22">
      <formula>AND($I$52=1,ISBLANK($G$52))</formula>
    </cfRule>
  </conditionalFormatting>
  <conditionalFormatting sqref="G61">
    <cfRule type="expression" dxfId="419" priority="26">
      <formula>AND($I$61=1,ISBLANK($G$61))</formula>
    </cfRule>
  </conditionalFormatting>
  <conditionalFormatting sqref="I17:I24">
    <cfRule type="expression" dxfId="418" priority="12">
      <formula>AND($C$16=1,SUM($I$17:$I$24)&lt;1)</formula>
    </cfRule>
  </conditionalFormatting>
  <conditionalFormatting sqref="I24">
    <cfRule type="expression" dxfId="417" priority="13">
      <formula>AND(COUNTA($G$24),ISBLANK($I$24))</formula>
    </cfRule>
  </conditionalFormatting>
  <conditionalFormatting sqref="I34:I40">
    <cfRule type="expression" dxfId="416" priority="16">
      <formula>AND($C$33=1,SUM($I$34:$I$40)&lt;1)</formula>
    </cfRule>
  </conditionalFormatting>
  <conditionalFormatting sqref="I40">
    <cfRule type="expression" dxfId="415" priority="17">
      <formula>AND(COUNTA($G$40),ISBLANK($I$40))</formula>
    </cfRule>
  </conditionalFormatting>
  <conditionalFormatting sqref="I47:I52">
    <cfRule type="expression" dxfId="414" priority="20">
      <formula>AND($C$46=1,SUM($I$47:$I$52)&lt;1)</formula>
    </cfRule>
  </conditionalFormatting>
  <conditionalFormatting sqref="I52">
    <cfRule type="expression" dxfId="413" priority="21">
      <formula>AND(COUNTA($G$52),ISBLANK($I$52))</formula>
    </cfRule>
  </conditionalFormatting>
  <conditionalFormatting sqref="I59:I61">
    <cfRule type="expression" dxfId="412" priority="24">
      <formula>AND($C$58=1,SUM($I$59:$I$61)&lt;1)</formula>
    </cfRule>
  </conditionalFormatting>
  <conditionalFormatting sqref="I61">
    <cfRule type="expression" dxfId="411" priority="25">
      <formula>AND(COUNTA($G$61),ISBLANK($I$61))</formula>
    </cfRule>
  </conditionalFormatting>
  <dataValidations count="3">
    <dataValidation type="list" imeMode="halfAlpha" operator="equal" allowBlank="1" showErrorMessage="1" errorTitle="入力できません" error="半角数字の1を入力してください。" sqref="C46 C7:C11 C16 C26:C28 C62 C41 C53 C58 C33 O46 O7:O11 O16 O26:O28 O62 O41 O53 O58 O33" xr:uid="{00000000-0002-0000-0400-000000000000}">
      <formula1>"1"</formula1>
    </dataValidation>
    <dataValidation type="list" imeMode="halfAlpha" operator="equal" allowBlank="1" showInputMessage="1" showErrorMessage="1" errorTitle="入力できません" error="半角数字の1を入力してください。" promptTitle="内訳" prompt="①で行なっているものに１を記入してください" sqref="I17:I24 I34:I40 I47:I52 I59:I61 U17:U24 U34:U40 U47:U52 U59:U61" xr:uid="{00000000-0002-0000-0400-000001000000}">
      <formula1>"1"</formula1>
    </dataValidation>
    <dataValidation imeMode="hiragana" allowBlank="1" showInputMessage="1" showErrorMessage="1" prompt="その他の内容を記載してください" sqref="G24 G40 G52 G61 S24 S40 S52 S61" xr:uid="{00000000-0002-0000-0400-000002000000}"/>
  </dataValidations>
  <pageMargins left="0.74803149606299213" right="0.74803149606299213" top="0.78740157480314965" bottom="0.78740157480314965" header="0.51181102362204722" footer="0.51181102362204722"/>
  <pageSetup paperSize="9" scale="98" fitToHeight="0" orientation="portrait" cellComments="asDisplayed" r:id="rId1"/>
  <headerFooter alignWithMargins="0">
    <oddHeader>&amp;L&amp;A</oddHeader>
  </headerFooter>
  <rowBreaks count="1" manualBreakCount="1">
    <brk id="42"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O217"/>
  <sheetViews>
    <sheetView zoomScale="85" zoomScaleNormal="85" zoomScaleSheetLayoutView="90" workbookViewId="0">
      <selection activeCell="A2" sqref="A2:AF2"/>
    </sheetView>
  </sheetViews>
  <sheetFormatPr defaultColWidth="9" defaultRowHeight="13.5" x14ac:dyDescent="0.15"/>
  <cols>
    <col min="1" max="1" width="3.625" style="273" customWidth="1"/>
    <col min="2" max="2" width="3.625" style="11" customWidth="1"/>
    <col min="3" max="3" width="13.625" style="15" customWidth="1"/>
    <col min="4" max="4" width="32.625" style="15" customWidth="1"/>
    <col min="5" max="30" width="4.625" style="15" customWidth="1"/>
    <col min="31" max="31" width="4.25" style="15" customWidth="1"/>
    <col min="32" max="32" width="1.25" style="15" customWidth="1"/>
    <col min="33" max="33" width="4.625" style="15" customWidth="1"/>
    <col min="34" max="34" width="4" style="15" customWidth="1"/>
    <col min="35" max="35" width="3.5" style="15" customWidth="1"/>
    <col min="36" max="36" width="13.625" style="15" customWidth="1"/>
    <col min="37" max="37" width="32.375" style="15" customWidth="1"/>
    <col min="38" max="59" width="3" style="15" customWidth="1"/>
    <col min="60" max="64" width="4" style="15" customWidth="1"/>
    <col min="65" max="65" width="2.5" style="15" customWidth="1"/>
    <col min="66" max="16384" width="9" style="15"/>
  </cols>
  <sheetData>
    <row r="1" spans="1:67" ht="15" x14ac:dyDescent="0.15">
      <c r="A1" s="1897" t="str">
        <f>IF(ISBLANK('１．学校基本情報'!$A$7),"",'１．学校基本情報'!$A$7)</f>
        <v/>
      </c>
      <c r="B1" s="1897"/>
      <c r="C1" s="1897"/>
      <c r="D1" s="1897"/>
      <c r="E1" s="1897"/>
      <c r="F1" s="1897"/>
      <c r="G1" s="1897"/>
      <c r="H1" s="1897"/>
      <c r="I1" s="1897"/>
      <c r="J1" s="1897"/>
      <c r="K1" s="1897"/>
      <c r="L1" s="1897"/>
      <c r="M1" s="1897"/>
      <c r="N1" s="1897"/>
      <c r="O1" s="1897"/>
      <c r="P1" s="1897"/>
      <c r="Q1" s="1897"/>
      <c r="R1" s="1897"/>
      <c r="S1" s="1897"/>
      <c r="T1" s="1897"/>
      <c r="U1" s="1897"/>
      <c r="V1" s="1897"/>
      <c r="W1" s="1897"/>
      <c r="X1" s="1897"/>
      <c r="Y1" s="1897"/>
      <c r="Z1" s="1897"/>
      <c r="AA1" s="1897"/>
      <c r="AB1" s="1897"/>
      <c r="AC1" s="1897"/>
      <c r="AD1" s="1897"/>
      <c r="AE1" s="1897"/>
      <c r="AF1" s="1897"/>
    </row>
    <row r="2" spans="1:67" ht="21" customHeight="1" x14ac:dyDescent="0.15">
      <c r="A2" s="2016" t="s">
        <v>1143</v>
      </c>
      <c r="B2" s="2016"/>
      <c r="C2" s="2016"/>
      <c r="D2" s="2016"/>
      <c r="E2" s="2016"/>
      <c r="F2" s="2016"/>
      <c r="G2" s="2016"/>
      <c r="H2" s="2016"/>
      <c r="I2" s="2016"/>
      <c r="J2" s="2016"/>
      <c r="K2" s="2016"/>
      <c r="L2" s="2016"/>
      <c r="M2" s="2016"/>
      <c r="N2" s="2016"/>
      <c r="O2" s="2016"/>
      <c r="P2" s="2016"/>
      <c r="Q2" s="2016"/>
      <c r="R2" s="2016"/>
      <c r="S2" s="2016"/>
      <c r="T2" s="2016"/>
      <c r="U2" s="2016"/>
      <c r="V2" s="2016"/>
      <c r="W2" s="2016"/>
      <c r="X2" s="2016"/>
      <c r="Y2" s="2016"/>
      <c r="Z2" s="2016"/>
      <c r="AA2" s="2016"/>
      <c r="AB2" s="2016"/>
      <c r="AC2" s="2016"/>
      <c r="AD2" s="2016"/>
      <c r="AE2" s="2016"/>
      <c r="AF2" s="2016"/>
      <c r="AH2" s="2172" t="s">
        <v>1143</v>
      </c>
      <c r="AI2" s="2172"/>
      <c r="AJ2" s="2172"/>
      <c r="AK2" s="2172"/>
      <c r="AL2" s="2172"/>
      <c r="AM2" s="2172"/>
      <c r="AN2" s="2172"/>
      <c r="AO2" s="2172"/>
      <c r="AP2" s="2172"/>
      <c r="AQ2" s="2172"/>
      <c r="AR2" s="2172"/>
      <c r="AS2" s="2172"/>
      <c r="AT2" s="2172"/>
      <c r="AU2" s="2172"/>
      <c r="AV2" s="2172"/>
      <c r="AW2" s="2172"/>
      <c r="AX2" s="2172"/>
      <c r="AY2" s="2172"/>
      <c r="AZ2" s="2172"/>
      <c r="BA2" s="2172"/>
      <c r="BB2" s="2172"/>
      <c r="BC2" s="2172"/>
      <c r="BD2" s="2172"/>
      <c r="BE2" s="2172"/>
      <c r="BF2" s="2172"/>
      <c r="BG2" s="2172"/>
      <c r="BH2" s="2172"/>
      <c r="BI2" s="2172"/>
      <c r="BJ2" s="2172"/>
      <c r="BK2" s="2172"/>
      <c r="BL2" s="2172"/>
      <c r="BM2" s="2172"/>
    </row>
    <row r="3" spans="1:67" ht="24.75" customHeight="1" thickBot="1" x14ac:dyDescent="0.2">
      <c r="A3" s="2014" t="s">
        <v>4620</v>
      </c>
      <c r="B3" s="2014"/>
      <c r="C3" s="2015"/>
      <c r="D3" s="2015"/>
      <c r="E3" s="2015"/>
      <c r="F3" s="2015"/>
      <c r="G3" s="2015"/>
      <c r="H3" s="2015"/>
      <c r="I3" s="2015"/>
      <c r="J3" s="2015"/>
      <c r="K3" s="2015"/>
      <c r="L3" s="2015"/>
      <c r="M3" s="2015"/>
      <c r="N3" s="2015"/>
      <c r="O3" s="2015"/>
      <c r="P3" s="2015"/>
      <c r="Q3" s="2015"/>
      <c r="R3" s="2015"/>
      <c r="S3" s="2015"/>
      <c r="T3" s="2015"/>
      <c r="U3" s="2015"/>
      <c r="V3" s="2015"/>
      <c r="W3" s="2015"/>
      <c r="X3" s="2015"/>
      <c r="Y3" s="2015"/>
      <c r="Z3" s="2015"/>
      <c r="AA3" s="2015"/>
      <c r="AB3" s="2015"/>
      <c r="AC3" s="2015"/>
      <c r="AD3" s="2015"/>
      <c r="AE3" s="2015"/>
      <c r="AF3" s="777"/>
      <c r="AH3" s="2017" t="s">
        <v>4620</v>
      </c>
      <c r="AI3" s="2017"/>
      <c r="AJ3" s="2017"/>
      <c r="AK3" s="2017"/>
      <c r="AL3" s="2017"/>
      <c r="AM3" s="2017"/>
      <c r="AN3" s="2017"/>
      <c r="AO3" s="2017"/>
      <c r="AP3" s="2017"/>
      <c r="AQ3" s="2017"/>
      <c r="AR3" s="2017"/>
      <c r="AS3" s="2017"/>
      <c r="AT3" s="2017"/>
      <c r="AU3" s="2017"/>
      <c r="AV3" s="2017"/>
      <c r="AW3" s="2017"/>
      <c r="AX3" s="2017"/>
      <c r="AY3" s="2017"/>
      <c r="AZ3" s="2017"/>
      <c r="BA3" s="2017"/>
      <c r="BB3" s="2017"/>
      <c r="BC3" s="2017"/>
      <c r="BD3" s="2017"/>
      <c r="BE3" s="2017"/>
      <c r="BF3" s="2017"/>
      <c r="BG3" s="2017"/>
      <c r="BH3" s="2017"/>
      <c r="BI3" s="2017"/>
      <c r="BJ3" s="2017"/>
      <c r="BK3" s="2017"/>
      <c r="BL3" s="2017"/>
      <c r="BM3" s="706"/>
    </row>
    <row r="4" spans="1:67" ht="78" customHeight="1" thickBot="1" x14ac:dyDescent="0.2">
      <c r="A4" s="1409"/>
      <c r="B4" s="1410"/>
      <c r="C4" s="1312"/>
      <c r="D4" s="2031" t="s">
        <v>5509</v>
      </c>
      <c r="E4" s="2032"/>
      <c r="F4" s="2032"/>
      <c r="G4" s="2032"/>
      <c r="H4" s="2032"/>
      <c r="I4" s="2032"/>
      <c r="J4" s="2032"/>
      <c r="K4" s="2032"/>
      <c r="L4" s="2032"/>
      <c r="M4" s="2032"/>
      <c r="N4" s="2032"/>
      <c r="O4" s="2032"/>
      <c r="P4" s="2032"/>
      <c r="Q4" s="2032"/>
      <c r="R4" s="2032"/>
      <c r="S4" s="2032"/>
      <c r="T4" s="2032"/>
      <c r="U4" s="2032"/>
      <c r="V4" s="2032"/>
      <c r="W4" s="2032"/>
      <c r="X4" s="2032"/>
      <c r="Y4" s="2032"/>
      <c r="Z4" s="2032"/>
      <c r="AA4" s="2032"/>
      <c r="AB4" s="2032"/>
      <c r="AC4" s="2032"/>
      <c r="AD4" s="2032"/>
      <c r="AE4" s="2033"/>
      <c r="AH4" s="1006"/>
      <c r="AI4" s="1007"/>
      <c r="AJ4" s="1009"/>
      <c r="AK4" s="2170" t="s">
        <v>3487</v>
      </c>
      <c r="AL4" s="2170"/>
      <c r="AM4" s="2170"/>
      <c r="AN4" s="2170"/>
      <c r="AO4" s="2170"/>
      <c r="AP4" s="2170"/>
      <c r="AQ4" s="2170"/>
      <c r="AR4" s="2170"/>
      <c r="AS4" s="2170"/>
      <c r="AT4" s="2170"/>
      <c r="AU4" s="2170"/>
      <c r="AV4" s="2170"/>
      <c r="AW4" s="2170"/>
      <c r="AX4" s="2170"/>
      <c r="AY4" s="2170"/>
      <c r="AZ4" s="2170"/>
      <c r="BA4" s="2170"/>
      <c r="BB4" s="2170"/>
      <c r="BC4" s="2170"/>
      <c r="BD4" s="2170"/>
      <c r="BE4" s="2170"/>
      <c r="BF4" s="2170"/>
      <c r="BG4" s="2170"/>
      <c r="BH4" s="2170"/>
      <c r="BI4" s="2170"/>
      <c r="BJ4" s="2170"/>
      <c r="BK4" s="2170"/>
      <c r="BL4" s="2170"/>
      <c r="BM4" s="2171"/>
    </row>
    <row r="5" spans="1:67" ht="78" customHeight="1" thickTop="1" thickBot="1" x14ac:dyDescent="0.2">
      <c r="A5" s="1409"/>
      <c r="B5" s="1411"/>
      <c r="C5" s="1313"/>
      <c r="D5" s="2168" t="s">
        <v>5510</v>
      </c>
      <c r="E5" s="2169"/>
      <c r="F5" s="2169"/>
      <c r="G5" s="2169"/>
      <c r="H5" s="2169"/>
      <c r="I5" s="2169"/>
      <c r="J5" s="2169"/>
      <c r="K5" s="2169"/>
      <c r="L5" s="2169"/>
      <c r="M5" s="2169"/>
      <c r="N5" s="2169"/>
      <c r="O5" s="2169"/>
      <c r="P5" s="2169"/>
      <c r="Q5" s="2169"/>
      <c r="R5" s="2169"/>
      <c r="S5" s="2169"/>
      <c r="T5" s="2169"/>
      <c r="U5" s="2169"/>
      <c r="V5" s="2167" t="str">
        <f>HYPERLINK("#A167","➡表Bに進む")</f>
        <v>➡表Bに進む</v>
      </c>
      <c r="W5" s="2167"/>
      <c r="X5" s="2167"/>
      <c r="Y5" s="2167"/>
      <c r="Z5" s="2167"/>
      <c r="AA5" s="2167"/>
      <c r="AB5" s="1362"/>
      <c r="AC5" s="1362"/>
      <c r="AD5" s="1362"/>
      <c r="AE5" s="1363"/>
      <c r="AH5" s="1006"/>
      <c r="AI5" s="1008"/>
      <c r="AJ5" s="1010"/>
      <c r="AK5" s="1920" t="s">
        <v>3486</v>
      </c>
      <c r="AL5" s="1921"/>
      <c r="AM5" s="1921"/>
      <c r="AN5" s="1921"/>
      <c r="AO5" s="1921"/>
      <c r="AP5" s="1921"/>
      <c r="AQ5" s="1921"/>
      <c r="AR5" s="1921"/>
      <c r="AS5" s="1921"/>
      <c r="AT5" s="1921"/>
      <c r="AU5" s="1921"/>
      <c r="AV5" s="1921"/>
      <c r="AW5" s="1921"/>
      <c r="AX5" s="1921"/>
      <c r="AY5" s="1921"/>
      <c r="AZ5" s="1921"/>
      <c r="BA5" s="1921"/>
      <c r="BB5" s="1921"/>
      <c r="BC5" s="1921"/>
      <c r="BD5" s="1921"/>
      <c r="BE5" s="1921"/>
      <c r="BF5" s="1921"/>
      <c r="BG5" s="1922" t="s">
        <v>5499</v>
      </c>
      <c r="BH5" s="1922"/>
      <c r="BI5" s="1922"/>
      <c r="BJ5" s="1922"/>
      <c r="BK5" s="1922"/>
      <c r="BL5" s="1364"/>
      <c r="BM5" s="1365"/>
    </row>
    <row r="6" spans="1:67" ht="15" customHeight="1" x14ac:dyDescent="0.15">
      <c r="A6" s="948"/>
      <c r="B6" s="950"/>
      <c r="C6" s="727"/>
      <c r="D6" s="727"/>
      <c r="E6" s="727"/>
      <c r="F6" s="727"/>
      <c r="G6" s="727"/>
      <c r="H6" s="727"/>
      <c r="I6" s="727"/>
      <c r="J6" s="727"/>
      <c r="K6" s="727"/>
      <c r="L6" s="727"/>
      <c r="M6" s="727"/>
      <c r="N6" s="727"/>
      <c r="O6" s="727"/>
      <c r="P6" s="727"/>
      <c r="Q6" s="727"/>
      <c r="R6" s="727"/>
      <c r="S6" s="727"/>
      <c r="T6" s="727"/>
      <c r="U6" s="727"/>
      <c r="V6" s="727"/>
      <c r="W6" s="727"/>
      <c r="X6" s="727"/>
      <c r="Y6" s="727"/>
      <c r="Z6" s="727"/>
      <c r="AA6" s="727"/>
      <c r="AB6" s="727"/>
      <c r="AC6" s="727"/>
      <c r="AD6" s="727"/>
      <c r="AE6" s="727"/>
      <c r="AH6" s="702"/>
      <c r="AI6" s="702"/>
      <c r="AJ6" s="702"/>
      <c r="AK6" s="702"/>
      <c r="AL6" s="702"/>
      <c r="AM6" s="702"/>
      <c r="AN6" s="702"/>
      <c r="AO6" s="702"/>
      <c r="AP6" s="702"/>
      <c r="AQ6" s="702"/>
      <c r="AR6" s="702"/>
      <c r="AS6" s="702"/>
      <c r="AT6" s="702"/>
      <c r="AU6" s="702"/>
      <c r="AV6" s="702"/>
      <c r="AW6" s="702"/>
      <c r="AX6" s="702"/>
      <c r="AY6" s="702"/>
      <c r="AZ6" s="702"/>
      <c r="BA6" s="702"/>
      <c r="BB6" s="702"/>
      <c r="BC6" s="702"/>
      <c r="BD6" s="702"/>
      <c r="BE6" s="702"/>
      <c r="BF6" s="702"/>
      <c r="BG6" s="702"/>
      <c r="BH6" s="702"/>
      <c r="BI6" s="702"/>
      <c r="BJ6" s="702"/>
      <c r="BK6" s="702"/>
      <c r="BL6" s="702"/>
      <c r="BM6" s="702"/>
    </row>
    <row r="7" spans="1:67" ht="159.94999999999999" customHeight="1" x14ac:dyDescent="0.15">
      <c r="A7" s="2021" t="s">
        <v>5522</v>
      </c>
      <c r="B7" s="2021"/>
      <c r="C7" s="2021"/>
      <c r="D7" s="2021"/>
      <c r="E7" s="2021"/>
      <c r="F7" s="2021"/>
      <c r="G7" s="2021"/>
      <c r="H7" s="2021"/>
      <c r="I7" s="2021"/>
      <c r="J7" s="2021"/>
      <c r="K7" s="2021"/>
      <c r="L7" s="2021"/>
      <c r="M7" s="2021"/>
      <c r="N7" s="2021"/>
      <c r="O7" s="2021"/>
      <c r="P7" s="2021"/>
      <c r="Q7" s="2021"/>
      <c r="R7" s="2021"/>
      <c r="S7" s="2021"/>
      <c r="T7" s="2021"/>
      <c r="U7" s="2021"/>
      <c r="V7" s="2021"/>
      <c r="W7" s="2021"/>
      <c r="X7" s="2021"/>
      <c r="Y7" s="2021"/>
      <c r="Z7" s="2021"/>
      <c r="AA7" s="2021"/>
      <c r="AB7" s="2021"/>
      <c r="AC7" s="2021"/>
      <c r="AD7" s="2021"/>
      <c r="AE7" s="2021"/>
      <c r="AF7" s="456"/>
      <c r="AH7" s="1919" t="s">
        <v>5518</v>
      </c>
      <c r="AI7" s="1919"/>
      <c r="AJ7" s="1919"/>
      <c r="AK7" s="1919"/>
      <c r="AL7" s="1919"/>
      <c r="AM7" s="1919"/>
      <c r="AN7" s="1919"/>
      <c r="AO7" s="1919"/>
      <c r="AP7" s="1919"/>
      <c r="AQ7" s="1919"/>
      <c r="AR7" s="1919"/>
      <c r="AS7" s="1919"/>
      <c r="AT7" s="1919"/>
      <c r="AU7" s="1919"/>
      <c r="AV7" s="1919"/>
      <c r="AW7" s="1919"/>
      <c r="AX7" s="1919"/>
      <c r="AY7" s="1919"/>
      <c r="AZ7" s="1919"/>
      <c r="BA7" s="1919"/>
      <c r="BB7" s="1919"/>
      <c r="BC7" s="1919"/>
      <c r="BD7" s="1919"/>
      <c r="BE7" s="1919"/>
      <c r="BF7" s="1919"/>
      <c r="BG7" s="1919"/>
      <c r="BH7" s="1919"/>
      <c r="BI7" s="1919"/>
      <c r="BJ7" s="1919"/>
      <c r="BK7" s="1919"/>
      <c r="BL7" s="1919"/>
      <c r="BM7" s="1919"/>
    </row>
    <row r="8" spans="1:67" ht="35.1" customHeight="1" thickBot="1" x14ac:dyDescent="0.2">
      <c r="A8" s="2034" t="s">
        <v>3484</v>
      </c>
      <c r="B8" s="2034"/>
      <c r="C8" s="2034"/>
      <c r="D8" s="701"/>
      <c r="E8" s="701"/>
      <c r="F8" s="701"/>
      <c r="G8" s="701"/>
      <c r="H8" s="701"/>
      <c r="I8" s="701"/>
      <c r="J8" s="701"/>
      <c r="K8" s="701"/>
      <c r="L8" s="701"/>
      <c r="M8" s="701"/>
      <c r="N8" s="701"/>
      <c r="O8" s="701"/>
      <c r="P8" s="701"/>
      <c r="Q8" s="701"/>
      <c r="R8" s="701"/>
      <c r="S8" s="701"/>
      <c r="T8" s="701"/>
      <c r="U8" s="701"/>
      <c r="V8" s="701"/>
      <c r="W8" s="701"/>
      <c r="X8" s="701"/>
      <c r="Y8" s="701"/>
      <c r="Z8" s="701"/>
      <c r="AA8" s="701"/>
      <c r="AB8" s="701"/>
      <c r="AC8" s="701"/>
      <c r="AD8" s="701"/>
      <c r="AE8" s="701"/>
      <c r="AF8" s="850"/>
      <c r="AH8" s="2173" t="s">
        <v>3484</v>
      </c>
      <c r="AI8" s="2173"/>
      <c r="AJ8" s="2173"/>
      <c r="AK8" s="698"/>
      <c r="AL8" s="699"/>
      <c r="AM8" s="699"/>
      <c r="AN8" s="699"/>
      <c r="AO8" s="699"/>
      <c r="AP8" s="699"/>
      <c r="AQ8" s="699"/>
      <c r="AR8" s="699"/>
      <c r="AS8" s="699"/>
      <c r="AT8" s="699"/>
      <c r="AU8" s="699"/>
      <c r="AV8" s="699"/>
      <c r="AW8" s="699"/>
      <c r="AX8" s="699"/>
      <c r="AY8" s="699"/>
      <c r="AZ8" s="699"/>
      <c r="BA8" s="699"/>
      <c r="BB8" s="699"/>
      <c r="BC8" s="699"/>
      <c r="BD8" s="699"/>
      <c r="BE8" s="699"/>
      <c r="BF8" s="699"/>
      <c r="BG8" s="699"/>
      <c r="BH8" s="699"/>
      <c r="BN8" s="705"/>
      <c r="BO8" s="705"/>
    </row>
    <row r="9" spans="1:67" ht="90" customHeight="1" x14ac:dyDescent="0.15">
      <c r="A9" s="2018" t="s">
        <v>1185</v>
      </c>
      <c r="B9" s="2019"/>
      <c r="C9" s="2019"/>
      <c r="D9" s="2020"/>
      <c r="E9" s="2022" t="s">
        <v>0</v>
      </c>
      <c r="F9" s="2023"/>
      <c r="G9" s="2024"/>
      <c r="H9" s="2038" t="s">
        <v>1107</v>
      </c>
      <c r="I9" s="2039"/>
      <c r="J9" s="2040"/>
      <c r="K9" s="2041" t="s">
        <v>1</v>
      </c>
      <c r="L9" s="2042"/>
      <c r="M9" s="2042"/>
      <c r="N9" s="2043"/>
      <c r="O9" s="2044" t="s">
        <v>1085</v>
      </c>
      <c r="P9" s="2046" t="s">
        <v>1103</v>
      </c>
      <c r="Q9" s="2047"/>
      <c r="R9" s="2047"/>
      <c r="S9" s="2048"/>
      <c r="T9" s="2049"/>
      <c r="U9" s="2057" t="s">
        <v>26</v>
      </c>
      <c r="V9" s="2058"/>
      <c r="W9" s="2058"/>
      <c r="X9" s="2058"/>
      <c r="Y9" s="2058"/>
      <c r="Z9" s="2059"/>
      <c r="AA9" s="2060" t="s">
        <v>1118</v>
      </c>
      <c r="AB9" s="2062" t="s">
        <v>3422</v>
      </c>
      <c r="AC9" s="2063"/>
      <c r="AD9" s="2064" t="s">
        <v>27</v>
      </c>
      <c r="AE9" s="2087" t="s">
        <v>160</v>
      </c>
      <c r="AH9" s="2050" t="s">
        <v>1185</v>
      </c>
      <c r="AI9" s="2051"/>
      <c r="AJ9" s="2051"/>
      <c r="AK9" s="2052"/>
      <c r="AL9" s="2091" t="s">
        <v>0</v>
      </c>
      <c r="AM9" s="2092"/>
      <c r="AN9" s="2093"/>
      <c r="AO9" s="2094" t="s">
        <v>1107</v>
      </c>
      <c r="AP9" s="2095"/>
      <c r="AQ9" s="2093"/>
      <c r="AR9" s="2094" t="s">
        <v>1</v>
      </c>
      <c r="AS9" s="2095"/>
      <c r="AT9" s="2095"/>
      <c r="AU9" s="2093"/>
      <c r="AV9" s="2096" t="s">
        <v>1085</v>
      </c>
      <c r="AW9" s="2098" t="s">
        <v>1103</v>
      </c>
      <c r="AX9" s="2099"/>
      <c r="AY9" s="2099"/>
      <c r="AZ9" s="2100"/>
      <c r="BA9" s="2101"/>
      <c r="BB9" s="2025" t="s">
        <v>26</v>
      </c>
      <c r="BC9" s="2026"/>
      <c r="BD9" s="2026"/>
      <c r="BE9" s="2026"/>
      <c r="BF9" s="2026"/>
      <c r="BG9" s="2027"/>
      <c r="BH9" s="2089" t="s">
        <v>1118</v>
      </c>
      <c r="BI9" s="2066" t="s">
        <v>3422</v>
      </c>
      <c r="BJ9" s="2067"/>
      <c r="BK9" s="2053" t="s">
        <v>27</v>
      </c>
      <c r="BL9" s="2055" t="s">
        <v>160</v>
      </c>
      <c r="BM9" s="870"/>
    </row>
    <row r="10" spans="1:67" ht="150" customHeight="1" thickBot="1" x14ac:dyDescent="0.2">
      <c r="A10" s="2035" t="s">
        <v>196</v>
      </c>
      <c r="B10" s="2036"/>
      <c r="C10" s="2036"/>
      <c r="D10" s="2037"/>
      <c r="E10" s="778" t="s">
        <v>3</v>
      </c>
      <c r="F10" s="779" t="s">
        <v>4</v>
      </c>
      <c r="G10" s="780" t="s">
        <v>1080</v>
      </c>
      <c r="H10" s="781" t="s">
        <v>5</v>
      </c>
      <c r="I10" s="782" t="s">
        <v>6</v>
      </c>
      <c r="J10" s="783" t="s">
        <v>1081</v>
      </c>
      <c r="K10" s="784" t="s">
        <v>1082</v>
      </c>
      <c r="L10" s="785" t="s">
        <v>1083</v>
      </c>
      <c r="M10" s="786" t="s">
        <v>1084</v>
      </c>
      <c r="N10" s="787" t="s">
        <v>3423</v>
      </c>
      <c r="O10" s="2045"/>
      <c r="P10" s="788" t="s">
        <v>1086</v>
      </c>
      <c r="Q10" s="789" t="s">
        <v>1244</v>
      </c>
      <c r="R10" s="789" t="s">
        <v>1245</v>
      </c>
      <c r="S10" s="789" t="s">
        <v>7</v>
      </c>
      <c r="T10" s="790" t="s">
        <v>1106</v>
      </c>
      <c r="U10" s="791" t="s">
        <v>136</v>
      </c>
      <c r="V10" s="792" t="s">
        <v>28</v>
      </c>
      <c r="W10" s="792" t="s">
        <v>138</v>
      </c>
      <c r="X10" s="792" t="s">
        <v>179</v>
      </c>
      <c r="Y10" s="793" t="s">
        <v>1177</v>
      </c>
      <c r="Z10" s="794" t="s">
        <v>1178</v>
      </c>
      <c r="AA10" s="2061"/>
      <c r="AB10" s="795" t="s">
        <v>1087</v>
      </c>
      <c r="AC10" s="849" t="s">
        <v>1088</v>
      </c>
      <c r="AD10" s="2065"/>
      <c r="AE10" s="2088"/>
      <c r="AH10" s="2028" t="s">
        <v>196</v>
      </c>
      <c r="AI10" s="2029"/>
      <c r="AJ10" s="2029"/>
      <c r="AK10" s="2030"/>
      <c r="AL10" s="1110" t="s">
        <v>3</v>
      </c>
      <c r="AM10" s="667" t="s">
        <v>4</v>
      </c>
      <c r="AN10" s="668" t="s">
        <v>1080</v>
      </c>
      <c r="AO10" s="1111" t="s">
        <v>5</v>
      </c>
      <c r="AP10" s="669" t="s">
        <v>6</v>
      </c>
      <c r="AQ10" s="668" t="s">
        <v>1081</v>
      </c>
      <c r="AR10" s="670" t="s">
        <v>1082</v>
      </c>
      <c r="AS10" s="671" t="s">
        <v>1083</v>
      </c>
      <c r="AT10" s="669" t="s">
        <v>1084</v>
      </c>
      <c r="AU10" s="672" t="s">
        <v>3423</v>
      </c>
      <c r="AV10" s="2097"/>
      <c r="AW10" s="673" t="s">
        <v>1086</v>
      </c>
      <c r="AX10" s="671" t="s">
        <v>1244</v>
      </c>
      <c r="AY10" s="671" t="s">
        <v>1245</v>
      </c>
      <c r="AZ10" s="671" t="s">
        <v>7</v>
      </c>
      <c r="BA10" s="672" t="s">
        <v>1106</v>
      </c>
      <c r="BB10" s="673" t="s">
        <v>136</v>
      </c>
      <c r="BC10" s="674" t="s">
        <v>28</v>
      </c>
      <c r="BD10" s="674" t="s">
        <v>138</v>
      </c>
      <c r="BE10" s="674" t="s">
        <v>179</v>
      </c>
      <c r="BF10" s="675" t="s">
        <v>1177</v>
      </c>
      <c r="BG10" s="668" t="s">
        <v>1178</v>
      </c>
      <c r="BH10" s="2090"/>
      <c r="BI10" s="676" t="s">
        <v>1087</v>
      </c>
      <c r="BJ10" s="677" t="s">
        <v>1088</v>
      </c>
      <c r="BK10" s="2054"/>
      <c r="BL10" s="2056"/>
      <c r="BM10" s="870"/>
    </row>
    <row r="11" spans="1:67" ht="21.95" customHeight="1" thickTop="1" thickBot="1" x14ac:dyDescent="0.2">
      <c r="A11" s="1956" t="s">
        <v>22</v>
      </c>
      <c r="B11" s="851">
        <v>1</v>
      </c>
      <c r="C11" s="1953" t="s">
        <v>1198</v>
      </c>
      <c r="D11" s="852" t="s">
        <v>1246</v>
      </c>
      <c r="E11" s="272"/>
      <c r="F11" s="272"/>
      <c r="G11" s="272"/>
      <c r="H11" s="951"/>
      <c r="I11" s="952"/>
      <c r="J11" s="953"/>
      <c r="K11" s="951"/>
      <c r="L11" s="954"/>
      <c r="M11" s="954"/>
      <c r="N11" s="955"/>
      <c r="O11" s="956"/>
      <c r="P11" s="951"/>
      <c r="Q11" s="955"/>
      <c r="R11" s="955"/>
      <c r="S11" s="957"/>
      <c r="T11" s="954"/>
      <c r="U11" s="955"/>
      <c r="V11" s="955"/>
      <c r="W11" s="957"/>
      <c r="X11" s="955"/>
      <c r="Y11" s="955"/>
      <c r="Z11" s="955"/>
      <c r="AA11" s="952"/>
      <c r="AB11" s="272"/>
      <c r="AC11" s="958"/>
      <c r="AD11" s="959"/>
      <c r="AE11" s="863">
        <f t="shared" ref="AE11:AE31" si="0">IF(SUM(E11:AD11)&gt;=1,1,0)</f>
        <v>0</v>
      </c>
      <c r="AH11" s="2082" t="s">
        <v>22</v>
      </c>
      <c r="AI11" s="1112">
        <v>1</v>
      </c>
      <c r="AJ11" s="2080" t="s">
        <v>1198</v>
      </c>
      <c r="AK11" s="1113" t="s">
        <v>1246</v>
      </c>
      <c r="AL11" s="1114"/>
      <c r="AM11" s="1114"/>
      <c r="AN11" s="1115"/>
      <c r="AO11" s="1116"/>
      <c r="AP11" s="1116"/>
      <c r="AQ11" s="1116"/>
      <c r="AR11" s="1116"/>
      <c r="AS11" s="1116"/>
      <c r="AT11" s="1116"/>
      <c r="AU11" s="1116"/>
      <c r="AV11" s="1116"/>
      <c r="AW11" s="1116"/>
      <c r="AX11" s="1116"/>
      <c r="AY11" s="1116"/>
      <c r="AZ11" s="1116"/>
      <c r="BA11" s="1116"/>
      <c r="BB11" s="1116"/>
      <c r="BC11" s="1116"/>
      <c r="BD11" s="1116"/>
      <c r="BE11" s="1116"/>
      <c r="BF11" s="1116"/>
      <c r="BG11" s="1116"/>
      <c r="BH11" s="1117"/>
      <c r="BI11" s="1114"/>
      <c r="BJ11" s="1116"/>
      <c r="BK11" s="1116"/>
      <c r="BL11" s="1118">
        <v>0</v>
      </c>
      <c r="BM11" s="34"/>
    </row>
    <row r="12" spans="1:67" ht="21.95" customHeight="1" thickTop="1" thickBot="1" x14ac:dyDescent="0.2">
      <c r="A12" s="1956"/>
      <c r="B12" s="853">
        <v>2</v>
      </c>
      <c r="C12" s="1954"/>
      <c r="D12" s="852" t="s">
        <v>23</v>
      </c>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864">
        <f t="shared" si="0"/>
        <v>0</v>
      </c>
      <c r="AH12" s="2074"/>
      <c r="AI12" s="1119">
        <v>2</v>
      </c>
      <c r="AJ12" s="2081"/>
      <c r="AK12" s="1113" t="s">
        <v>23</v>
      </c>
      <c r="AL12" s="1114"/>
      <c r="AM12" s="1114"/>
      <c r="AN12" s="1114"/>
      <c r="AO12" s="1114"/>
      <c r="AP12" s="1114"/>
      <c r="AQ12" s="1114"/>
      <c r="AR12" s="1114"/>
      <c r="AS12" s="1114"/>
      <c r="AT12" s="1114"/>
      <c r="AU12" s="1114"/>
      <c r="AV12" s="1114"/>
      <c r="AW12" s="1114"/>
      <c r="AX12" s="1114"/>
      <c r="AY12" s="1114"/>
      <c r="AZ12" s="1114"/>
      <c r="BA12" s="1114"/>
      <c r="BB12" s="1114"/>
      <c r="BC12" s="1114"/>
      <c r="BD12" s="1114"/>
      <c r="BE12" s="1114"/>
      <c r="BF12" s="1114"/>
      <c r="BG12" s="1114"/>
      <c r="BH12" s="1114"/>
      <c r="BI12" s="1114"/>
      <c r="BJ12" s="1114"/>
      <c r="BK12" s="1114"/>
      <c r="BL12" s="1118">
        <v>0</v>
      </c>
      <c r="BM12" s="33"/>
    </row>
    <row r="13" spans="1:67" ht="21.95" customHeight="1" thickTop="1" thickBot="1" x14ac:dyDescent="0.2">
      <c r="A13" s="1956"/>
      <c r="B13" s="853">
        <v>3</v>
      </c>
      <c r="C13" s="1954"/>
      <c r="D13" s="852" t="s">
        <v>24</v>
      </c>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697"/>
      <c r="AE13" s="864">
        <f t="shared" si="0"/>
        <v>0</v>
      </c>
      <c r="AH13" s="2074"/>
      <c r="AI13" s="1119">
        <v>3</v>
      </c>
      <c r="AJ13" s="2081"/>
      <c r="AK13" s="1113" t="s">
        <v>24</v>
      </c>
      <c r="AL13" s="1114"/>
      <c r="AM13" s="1114"/>
      <c r="AN13" s="1114"/>
      <c r="AO13" s="1114"/>
      <c r="AP13" s="1114"/>
      <c r="AQ13" s="1114"/>
      <c r="AR13" s="1114"/>
      <c r="AS13" s="1114"/>
      <c r="AT13" s="1114"/>
      <c r="AU13" s="1114"/>
      <c r="AV13" s="1114"/>
      <c r="AW13" s="1114"/>
      <c r="AX13" s="1114"/>
      <c r="AY13" s="1114"/>
      <c r="AZ13" s="1114"/>
      <c r="BA13" s="1114"/>
      <c r="BB13" s="1114"/>
      <c r="BC13" s="1114"/>
      <c r="BD13" s="1114"/>
      <c r="BE13" s="1114"/>
      <c r="BF13" s="1114"/>
      <c r="BG13" s="1114"/>
      <c r="BH13" s="1114"/>
      <c r="BI13" s="1114"/>
      <c r="BJ13" s="1114"/>
      <c r="BK13" s="1120"/>
      <c r="BL13" s="1121">
        <v>0</v>
      </c>
      <c r="BM13" s="33"/>
    </row>
    <row r="14" spans="1:67" ht="21.95" customHeight="1" thickTop="1" thickBot="1" x14ac:dyDescent="0.2">
      <c r="A14" s="1956"/>
      <c r="B14" s="853">
        <v>4</v>
      </c>
      <c r="C14" s="1954"/>
      <c r="D14" s="854" t="s">
        <v>183</v>
      </c>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863">
        <f t="shared" si="0"/>
        <v>0</v>
      </c>
      <c r="AH14" s="2074"/>
      <c r="AI14" s="1119">
        <v>4</v>
      </c>
      <c r="AJ14" s="2081"/>
      <c r="AK14" s="1122" t="s">
        <v>183</v>
      </c>
      <c r="AL14" s="1114"/>
      <c r="AM14" s="1114"/>
      <c r="AN14" s="1114"/>
      <c r="AO14" s="1114"/>
      <c r="AP14" s="1114"/>
      <c r="AQ14" s="1114"/>
      <c r="AR14" s="1114"/>
      <c r="AS14" s="1114"/>
      <c r="AT14" s="1114"/>
      <c r="AU14" s="1114"/>
      <c r="AV14" s="1114"/>
      <c r="AW14" s="1114"/>
      <c r="AX14" s="1114"/>
      <c r="AY14" s="1114"/>
      <c r="AZ14" s="1114"/>
      <c r="BA14" s="1114"/>
      <c r="BB14" s="1114"/>
      <c r="BC14" s="1114"/>
      <c r="BD14" s="1114"/>
      <c r="BE14" s="1114"/>
      <c r="BF14" s="1114"/>
      <c r="BG14" s="1114"/>
      <c r="BH14" s="1114"/>
      <c r="BI14" s="1114"/>
      <c r="BJ14" s="1114"/>
      <c r="BK14" s="1114"/>
      <c r="BL14" s="1118">
        <v>0</v>
      </c>
      <c r="BM14" s="33"/>
    </row>
    <row r="15" spans="1:67" ht="21.95" customHeight="1" thickTop="1" thickBot="1" x14ac:dyDescent="0.2">
      <c r="A15" s="1956"/>
      <c r="B15" s="853">
        <v>5</v>
      </c>
      <c r="C15" s="1954"/>
      <c r="D15" s="854" t="s">
        <v>184</v>
      </c>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863">
        <f t="shared" si="0"/>
        <v>0</v>
      </c>
      <c r="AH15" s="2074"/>
      <c r="AI15" s="1119">
        <v>5</v>
      </c>
      <c r="AJ15" s="2081"/>
      <c r="AK15" s="1122" t="s">
        <v>184</v>
      </c>
      <c r="AL15" s="1114"/>
      <c r="AM15" s="1114"/>
      <c r="AN15" s="1114"/>
      <c r="AO15" s="1114"/>
      <c r="AP15" s="1114"/>
      <c r="AQ15" s="1114"/>
      <c r="AR15" s="1114"/>
      <c r="AS15" s="1114"/>
      <c r="AT15" s="1114"/>
      <c r="AU15" s="1114"/>
      <c r="AV15" s="1114"/>
      <c r="AW15" s="1114"/>
      <c r="AX15" s="1114"/>
      <c r="AY15" s="1114"/>
      <c r="AZ15" s="1114"/>
      <c r="BA15" s="1114"/>
      <c r="BB15" s="1114"/>
      <c r="BC15" s="1114"/>
      <c r="BD15" s="1114"/>
      <c r="BE15" s="1114"/>
      <c r="BF15" s="1114"/>
      <c r="BG15" s="1114"/>
      <c r="BH15" s="1114"/>
      <c r="BI15" s="1114"/>
      <c r="BJ15" s="1114"/>
      <c r="BK15" s="1114"/>
      <c r="BL15" s="1118">
        <v>0</v>
      </c>
      <c r="BM15" s="33"/>
    </row>
    <row r="16" spans="1:67" ht="21.95" customHeight="1" thickTop="1" thickBot="1" x14ac:dyDescent="0.2">
      <c r="A16" s="1956"/>
      <c r="B16" s="853">
        <v>6</v>
      </c>
      <c r="C16" s="1954"/>
      <c r="D16" s="854" t="s">
        <v>1276</v>
      </c>
      <c r="E16" s="272"/>
      <c r="F16" s="272"/>
      <c r="G16" s="272"/>
      <c r="H16" s="272"/>
      <c r="I16" s="272"/>
      <c r="J16" s="272"/>
      <c r="K16" s="951"/>
      <c r="L16" s="955"/>
      <c r="M16" s="955"/>
      <c r="N16" s="955"/>
      <c r="O16" s="952"/>
      <c r="P16" s="951"/>
      <c r="Q16" s="955"/>
      <c r="R16" s="955"/>
      <c r="S16" s="955"/>
      <c r="T16" s="955"/>
      <c r="U16" s="955"/>
      <c r="V16" s="955"/>
      <c r="W16" s="955"/>
      <c r="X16" s="954"/>
      <c r="Y16" s="955"/>
      <c r="Z16" s="955"/>
      <c r="AA16" s="960"/>
      <c r="AB16" s="272"/>
      <c r="AC16" s="961"/>
      <c r="AD16" s="962"/>
      <c r="AE16" s="863">
        <f t="shared" si="0"/>
        <v>0</v>
      </c>
      <c r="AH16" s="2074"/>
      <c r="AI16" s="1119">
        <v>6</v>
      </c>
      <c r="AJ16" s="2081"/>
      <c r="AK16" s="1122" t="s">
        <v>1276</v>
      </c>
      <c r="AL16" s="1114"/>
      <c r="AM16" s="1114"/>
      <c r="AN16" s="1114"/>
      <c r="AO16" s="1114"/>
      <c r="AP16" s="1114"/>
      <c r="AQ16" s="1114"/>
      <c r="AR16" s="1116"/>
      <c r="AS16" s="1116"/>
      <c r="AT16" s="1116"/>
      <c r="AU16" s="1116"/>
      <c r="AV16" s="1116"/>
      <c r="AW16" s="1116"/>
      <c r="AX16" s="1116"/>
      <c r="AY16" s="1116"/>
      <c r="AZ16" s="1116"/>
      <c r="BA16" s="1116"/>
      <c r="BB16" s="1116"/>
      <c r="BC16" s="1116"/>
      <c r="BD16" s="1116"/>
      <c r="BE16" s="1116"/>
      <c r="BF16" s="1116"/>
      <c r="BG16" s="1116"/>
      <c r="BH16" s="1117"/>
      <c r="BI16" s="1114"/>
      <c r="BJ16" s="1116"/>
      <c r="BK16" s="1116"/>
      <c r="BL16" s="1118">
        <v>0</v>
      </c>
      <c r="BM16" s="33"/>
    </row>
    <row r="17" spans="1:65" ht="21.95" customHeight="1" thickTop="1" thickBot="1" x14ac:dyDescent="0.2">
      <c r="A17" s="1956"/>
      <c r="B17" s="853">
        <v>7</v>
      </c>
      <c r="C17" s="1954"/>
      <c r="D17" s="852" t="s">
        <v>1277</v>
      </c>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863">
        <f t="shared" si="0"/>
        <v>0</v>
      </c>
      <c r="AH17" s="2074"/>
      <c r="AI17" s="1119">
        <v>7</v>
      </c>
      <c r="AJ17" s="2081"/>
      <c r="AK17" s="1113" t="s">
        <v>1277</v>
      </c>
      <c r="AL17" s="1114"/>
      <c r="AM17" s="1114"/>
      <c r="AN17" s="1114"/>
      <c r="AO17" s="1114"/>
      <c r="AP17" s="1114"/>
      <c r="AQ17" s="1114"/>
      <c r="AR17" s="1114"/>
      <c r="AS17" s="1114"/>
      <c r="AT17" s="1114"/>
      <c r="AU17" s="1114"/>
      <c r="AV17" s="1114"/>
      <c r="AW17" s="1114"/>
      <c r="AX17" s="1114"/>
      <c r="AY17" s="1114"/>
      <c r="AZ17" s="1114"/>
      <c r="BA17" s="1114"/>
      <c r="BB17" s="1114"/>
      <c r="BC17" s="1114"/>
      <c r="BD17" s="1114"/>
      <c r="BE17" s="1114"/>
      <c r="BF17" s="1114"/>
      <c r="BG17" s="1114"/>
      <c r="BH17" s="1114"/>
      <c r="BI17" s="1114"/>
      <c r="BJ17" s="1114"/>
      <c r="BK17" s="1114"/>
      <c r="BL17" s="1118">
        <v>0</v>
      </c>
      <c r="BM17" s="33"/>
    </row>
    <row r="18" spans="1:65" ht="21.95" customHeight="1" thickTop="1" thickBot="1" x14ac:dyDescent="0.2">
      <c r="A18" s="1956"/>
      <c r="B18" s="853">
        <v>8</v>
      </c>
      <c r="C18" s="1954"/>
      <c r="D18" s="854" t="s">
        <v>1247</v>
      </c>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863">
        <f t="shared" si="0"/>
        <v>0</v>
      </c>
      <c r="AH18" s="2074"/>
      <c r="AI18" s="1119">
        <v>8</v>
      </c>
      <c r="AJ18" s="2081"/>
      <c r="AK18" s="1122" t="s">
        <v>1247</v>
      </c>
      <c r="AL18" s="1114"/>
      <c r="AM18" s="1114"/>
      <c r="AN18" s="1114"/>
      <c r="AO18" s="1114"/>
      <c r="AP18" s="1114"/>
      <c r="AQ18" s="1114"/>
      <c r="AR18" s="1114"/>
      <c r="AS18" s="1114"/>
      <c r="AT18" s="1114"/>
      <c r="AU18" s="1114"/>
      <c r="AV18" s="1114"/>
      <c r="AW18" s="1114"/>
      <c r="AX18" s="1114"/>
      <c r="AY18" s="1114"/>
      <c r="AZ18" s="1114"/>
      <c r="BA18" s="1114"/>
      <c r="BB18" s="1114"/>
      <c r="BC18" s="1114"/>
      <c r="BD18" s="1114"/>
      <c r="BE18" s="1114"/>
      <c r="BF18" s="1114"/>
      <c r="BG18" s="1114"/>
      <c r="BH18" s="1114"/>
      <c r="BI18" s="1114"/>
      <c r="BJ18" s="1114"/>
      <c r="BK18" s="1114"/>
      <c r="BL18" s="1118">
        <v>0</v>
      </c>
      <c r="BM18" s="33"/>
    </row>
    <row r="19" spans="1:65" ht="21.95" customHeight="1" thickTop="1" thickBot="1" x14ac:dyDescent="0.2">
      <c r="A19" s="1956"/>
      <c r="B19" s="853">
        <v>9</v>
      </c>
      <c r="C19" s="1954"/>
      <c r="D19" s="854" t="s">
        <v>1278</v>
      </c>
      <c r="E19" s="951"/>
      <c r="F19" s="955"/>
      <c r="G19" s="963"/>
      <c r="H19" s="272"/>
      <c r="I19" s="272"/>
      <c r="J19" s="272"/>
      <c r="K19" s="951"/>
      <c r="L19" s="955"/>
      <c r="M19" s="955"/>
      <c r="N19" s="957"/>
      <c r="O19" s="954"/>
      <c r="P19" s="954"/>
      <c r="Q19" s="954"/>
      <c r="R19" s="954"/>
      <c r="S19" s="954"/>
      <c r="T19" s="954"/>
      <c r="U19" s="954"/>
      <c r="V19" s="954"/>
      <c r="W19" s="955"/>
      <c r="X19" s="957"/>
      <c r="Y19" s="954"/>
      <c r="Z19" s="955"/>
      <c r="AA19" s="960"/>
      <c r="AB19" s="272"/>
      <c r="AC19" s="961"/>
      <c r="AD19" s="962"/>
      <c r="AE19" s="863">
        <f t="shared" si="0"/>
        <v>0</v>
      </c>
      <c r="AH19" s="2074"/>
      <c r="AI19" s="1119">
        <v>9</v>
      </c>
      <c r="AJ19" s="2081"/>
      <c r="AK19" s="1122" t="s">
        <v>1278</v>
      </c>
      <c r="AL19" s="1114"/>
      <c r="AM19" s="1114"/>
      <c r="AN19" s="1114"/>
      <c r="AO19" s="1114"/>
      <c r="AP19" s="1114"/>
      <c r="AQ19" s="1114"/>
      <c r="AR19" s="1116"/>
      <c r="AS19" s="1116"/>
      <c r="AT19" s="1116"/>
      <c r="AU19" s="1116"/>
      <c r="AV19" s="1116"/>
      <c r="AW19" s="1116"/>
      <c r="AX19" s="1116"/>
      <c r="AY19" s="1116"/>
      <c r="AZ19" s="1116"/>
      <c r="BA19" s="1116"/>
      <c r="BB19" s="1116"/>
      <c r="BC19" s="1116"/>
      <c r="BD19" s="1116"/>
      <c r="BE19" s="1116"/>
      <c r="BF19" s="1116"/>
      <c r="BG19" s="1116"/>
      <c r="BH19" s="1117"/>
      <c r="BI19" s="1114"/>
      <c r="BJ19" s="1116"/>
      <c r="BK19" s="1116"/>
      <c r="BL19" s="1118">
        <v>0</v>
      </c>
      <c r="BM19" s="33"/>
    </row>
    <row r="20" spans="1:65" ht="21.95" customHeight="1" thickTop="1" thickBot="1" x14ac:dyDescent="0.2">
      <c r="A20" s="1956"/>
      <c r="B20" s="853">
        <v>10</v>
      </c>
      <c r="C20" s="1954"/>
      <c r="D20" s="854" t="s">
        <v>1309</v>
      </c>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864">
        <f t="shared" si="0"/>
        <v>0</v>
      </c>
      <c r="AH20" s="2074"/>
      <c r="AI20" s="1119">
        <v>10</v>
      </c>
      <c r="AJ20" s="2081"/>
      <c r="AK20" s="1122" t="s">
        <v>1309</v>
      </c>
      <c r="AL20" s="1114"/>
      <c r="AM20" s="1114"/>
      <c r="AN20" s="1114"/>
      <c r="AO20" s="1114"/>
      <c r="AP20" s="1114"/>
      <c r="AQ20" s="1114"/>
      <c r="AR20" s="1114"/>
      <c r="AS20" s="1114"/>
      <c r="AT20" s="1114"/>
      <c r="AU20" s="1114"/>
      <c r="AV20" s="1114"/>
      <c r="AW20" s="1114"/>
      <c r="AX20" s="1114"/>
      <c r="AY20" s="1114"/>
      <c r="AZ20" s="1114"/>
      <c r="BA20" s="1114"/>
      <c r="BB20" s="1114"/>
      <c r="BC20" s="1114"/>
      <c r="BD20" s="1114"/>
      <c r="BE20" s="1114"/>
      <c r="BF20" s="1114"/>
      <c r="BG20" s="1114"/>
      <c r="BH20" s="1114"/>
      <c r="BI20" s="1114"/>
      <c r="BJ20" s="1114"/>
      <c r="BK20" s="1114"/>
      <c r="BL20" s="1123">
        <v>0</v>
      </c>
      <c r="BM20" s="33"/>
    </row>
    <row r="21" spans="1:65" ht="21.95" customHeight="1" thickTop="1" thickBot="1" x14ac:dyDescent="0.2">
      <c r="A21" s="1956"/>
      <c r="B21" s="853">
        <v>11</v>
      </c>
      <c r="C21" s="1954"/>
      <c r="D21" s="854" t="s">
        <v>1279</v>
      </c>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864">
        <f t="shared" si="0"/>
        <v>0</v>
      </c>
      <c r="AH21" s="2074"/>
      <c r="AI21" s="1119">
        <v>11</v>
      </c>
      <c r="AJ21" s="2081"/>
      <c r="AK21" s="1122" t="s">
        <v>1279</v>
      </c>
      <c r="AL21" s="1114"/>
      <c r="AM21" s="1114"/>
      <c r="AN21" s="1114"/>
      <c r="AO21" s="1114"/>
      <c r="AP21" s="1114"/>
      <c r="AQ21" s="1114"/>
      <c r="AR21" s="1114"/>
      <c r="AS21" s="1114"/>
      <c r="AT21" s="1114"/>
      <c r="AU21" s="1114"/>
      <c r="AV21" s="1114"/>
      <c r="AW21" s="1114"/>
      <c r="AX21" s="1114"/>
      <c r="AY21" s="1114"/>
      <c r="AZ21" s="1114"/>
      <c r="BA21" s="1114"/>
      <c r="BB21" s="1114"/>
      <c r="BC21" s="1114"/>
      <c r="BD21" s="1114"/>
      <c r="BE21" s="1114"/>
      <c r="BF21" s="1114"/>
      <c r="BG21" s="1114"/>
      <c r="BH21" s="1114"/>
      <c r="BI21" s="1114"/>
      <c r="BJ21" s="1114"/>
      <c r="BK21" s="1114"/>
      <c r="BL21" s="1123">
        <v>0</v>
      </c>
      <c r="BM21" s="33"/>
    </row>
    <row r="22" spans="1:65" ht="21.95" customHeight="1" thickTop="1" thickBot="1" x14ac:dyDescent="0.2">
      <c r="A22" s="1956"/>
      <c r="B22" s="853">
        <v>12</v>
      </c>
      <c r="C22" s="1954"/>
      <c r="D22" s="855" t="s">
        <v>1280</v>
      </c>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864">
        <f t="shared" si="0"/>
        <v>0</v>
      </c>
      <c r="AH22" s="2074"/>
      <c r="AI22" s="1119">
        <v>12</v>
      </c>
      <c r="AJ22" s="2081"/>
      <c r="AK22" s="1124" t="s">
        <v>1280</v>
      </c>
      <c r="AL22" s="1114"/>
      <c r="AM22" s="1114"/>
      <c r="AN22" s="1114"/>
      <c r="AO22" s="1114"/>
      <c r="AP22" s="1114"/>
      <c r="AQ22" s="1114"/>
      <c r="AR22" s="1114"/>
      <c r="AS22" s="1114"/>
      <c r="AT22" s="1114"/>
      <c r="AU22" s="1114"/>
      <c r="AV22" s="1114"/>
      <c r="AW22" s="1114"/>
      <c r="AX22" s="1114"/>
      <c r="AY22" s="1114"/>
      <c r="AZ22" s="1114"/>
      <c r="BA22" s="1114"/>
      <c r="BB22" s="1114"/>
      <c r="BC22" s="1114"/>
      <c r="BD22" s="1114"/>
      <c r="BE22" s="1114"/>
      <c r="BF22" s="1114"/>
      <c r="BG22" s="1114"/>
      <c r="BH22" s="1114"/>
      <c r="BI22" s="1114"/>
      <c r="BJ22" s="1114"/>
      <c r="BK22" s="1114"/>
      <c r="BL22" s="1123">
        <v>0</v>
      </c>
      <c r="BM22" s="33"/>
    </row>
    <row r="23" spans="1:65" ht="21.95" customHeight="1" thickTop="1" thickBot="1" x14ac:dyDescent="0.2">
      <c r="A23" s="1956"/>
      <c r="B23" s="853">
        <v>13</v>
      </c>
      <c r="C23" s="1954"/>
      <c r="D23" s="852" t="s">
        <v>1281</v>
      </c>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864">
        <f t="shared" si="0"/>
        <v>0</v>
      </c>
      <c r="AH23" s="2074"/>
      <c r="AI23" s="1119">
        <v>13</v>
      </c>
      <c r="AJ23" s="2081"/>
      <c r="AK23" s="1113" t="s">
        <v>1281</v>
      </c>
      <c r="AL23" s="1114"/>
      <c r="AM23" s="1114"/>
      <c r="AN23" s="1114"/>
      <c r="AO23" s="1114"/>
      <c r="AP23" s="1114"/>
      <c r="AQ23" s="1114"/>
      <c r="AR23" s="1114"/>
      <c r="AS23" s="1114"/>
      <c r="AT23" s="1114"/>
      <c r="AU23" s="1114"/>
      <c r="AV23" s="1114"/>
      <c r="AW23" s="1114"/>
      <c r="AX23" s="1114"/>
      <c r="AY23" s="1114"/>
      <c r="AZ23" s="1114"/>
      <c r="BA23" s="1114"/>
      <c r="BB23" s="1114"/>
      <c r="BC23" s="1114"/>
      <c r="BD23" s="1114"/>
      <c r="BE23" s="1114"/>
      <c r="BF23" s="1114"/>
      <c r="BG23" s="1114"/>
      <c r="BH23" s="1114"/>
      <c r="BI23" s="1114"/>
      <c r="BJ23" s="1114"/>
      <c r="BK23" s="1114"/>
      <c r="BL23" s="1123">
        <v>0</v>
      </c>
      <c r="BM23" s="33"/>
    </row>
    <row r="24" spans="1:65" ht="21.95" customHeight="1" thickTop="1" thickBot="1" x14ac:dyDescent="0.2">
      <c r="A24" s="1956"/>
      <c r="B24" s="853">
        <v>14</v>
      </c>
      <c r="C24" s="1954"/>
      <c r="D24" s="852" t="s">
        <v>1282</v>
      </c>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864">
        <f t="shared" si="0"/>
        <v>0</v>
      </c>
      <c r="AH24" s="2074"/>
      <c r="AI24" s="1119">
        <v>14</v>
      </c>
      <c r="AJ24" s="2081"/>
      <c r="AK24" s="1113" t="s">
        <v>1282</v>
      </c>
      <c r="AL24" s="1114"/>
      <c r="AM24" s="1114"/>
      <c r="AN24" s="1114"/>
      <c r="AO24" s="1114"/>
      <c r="AP24" s="1114"/>
      <c r="AQ24" s="1114"/>
      <c r="AR24" s="1114"/>
      <c r="AS24" s="1114"/>
      <c r="AT24" s="1114"/>
      <c r="AU24" s="1114"/>
      <c r="AV24" s="1114"/>
      <c r="AW24" s="1114"/>
      <c r="AX24" s="1114"/>
      <c r="AY24" s="1114"/>
      <c r="AZ24" s="1114"/>
      <c r="BA24" s="1114"/>
      <c r="BB24" s="1114"/>
      <c r="BC24" s="1114"/>
      <c r="BD24" s="1114"/>
      <c r="BE24" s="1114"/>
      <c r="BF24" s="1114"/>
      <c r="BG24" s="1114"/>
      <c r="BH24" s="1114"/>
      <c r="BI24" s="1114"/>
      <c r="BJ24" s="1114"/>
      <c r="BK24" s="1114"/>
      <c r="BL24" s="1123">
        <v>0</v>
      </c>
      <c r="BM24" s="33"/>
    </row>
    <row r="25" spans="1:65" ht="21.95" customHeight="1" thickTop="1" thickBot="1" x14ac:dyDescent="0.2">
      <c r="A25" s="1956"/>
      <c r="B25" s="853">
        <v>15</v>
      </c>
      <c r="C25" s="1954"/>
      <c r="D25" s="852" t="s">
        <v>1283</v>
      </c>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864">
        <f t="shared" si="0"/>
        <v>0</v>
      </c>
      <c r="AH25" s="2074"/>
      <c r="AI25" s="1119">
        <v>15</v>
      </c>
      <c r="AJ25" s="2081"/>
      <c r="AK25" s="1113" t="s">
        <v>1283</v>
      </c>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1114"/>
      <c r="BK25" s="1114"/>
      <c r="BL25" s="1123">
        <v>0</v>
      </c>
      <c r="BM25" s="33"/>
    </row>
    <row r="26" spans="1:65" ht="21.95" customHeight="1" thickTop="1" thickBot="1" x14ac:dyDescent="0.2">
      <c r="A26" s="1956"/>
      <c r="B26" s="853">
        <v>16</v>
      </c>
      <c r="C26" s="1954"/>
      <c r="D26" s="852" t="s">
        <v>1284</v>
      </c>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864">
        <f t="shared" si="0"/>
        <v>0</v>
      </c>
      <c r="AH26" s="2074"/>
      <c r="AI26" s="1119">
        <v>16</v>
      </c>
      <c r="AJ26" s="2081"/>
      <c r="AK26" s="1113" t="s">
        <v>1284</v>
      </c>
      <c r="AL26" s="1114"/>
      <c r="AM26" s="1114"/>
      <c r="AN26" s="1114"/>
      <c r="AO26" s="1114"/>
      <c r="AP26" s="1114"/>
      <c r="AQ26" s="1114"/>
      <c r="AR26" s="1114"/>
      <c r="AS26" s="1114"/>
      <c r="AT26" s="1114"/>
      <c r="AU26" s="1114"/>
      <c r="AV26" s="1114"/>
      <c r="AW26" s="1114"/>
      <c r="AX26" s="1114"/>
      <c r="AY26" s="1114"/>
      <c r="AZ26" s="1114"/>
      <c r="BA26" s="1114"/>
      <c r="BB26" s="1114"/>
      <c r="BC26" s="1114"/>
      <c r="BD26" s="1114"/>
      <c r="BE26" s="1114"/>
      <c r="BF26" s="1114"/>
      <c r="BG26" s="1114"/>
      <c r="BH26" s="1114"/>
      <c r="BI26" s="1114"/>
      <c r="BJ26" s="1114"/>
      <c r="BK26" s="1114"/>
      <c r="BL26" s="1123">
        <v>0</v>
      </c>
      <c r="BM26" s="33"/>
    </row>
    <row r="27" spans="1:65" ht="30" customHeight="1" thickTop="1" thickBot="1" x14ac:dyDescent="0.2">
      <c r="A27" s="1956"/>
      <c r="B27" s="853">
        <v>17</v>
      </c>
      <c r="C27" s="1954"/>
      <c r="D27" s="856" t="s">
        <v>1285</v>
      </c>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864">
        <f t="shared" si="0"/>
        <v>0</v>
      </c>
      <c r="AH27" s="2074"/>
      <c r="AI27" s="1119">
        <v>17</v>
      </c>
      <c r="AJ27" s="2081"/>
      <c r="AK27" s="1113" t="s">
        <v>1285</v>
      </c>
      <c r="AL27" s="1114"/>
      <c r="AM27" s="1114"/>
      <c r="AN27" s="1114"/>
      <c r="AO27" s="1114"/>
      <c r="AP27" s="1114"/>
      <c r="AQ27" s="1114"/>
      <c r="AR27" s="1114"/>
      <c r="AS27" s="1114"/>
      <c r="AT27" s="1114"/>
      <c r="AU27" s="1114"/>
      <c r="AV27" s="1114"/>
      <c r="AW27" s="1114"/>
      <c r="AX27" s="1114"/>
      <c r="AY27" s="1114"/>
      <c r="AZ27" s="1114"/>
      <c r="BA27" s="1114"/>
      <c r="BB27" s="1114"/>
      <c r="BC27" s="1114"/>
      <c r="BD27" s="1114"/>
      <c r="BE27" s="1114"/>
      <c r="BF27" s="1114"/>
      <c r="BG27" s="1114"/>
      <c r="BH27" s="1114"/>
      <c r="BI27" s="1114"/>
      <c r="BJ27" s="1114"/>
      <c r="BK27" s="1114"/>
      <c r="BL27" s="1123">
        <v>0</v>
      </c>
      <c r="BM27" s="33"/>
    </row>
    <row r="28" spans="1:65" ht="21.95" customHeight="1" thickTop="1" thickBot="1" x14ac:dyDescent="0.2">
      <c r="A28" s="1956"/>
      <c r="B28" s="853">
        <v>18</v>
      </c>
      <c r="C28" s="1954"/>
      <c r="D28" s="852" t="s">
        <v>1248</v>
      </c>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864">
        <f t="shared" si="0"/>
        <v>0</v>
      </c>
      <c r="AH28" s="2074"/>
      <c r="AI28" s="1119">
        <v>18</v>
      </c>
      <c r="AJ28" s="2081"/>
      <c r="AK28" s="1113" t="s">
        <v>1248</v>
      </c>
      <c r="AL28" s="1114"/>
      <c r="AM28" s="1114"/>
      <c r="AN28" s="1114"/>
      <c r="AO28" s="1114"/>
      <c r="AP28" s="1114"/>
      <c r="AQ28" s="1114"/>
      <c r="AR28" s="1114"/>
      <c r="AS28" s="1114"/>
      <c r="AT28" s="1114"/>
      <c r="AU28" s="1114"/>
      <c r="AV28" s="1114"/>
      <c r="AW28" s="1114"/>
      <c r="AX28" s="1114"/>
      <c r="AY28" s="1114"/>
      <c r="AZ28" s="1114"/>
      <c r="BA28" s="1114"/>
      <c r="BB28" s="1114"/>
      <c r="BC28" s="1114"/>
      <c r="BD28" s="1114"/>
      <c r="BE28" s="1114"/>
      <c r="BF28" s="1114"/>
      <c r="BG28" s="1114"/>
      <c r="BH28" s="1114"/>
      <c r="BI28" s="1114"/>
      <c r="BJ28" s="1114"/>
      <c r="BK28" s="1114"/>
      <c r="BL28" s="1123">
        <v>0</v>
      </c>
      <c r="BM28" s="33"/>
    </row>
    <row r="29" spans="1:65" ht="21.95" customHeight="1" thickTop="1" thickBot="1" x14ac:dyDescent="0.2">
      <c r="A29" s="1956"/>
      <c r="B29" s="853">
        <v>19</v>
      </c>
      <c r="C29" s="1954"/>
      <c r="D29" s="852" t="s">
        <v>1249</v>
      </c>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864">
        <f t="shared" si="0"/>
        <v>0</v>
      </c>
      <c r="AH29" s="2074"/>
      <c r="AI29" s="1119">
        <v>19</v>
      </c>
      <c r="AJ29" s="2081"/>
      <c r="AK29" s="1113" t="s">
        <v>1249</v>
      </c>
      <c r="AL29" s="1114"/>
      <c r="AM29" s="1114"/>
      <c r="AN29" s="1114"/>
      <c r="AO29" s="1114"/>
      <c r="AP29" s="1114"/>
      <c r="AQ29" s="1114"/>
      <c r="AR29" s="1114"/>
      <c r="AS29" s="1114"/>
      <c r="AT29" s="1114"/>
      <c r="AU29" s="1114"/>
      <c r="AV29" s="1114"/>
      <c r="AW29" s="1114"/>
      <c r="AX29" s="1114"/>
      <c r="AY29" s="1114"/>
      <c r="AZ29" s="1114"/>
      <c r="BA29" s="1114"/>
      <c r="BB29" s="1114"/>
      <c r="BC29" s="1114"/>
      <c r="BD29" s="1114"/>
      <c r="BE29" s="1114"/>
      <c r="BF29" s="1114"/>
      <c r="BG29" s="1114"/>
      <c r="BH29" s="1114"/>
      <c r="BI29" s="1114"/>
      <c r="BJ29" s="1114"/>
      <c r="BK29" s="1114"/>
      <c r="BL29" s="1123">
        <v>0</v>
      </c>
      <c r="BM29" s="33"/>
    </row>
    <row r="30" spans="1:65" ht="21.95" customHeight="1" thickTop="1" thickBot="1" x14ac:dyDescent="0.2">
      <c r="A30" s="1956"/>
      <c r="B30" s="853">
        <v>20</v>
      </c>
      <c r="C30" s="1954"/>
      <c r="D30" s="852" t="s">
        <v>1286</v>
      </c>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864">
        <f t="shared" si="0"/>
        <v>0</v>
      </c>
      <c r="AH30" s="2074"/>
      <c r="AI30" s="1119">
        <v>20</v>
      </c>
      <c r="AJ30" s="2081"/>
      <c r="AK30" s="1113" t="s">
        <v>1286</v>
      </c>
      <c r="AL30" s="1114"/>
      <c r="AM30" s="1114"/>
      <c r="AN30" s="1114"/>
      <c r="AO30" s="1114"/>
      <c r="AP30" s="1114"/>
      <c r="AQ30" s="1114"/>
      <c r="AR30" s="1114"/>
      <c r="AS30" s="1114"/>
      <c r="AT30" s="1114"/>
      <c r="AU30" s="1114"/>
      <c r="AV30" s="1114"/>
      <c r="AW30" s="1114"/>
      <c r="AX30" s="1114"/>
      <c r="AY30" s="1114"/>
      <c r="AZ30" s="1114"/>
      <c r="BA30" s="1114"/>
      <c r="BB30" s="1114"/>
      <c r="BC30" s="1114"/>
      <c r="BD30" s="1114"/>
      <c r="BE30" s="1114"/>
      <c r="BF30" s="1114"/>
      <c r="BG30" s="1114"/>
      <c r="BH30" s="1114"/>
      <c r="BI30" s="1114"/>
      <c r="BJ30" s="1114"/>
      <c r="BK30" s="1114"/>
      <c r="BL30" s="1123">
        <v>0</v>
      </c>
      <c r="BM30" s="33"/>
    </row>
    <row r="31" spans="1:65" ht="21.95" customHeight="1" thickTop="1" thickBot="1" x14ac:dyDescent="0.2">
      <c r="A31" s="1956"/>
      <c r="B31" s="853">
        <v>21</v>
      </c>
      <c r="C31" s="1954"/>
      <c r="D31" s="852" t="s">
        <v>1250</v>
      </c>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864">
        <f t="shared" si="0"/>
        <v>0</v>
      </c>
      <c r="AH31" s="2074"/>
      <c r="AI31" s="1119">
        <v>21</v>
      </c>
      <c r="AJ31" s="2081"/>
      <c r="AK31" s="1113" t="s">
        <v>1250</v>
      </c>
      <c r="AL31" s="1114"/>
      <c r="AM31" s="1114"/>
      <c r="AN31" s="1114"/>
      <c r="AO31" s="1114"/>
      <c r="AP31" s="1114"/>
      <c r="AQ31" s="1114"/>
      <c r="AR31" s="1114"/>
      <c r="AS31" s="1114"/>
      <c r="AT31" s="1114"/>
      <c r="AU31" s="1114"/>
      <c r="AV31" s="1114"/>
      <c r="AW31" s="1114"/>
      <c r="AX31" s="1114"/>
      <c r="AY31" s="1114"/>
      <c r="AZ31" s="1114"/>
      <c r="BA31" s="1114"/>
      <c r="BB31" s="1114"/>
      <c r="BC31" s="1114"/>
      <c r="BD31" s="1114"/>
      <c r="BE31" s="1114"/>
      <c r="BF31" s="1114"/>
      <c r="BG31" s="1114"/>
      <c r="BH31" s="1114"/>
      <c r="BI31" s="1114"/>
      <c r="BJ31" s="1114"/>
      <c r="BK31" s="1114"/>
      <c r="BL31" s="1123">
        <v>0</v>
      </c>
      <c r="BM31" s="33"/>
    </row>
    <row r="32" spans="1:65" ht="21.95" customHeight="1" thickTop="1" thickBot="1" x14ac:dyDescent="0.2">
      <c r="A32" s="1956"/>
      <c r="B32" s="853">
        <v>22</v>
      </c>
      <c r="C32" s="2005" t="s">
        <v>1150</v>
      </c>
      <c r="D32" s="857" t="s">
        <v>1251</v>
      </c>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864">
        <f t="shared" ref="AE32:AE33" si="1">IF(SUM(E32:AD32)&gt;=1,1,0)</f>
        <v>0</v>
      </c>
      <c r="AH32" s="2074"/>
      <c r="AI32" s="1119">
        <v>22</v>
      </c>
      <c r="AJ32" s="2008" t="s">
        <v>1150</v>
      </c>
      <c r="AK32" s="1125" t="s">
        <v>1251</v>
      </c>
      <c r="AL32" s="1114"/>
      <c r="AM32" s="1114"/>
      <c r="AN32" s="1114"/>
      <c r="AO32" s="1114"/>
      <c r="AP32" s="1114"/>
      <c r="AQ32" s="1114"/>
      <c r="AR32" s="1114"/>
      <c r="AS32" s="1114"/>
      <c r="AT32" s="1114"/>
      <c r="AU32" s="1114"/>
      <c r="AV32" s="1114"/>
      <c r="AW32" s="1114"/>
      <c r="AX32" s="1114"/>
      <c r="AY32" s="1114"/>
      <c r="AZ32" s="1114"/>
      <c r="BA32" s="1114"/>
      <c r="BB32" s="1114"/>
      <c r="BC32" s="1114"/>
      <c r="BD32" s="1114"/>
      <c r="BE32" s="1114"/>
      <c r="BF32" s="1114"/>
      <c r="BG32" s="1114"/>
      <c r="BH32" s="1114"/>
      <c r="BI32" s="1114"/>
      <c r="BJ32" s="1114"/>
      <c r="BK32" s="1114"/>
      <c r="BL32" s="1123">
        <v>0</v>
      </c>
      <c r="BM32" s="33"/>
    </row>
    <row r="33" spans="1:65" ht="21.95" customHeight="1" thickTop="1" thickBot="1" x14ac:dyDescent="0.2">
      <c r="A33" s="1956"/>
      <c r="B33" s="853">
        <v>23</v>
      </c>
      <c r="C33" s="2006"/>
      <c r="D33" s="857" t="s">
        <v>1252</v>
      </c>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864">
        <f t="shared" si="1"/>
        <v>0</v>
      </c>
      <c r="AH33" s="2074"/>
      <c r="AI33" s="1119">
        <v>23</v>
      </c>
      <c r="AJ33" s="2009"/>
      <c r="AK33" s="1125" t="s">
        <v>1252</v>
      </c>
      <c r="AL33" s="1114"/>
      <c r="AM33" s="1114"/>
      <c r="AN33" s="1114"/>
      <c r="AO33" s="1114"/>
      <c r="AP33" s="1114"/>
      <c r="AQ33" s="1114"/>
      <c r="AR33" s="1114"/>
      <c r="AS33" s="1114"/>
      <c r="AT33" s="1114"/>
      <c r="AU33" s="1114"/>
      <c r="AV33" s="1114"/>
      <c r="AW33" s="1114"/>
      <c r="AX33" s="1114"/>
      <c r="AY33" s="1114"/>
      <c r="AZ33" s="1114"/>
      <c r="BA33" s="1114"/>
      <c r="BB33" s="1114"/>
      <c r="BC33" s="1114"/>
      <c r="BD33" s="1114"/>
      <c r="BE33" s="1114"/>
      <c r="BF33" s="1114"/>
      <c r="BG33" s="1114"/>
      <c r="BH33" s="1114"/>
      <c r="BI33" s="1114"/>
      <c r="BJ33" s="1114"/>
      <c r="BK33" s="1114"/>
      <c r="BL33" s="1123">
        <v>0</v>
      </c>
      <c r="BM33" s="33"/>
    </row>
    <row r="34" spans="1:65" ht="21.95" customHeight="1" thickTop="1" thickBot="1" x14ac:dyDescent="0.2">
      <c r="A34" s="1956"/>
      <c r="B34" s="853">
        <v>24</v>
      </c>
      <c r="C34" s="2006"/>
      <c r="D34" s="856" t="s">
        <v>1224</v>
      </c>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864">
        <f>IF(SUM(E34:AD34)&gt;=1,1,0)</f>
        <v>0</v>
      </c>
      <c r="AH34" s="2074"/>
      <c r="AI34" s="1119">
        <v>24</v>
      </c>
      <c r="AJ34" s="2009"/>
      <c r="AK34" s="1113" t="s">
        <v>1224</v>
      </c>
      <c r="AL34" s="1114"/>
      <c r="AM34" s="1114"/>
      <c r="AN34" s="1114"/>
      <c r="AO34" s="1114"/>
      <c r="AP34" s="1114"/>
      <c r="AQ34" s="1114"/>
      <c r="AR34" s="1114"/>
      <c r="AS34" s="1114"/>
      <c r="AT34" s="1114"/>
      <c r="AU34" s="1114"/>
      <c r="AV34" s="1114"/>
      <c r="AW34" s="1114"/>
      <c r="AX34" s="1114"/>
      <c r="AY34" s="1114"/>
      <c r="AZ34" s="1114"/>
      <c r="BA34" s="1114"/>
      <c r="BB34" s="1114"/>
      <c r="BC34" s="1114"/>
      <c r="BD34" s="1114"/>
      <c r="BE34" s="1114"/>
      <c r="BF34" s="1114"/>
      <c r="BG34" s="1114"/>
      <c r="BH34" s="1114"/>
      <c r="BI34" s="1114"/>
      <c r="BJ34" s="1114"/>
      <c r="BK34" s="1114"/>
      <c r="BL34" s="1123">
        <v>0</v>
      </c>
      <c r="BM34" s="33"/>
    </row>
    <row r="35" spans="1:65" ht="21.95" customHeight="1" thickTop="1" thickBot="1" x14ac:dyDescent="0.2">
      <c r="A35" s="1956"/>
      <c r="B35" s="853">
        <v>25</v>
      </c>
      <c r="C35" s="2006"/>
      <c r="D35" s="856" t="s">
        <v>4008</v>
      </c>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864">
        <f>IF(SUM(E35:AD35)&gt;=1,1,0)</f>
        <v>0</v>
      </c>
      <c r="AH35" s="2074"/>
      <c r="AI35" s="1119">
        <v>25</v>
      </c>
      <c r="AJ35" s="2009"/>
      <c r="AK35" s="1113" t="s">
        <v>1225</v>
      </c>
      <c r="AL35" s="1114"/>
      <c r="AM35" s="1114"/>
      <c r="AN35" s="1114"/>
      <c r="AO35" s="1114"/>
      <c r="AP35" s="1114"/>
      <c r="AQ35" s="1114"/>
      <c r="AR35" s="1114"/>
      <c r="AS35" s="1114"/>
      <c r="AT35" s="1114"/>
      <c r="AU35" s="1114"/>
      <c r="AV35" s="1114"/>
      <c r="AW35" s="1114"/>
      <c r="AX35" s="1114"/>
      <c r="AY35" s="1114"/>
      <c r="AZ35" s="1114"/>
      <c r="BA35" s="1114"/>
      <c r="BB35" s="1114"/>
      <c r="BC35" s="1114"/>
      <c r="BD35" s="1114"/>
      <c r="BE35" s="1114"/>
      <c r="BF35" s="1114"/>
      <c r="BG35" s="1114"/>
      <c r="BH35" s="1114"/>
      <c r="BI35" s="1114"/>
      <c r="BJ35" s="1114"/>
      <c r="BK35" s="1114"/>
      <c r="BL35" s="1123">
        <v>0</v>
      </c>
      <c r="BM35" s="33"/>
    </row>
    <row r="36" spans="1:65" ht="21.95" customHeight="1" thickTop="1" thickBot="1" x14ac:dyDescent="0.2">
      <c r="A36" s="1956"/>
      <c r="B36" s="853">
        <v>26</v>
      </c>
      <c r="C36" s="2006"/>
      <c r="D36" s="856" t="s">
        <v>1287</v>
      </c>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864">
        <f>IF(SUM(E36:AD36)&gt;=1,1,0)</f>
        <v>0</v>
      </c>
      <c r="AH36" s="2074"/>
      <c r="AI36" s="1119">
        <v>26</v>
      </c>
      <c r="AJ36" s="2009"/>
      <c r="AK36" s="1113" t="s">
        <v>1287</v>
      </c>
      <c r="AL36" s="1114"/>
      <c r="AM36" s="1114"/>
      <c r="AN36" s="1114"/>
      <c r="AO36" s="1114"/>
      <c r="AP36" s="1114"/>
      <c r="AQ36" s="1114"/>
      <c r="AR36" s="1114"/>
      <c r="AS36" s="1114"/>
      <c r="AT36" s="1114"/>
      <c r="AU36" s="1114"/>
      <c r="AV36" s="1114"/>
      <c r="AW36" s="1114"/>
      <c r="AX36" s="1114"/>
      <c r="AY36" s="1114"/>
      <c r="AZ36" s="1114"/>
      <c r="BA36" s="1114"/>
      <c r="BB36" s="1114"/>
      <c r="BC36" s="1114"/>
      <c r="BD36" s="1114"/>
      <c r="BE36" s="1114"/>
      <c r="BF36" s="1114"/>
      <c r="BG36" s="1114"/>
      <c r="BH36" s="1114"/>
      <c r="BI36" s="1114"/>
      <c r="BJ36" s="1114"/>
      <c r="BK36" s="1114"/>
      <c r="BL36" s="1123">
        <v>0</v>
      </c>
      <c r="BM36" s="33"/>
    </row>
    <row r="37" spans="1:65" ht="21.95" customHeight="1" thickTop="1" thickBot="1" x14ac:dyDescent="0.2">
      <c r="A37" s="1956"/>
      <c r="B37" s="853">
        <v>27</v>
      </c>
      <c r="C37" s="2007"/>
      <c r="D37" s="856" t="s">
        <v>1288</v>
      </c>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864">
        <f t="shared" ref="AE37:AE42" si="2">IF(SUM(E37:AD37)&gt;=1,1,0)</f>
        <v>0</v>
      </c>
      <c r="AH37" s="2074"/>
      <c r="AI37" s="1119">
        <v>27</v>
      </c>
      <c r="AJ37" s="2010"/>
      <c r="AK37" s="1113" t="s">
        <v>1288</v>
      </c>
      <c r="AL37" s="1114"/>
      <c r="AM37" s="1114"/>
      <c r="AN37" s="1114"/>
      <c r="AO37" s="1114"/>
      <c r="AP37" s="1114"/>
      <c r="AQ37" s="1114"/>
      <c r="AR37" s="1114"/>
      <c r="AS37" s="1114"/>
      <c r="AT37" s="1114"/>
      <c r="AU37" s="1114"/>
      <c r="AV37" s="1114"/>
      <c r="AW37" s="1114"/>
      <c r="AX37" s="1114"/>
      <c r="AY37" s="1114"/>
      <c r="AZ37" s="1114"/>
      <c r="BA37" s="1114"/>
      <c r="BB37" s="1114"/>
      <c r="BC37" s="1114"/>
      <c r="BD37" s="1114"/>
      <c r="BE37" s="1114"/>
      <c r="BF37" s="1114"/>
      <c r="BG37" s="1114"/>
      <c r="BH37" s="1114"/>
      <c r="BI37" s="1114"/>
      <c r="BJ37" s="1114"/>
      <c r="BK37" s="1114"/>
      <c r="BL37" s="1123">
        <v>0</v>
      </c>
      <c r="BM37" s="33"/>
    </row>
    <row r="38" spans="1:65" ht="21.95" customHeight="1" thickTop="1" thickBot="1" x14ac:dyDescent="0.2">
      <c r="A38" s="1956"/>
      <c r="B38" s="853">
        <v>28</v>
      </c>
      <c r="C38" s="2005" t="s">
        <v>1149</v>
      </c>
      <c r="D38" s="856" t="s">
        <v>1289</v>
      </c>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864">
        <f t="shared" si="2"/>
        <v>0</v>
      </c>
      <c r="AH38" s="2074"/>
      <c r="AI38" s="1119">
        <v>28</v>
      </c>
      <c r="AJ38" s="2008" t="s">
        <v>1149</v>
      </c>
      <c r="AK38" s="1113" t="s">
        <v>1289</v>
      </c>
      <c r="AL38" s="1114"/>
      <c r="AM38" s="1114"/>
      <c r="AN38" s="1114"/>
      <c r="AO38" s="1114"/>
      <c r="AP38" s="1114"/>
      <c r="AQ38" s="1114"/>
      <c r="AR38" s="1114"/>
      <c r="AS38" s="1114"/>
      <c r="AT38" s="1114"/>
      <c r="AU38" s="1114"/>
      <c r="AV38" s="1114"/>
      <c r="AW38" s="1114"/>
      <c r="AX38" s="1114"/>
      <c r="AY38" s="1114"/>
      <c r="AZ38" s="1114"/>
      <c r="BA38" s="1114"/>
      <c r="BB38" s="1114"/>
      <c r="BC38" s="1114"/>
      <c r="BD38" s="1114"/>
      <c r="BE38" s="1114"/>
      <c r="BF38" s="1114"/>
      <c r="BG38" s="1114"/>
      <c r="BH38" s="1114"/>
      <c r="BI38" s="1114"/>
      <c r="BJ38" s="1114"/>
      <c r="BK38" s="1114"/>
      <c r="BL38" s="1123">
        <v>0</v>
      </c>
      <c r="BM38" s="33"/>
    </row>
    <row r="39" spans="1:65" ht="21.95" customHeight="1" thickTop="1" thickBot="1" x14ac:dyDescent="0.2">
      <c r="A39" s="1956"/>
      <c r="B39" s="853">
        <v>29</v>
      </c>
      <c r="C39" s="2006"/>
      <c r="D39" s="856" t="s">
        <v>1290</v>
      </c>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864">
        <f t="shared" si="2"/>
        <v>0</v>
      </c>
      <c r="AH39" s="2074"/>
      <c r="AI39" s="1119">
        <v>29</v>
      </c>
      <c r="AJ39" s="2009"/>
      <c r="AK39" s="1113" t="s">
        <v>1290</v>
      </c>
      <c r="AL39" s="1114"/>
      <c r="AM39" s="1114"/>
      <c r="AN39" s="1114"/>
      <c r="AO39" s="1114"/>
      <c r="AP39" s="1114"/>
      <c r="AQ39" s="1114"/>
      <c r="AR39" s="1114"/>
      <c r="AS39" s="1114"/>
      <c r="AT39" s="1114"/>
      <c r="AU39" s="1114"/>
      <c r="AV39" s="1114"/>
      <c r="AW39" s="1114"/>
      <c r="AX39" s="1114"/>
      <c r="AY39" s="1114"/>
      <c r="AZ39" s="1114"/>
      <c r="BA39" s="1114"/>
      <c r="BB39" s="1114"/>
      <c r="BC39" s="1114"/>
      <c r="BD39" s="1114"/>
      <c r="BE39" s="1114"/>
      <c r="BF39" s="1114"/>
      <c r="BG39" s="1114"/>
      <c r="BH39" s="1114"/>
      <c r="BI39" s="1114"/>
      <c r="BJ39" s="1114"/>
      <c r="BK39" s="1114"/>
      <c r="BL39" s="1123">
        <v>0</v>
      </c>
      <c r="BM39" s="33"/>
    </row>
    <row r="40" spans="1:65" ht="21.95" customHeight="1" thickTop="1" thickBot="1" x14ac:dyDescent="0.2">
      <c r="A40" s="1956"/>
      <c r="B40" s="853">
        <v>30</v>
      </c>
      <c r="C40" s="2006"/>
      <c r="D40" s="856" t="s">
        <v>1291</v>
      </c>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863">
        <f t="shared" si="2"/>
        <v>0</v>
      </c>
      <c r="AH40" s="2074"/>
      <c r="AI40" s="1119">
        <v>30</v>
      </c>
      <c r="AJ40" s="2009"/>
      <c r="AK40" s="1113" t="s">
        <v>1291</v>
      </c>
      <c r="AL40" s="1114"/>
      <c r="AM40" s="1114"/>
      <c r="AN40" s="1114"/>
      <c r="AO40" s="1114"/>
      <c r="AP40" s="1114"/>
      <c r="AQ40" s="1114"/>
      <c r="AR40" s="1114"/>
      <c r="AS40" s="1114"/>
      <c r="AT40" s="1114"/>
      <c r="AU40" s="1114"/>
      <c r="AV40" s="1114"/>
      <c r="AW40" s="1114"/>
      <c r="AX40" s="1114"/>
      <c r="AY40" s="1114"/>
      <c r="AZ40" s="1114"/>
      <c r="BA40" s="1114"/>
      <c r="BB40" s="1114"/>
      <c r="BC40" s="1114"/>
      <c r="BD40" s="1114"/>
      <c r="BE40" s="1114"/>
      <c r="BF40" s="1114"/>
      <c r="BG40" s="1114"/>
      <c r="BH40" s="1114"/>
      <c r="BI40" s="1114"/>
      <c r="BJ40" s="1114"/>
      <c r="BK40" s="1114"/>
      <c r="BL40" s="1118">
        <v>0</v>
      </c>
      <c r="BM40" s="33"/>
    </row>
    <row r="41" spans="1:65" ht="21.95" customHeight="1" thickTop="1" thickBot="1" x14ac:dyDescent="0.2">
      <c r="A41" s="1956"/>
      <c r="B41" s="853">
        <v>31</v>
      </c>
      <c r="C41" s="2007"/>
      <c r="D41" s="856" t="s">
        <v>3424</v>
      </c>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864">
        <f t="shared" si="2"/>
        <v>0</v>
      </c>
      <c r="AH41" s="2074"/>
      <c r="AI41" s="1119">
        <v>31</v>
      </c>
      <c r="AJ41" s="2010"/>
      <c r="AK41" s="1113" t="s">
        <v>3424</v>
      </c>
      <c r="AL41" s="1114"/>
      <c r="AM41" s="1114"/>
      <c r="AN41" s="1114"/>
      <c r="AO41" s="1114"/>
      <c r="AP41" s="1114"/>
      <c r="AQ41" s="1114"/>
      <c r="AR41" s="1114"/>
      <c r="AS41" s="1114"/>
      <c r="AT41" s="1114"/>
      <c r="AU41" s="1114"/>
      <c r="AV41" s="1114"/>
      <c r="AW41" s="1114"/>
      <c r="AX41" s="1114"/>
      <c r="AY41" s="1114"/>
      <c r="AZ41" s="1114"/>
      <c r="BA41" s="1114"/>
      <c r="BB41" s="1114"/>
      <c r="BC41" s="1114"/>
      <c r="BD41" s="1114"/>
      <c r="BE41" s="1114"/>
      <c r="BF41" s="1114"/>
      <c r="BG41" s="1114"/>
      <c r="BH41" s="1114"/>
      <c r="BI41" s="1114"/>
      <c r="BJ41" s="1114"/>
      <c r="BK41" s="1114"/>
      <c r="BL41" s="1123">
        <v>0</v>
      </c>
      <c r="BM41" s="33"/>
    </row>
    <row r="42" spans="1:65" ht="21.95" customHeight="1" thickTop="1" thickBot="1" x14ac:dyDescent="0.2">
      <c r="A42" s="1957"/>
      <c r="B42" s="858">
        <v>32</v>
      </c>
      <c r="C42" s="2085" t="s">
        <v>29</v>
      </c>
      <c r="D42" s="2086"/>
      <c r="E42" s="703"/>
      <c r="F42" s="703"/>
      <c r="G42" s="703"/>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865">
        <f t="shared" si="2"/>
        <v>0</v>
      </c>
      <c r="AH42" s="2075"/>
      <c r="AI42" s="1126">
        <v>32</v>
      </c>
      <c r="AJ42" s="2068" t="s">
        <v>29</v>
      </c>
      <c r="AK42" s="2069"/>
      <c r="AL42" s="1114"/>
      <c r="AM42" s="1114"/>
      <c r="AN42" s="1114"/>
      <c r="AO42" s="1114"/>
      <c r="AP42" s="1114"/>
      <c r="AQ42" s="1114"/>
      <c r="AR42" s="1114"/>
      <c r="AS42" s="1114"/>
      <c r="AT42" s="1114"/>
      <c r="AU42" s="1114"/>
      <c r="AV42" s="1114"/>
      <c r="AW42" s="1114"/>
      <c r="AX42" s="1114"/>
      <c r="AY42" s="1114"/>
      <c r="AZ42" s="1114"/>
      <c r="BA42" s="1114"/>
      <c r="BB42" s="1114"/>
      <c r="BC42" s="1114"/>
      <c r="BD42" s="1114"/>
      <c r="BE42" s="1114"/>
      <c r="BF42" s="1114"/>
      <c r="BG42" s="1114"/>
      <c r="BH42" s="1114"/>
      <c r="BI42" s="1114"/>
      <c r="BJ42" s="1114"/>
      <c r="BK42" s="1114"/>
      <c r="BL42" s="1127">
        <v>0</v>
      </c>
      <c r="BM42" s="33"/>
    </row>
    <row r="43" spans="1:65" ht="21.95" customHeight="1" thickTop="1" thickBot="1" x14ac:dyDescent="0.2">
      <c r="A43" s="1955" t="s">
        <v>25</v>
      </c>
      <c r="B43" s="916">
        <v>1</v>
      </c>
      <c r="C43" s="2077" t="s">
        <v>154</v>
      </c>
      <c r="D43" s="917" t="s">
        <v>1292</v>
      </c>
      <c r="E43" s="918"/>
      <c r="F43" s="918"/>
      <c r="G43" s="918"/>
      <c r="H43" s="918"/>
      <c r="I43" s="918"/>
      <c r="J43" s="918"/>
      <c r="K43" s="918"/>
      <c r="L43" s="918"/>
      <c r="M43" s="918"/>
      <c r="N43" s="918"/>
      <c r="O43" s="918"/>
      <c r="P43" s="918"/>
      <c r="Q43" s="918"/>
      <c r="R43" s="918"/>
      <c r="S43" s="918"/>
      <c r="T43" s="918"/>
      <c r="U43" s="918"/>
      <c r="V43" s="918"/>
      <c r="W43" s="918"/>
      <c r="X43" s="918"/>
      <c r="Y43" s="918"/>
      <c r="Z43" s="918"/>
      <c r="AA43" s="918"/>
      <c r="AB43" s="918"/>
      <c r="AC43" s="918"/>
      <c r="AD43" s="918"/>
      <c r="AE43" s="919">
        <f>IF(SUM(E43:AD43)&gt;=1,1,0)</f>
        <v>0</v>
      </c>
      <c r="AH43" s="2073" t="s">
        <v>25</v>
      </c>
      <c r="AI43" s="1128">
        <v>1</v>
      </c>
      <c r="AJ43" s="2076" t="s">
        <v>154</v>
      </c>
      <c r="AK43" s="1129" t="s">
        <v>1292</v>
      </c>
      <c r="AL43" s="1114"/>
      <c r="AM43" s="1114"/>
      <c r="AN43" s="1114"/>
      <c r="AO43" s="1114"/>
      <c r="AP43" s="1114"/>
      <c r="AQ43" s="1114"/>
      <c r="AR43" s="1114"/>
      <c r="AS43" s="1114"/>
      <c r="AT43" s="1114"/>
      <c r="AU43" s="1114"/>
      <c r="AV43" s="1114"/>
      <c r="AW43" s="1114"/>
      <c r="AX43" s="1114"/>
      <c r="AY43" s="1114"/>
      <c r="AZ43" s="1114"/>
      <c r="BA43" s="1114"/>
      <c r="BB43" s="1114"/>
      <c r="BC43" s="1114"/>
      <c r="BD43" s="1114"/>
      <c r="BE43" s="1114"/>
      <c r="BF43" s="1114"/>
      <c r="BG43" s="1114"/>
      <c r="BH43" s="1114"/>
      <c r="BI43" s="1114"/>
      <c r="BJ43" s="1114"/>
      <c r="BK43" s="1114"/>
      <c r="BL43" s="1130">
        <v>0</v>
      </c>
      <c r="BM43" s="33"/>
    </row>
    <row r="44" spans="1:65" ht="21.95" customHeight="1" thickTop="1" thickBot="1" x14ac:dyDescent="0.2">
      <c r="A44" s="1956"/>
      <c r="B44" s="860">
        <v>2</v>
      </c>
      <c r="C44" s="2006"/>
      <c r="D44" s="861" t="s">
        <v>1293</v>
      </c>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864">
        <f t="shared" ref="AE44:AE54" si="3">IF(SUM(E44:AD44)&gt;=1,1,0)</f>
        <v>0</v>
      </c>
      <c r="AH44" s="2074"/>
      <c r="AI44" s="1131">
        <v>2</v>
      </c>
      <c r="AJ44" s="2009"/>
      <c r="AK44" s="1129" t="s">
        <v>1293</v>
      </c>
      <c r="AL44" s="1114"/>
      <c r="AM44" s="1114"/>
      <c r="AN44" s="1114"/>
      <c r="AO44" s="1114"/>
      <c r="AP44" s="1114"/>
      <c r="AQ44" s="1114"/>
      <c r="AR44" s="1114"/>
      <c r="AS44" s="1114"/>
      <c r="AT44" s="1114"/>
      <c r="AU44" s="1114"/>
      <c r="AV44" s="1114"/>
      <c r="AW44" s="1114"/>
      <c r="AX44" s="1114"/>
      <c r="AY44" s="1114"/>
      <c r="AZ44" s="1114"/>
      <c r="BA44" s="1114"/>
      <c r="BB44" s="1114"/>
      <c r="BC44" s="1114"/>
      <c r="BD44" s="1114"/>
      <c r="BE44" s="1114"/>
      <c r="BF44" s="1114"/>
      <c r="BG44" s="1114"/>
      <c r="BH44" s="1114"/>
      <c r="BI44" s="1114"/>
      <c r="BJ44" s="1114"/>
      <c r="BK44" s="1114"/>
      <c r="BL44" s="1123">
        <v>0</v>
      </c>
      <c r="BM44" s="33"/>
    </row>
    <row r="45" spans="1:65" ht="21.95" customHeight="1" thickTop="1" thickBot="1" x14ac:dyDescent="0.2">
      <c r="A45" s="1956"/>
      <c r="B45" s="860">
        <v>3</v>
      </c>
      <c r="C45" s="2006"/>
      <c r="D45" s="861" t="s">
        <v>1294</v>
      </c>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864">
        <f t="shared" si="3"/>
        <v>0</v>
      </c>
      <c r="AH45" s="2074"/>
      <c r="AI45" s="1131">
        <v>3</v>
      </c>
      <c r="AJ45" s="2009"/>
      <c r="AK45" s="1129" t="s">
        <v>1294</v>
      </c>
      <c r="AL45" s="1114"/>
      <c r="AM45" s="1114"/>
      <c r="AN45" s="1114"/>
      <c r="AO45" s="1114"/>
      <c r="AP45" s="1114"/>
      <c r="AQ45" s="1114"/>
      <c r="AR45" s="1114"/>
      <c r="AS45" s="1114"/>
      <c r="AT45" s="1114"/>
      <c r="AU45" s="1114"/>
      <c r="AV45" s="1114"/>
      <c r="AW45" s="1114"/>
      <c r="AX45" s="1114"/>
      <c r="AY45" s="1114"/>
      <c r="AZ45" s="1114"/>
      <c r="BA45" s="1114"/>
      <c r="BB45" s="1114"/>
      <c r="BC45" s="1114"/>
      <c r="BD45" s="1114"/>
      <c r="BE45" s="1114"/>
      <c r="BF45" s="1114"/>
      <c r="BG45" s="1114"/>
      <c r="BH45" s="1114"/>
      <c r="BI45" s="1114"/>
      <c r="BJ45" s="1114"/>
      <c r="BK45" s="1114"/>
      <c r="BL45" s="1123">
        <v>0</v>
      </c>
      <c r="BM45" s="33"/>
    </row>
    <row r="46" spans="1:65" ht="21.95" customHeight="1" thickTop="1" thickBot="1" x14ac:dyDescent="0.2">
      <c r="A46" s="1956"/>
      <c r="B46" s="860">
        <v>4</v>
      </c>
      <c r="C46" s="2006"/>
      <c r="D46" s="861" t="s">
        <v>1295</v>
      </c>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864">
        <f t="shared" si="3"/>
        <v>0</v>
      </c>
      <c r="AH46" s="2074"/>
      <c r="AI46" s="1131">
        <v>4</v>
      </c>
      <c r="AJ46" s="2009"/>
      <c r="AK46" s="1129" t="s">
        <v>1295</v>
      </c>
      <c r="AL46" s="1114"/>
      <c r="AM46" s="1114"/>
      <c r="AN46" s="1114"/>
      <c r="AO46" s="1114"/>
      <c r="AP46" s="1114"/>
      <c r="AQ46" s="1114"/>
      <c r="AR46" s="1114"/>
      <c r="AS46" s="1114"/>
      <c r="AT46" s="1114"/>
      <c r="AU46" s="1114"/>
      <c r="AV46" s="1114"/>
      <c r="AW46" s="1114"/>
      <c r="AX46" s="1114"/>
      <c r="AY46" s="1114"/>
      <c r="AZ46" s="1114"/>
      <c r="BA46" s="1114"/>
      <c r="BB46" s="1114"/>
      <c r="BC46" s="1114"/>
      <c r="BD46" s="1114"/>
      <c r="BE46" s="1114"/>
      <c r="BF46" s="1114"/>
      <c r="BG46" s="1114"/>
      <c r="BH46" s="1114"/>
      <c r="BI46" s="1114"/>
      <c r="BJ46" s="1114"/>
      <c r="BK46" s="1114"/>
      <c r="BL46" s="1123">
        <v>0</v>
      </c>
      <c r="BM46" s="33"/>
    </row>
    <row r="47" spans="1:65" ht="30" customHeight="1" thickTop="1" thickBot="1" x14ac:dyDescent="0.2">
      <c r="A47" s="1956"/>
      <c r="B47" s="860">
        <v>5</v>
      </c>
      <c r="C47" s="2007"/>
      <c r="D47" s="861" t="s">
        <v>1253</v>
      </c>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864">
        <f t="shared" si="3"/>
        <v>0</v>
      </c>
      <c r="AH47" s="2074"/>
      <c r="AI47" s="1131">
        <v>5</v>
      </c>
      <c r="AJ47" s="2010"/>
      <c r="AK47" s="1129" t="s">
        <v>1253</v>
      </c>
      <c r="AL47" s="1114"/>
      <c r="AM47" s="1114"/>
      <c r="AN47" s="1114"/>
      <c r="AO47" s="1114"/>
      <c r="AP47" s="1114"/>
      <c r="AQ47" s="1114"/>
      <c r="AR47" s="1114"/>
      <c r="AS47" s="1114"/>
      <c r="AT47" s="1114"/>
      <c r="AU47" s="1114"/>
      <c r="AV47" s="1114"/>
      <c r="AW47" s="1114"/>
      <c r="AX47" s="1114"/>
      <c r="AY47" s="1114"/>
      <c r="AZ47" s="1114"/>
      <c r="BA47" s="1114"/>
      <c r="BB47" s="1114"/>
      <c r="BC47" s="1114"/>
      <c r="BD47" s="1114"/>
      <c r="BE47" s="1114"/>
      <c r="BF47" s="1114"/>
      <c r="BG47" s="1114"/>
      <c r="BH47" s="1114"/>
      <c r="BI47" s="1114"/>
      <c r="BJ47" s="1114"/>
      <c r="BK47" s="1114"/>
      <c r="BL47" s="1123">
        <v>0</v>
      </c>
      <c r="BM47" s="33"/>
    </row>
    <row r="48" spans="1:65" ht="21.95" customHeight="1" thickTop="1" thickBot="1" x14ac:dyDescent="0.2">
      <c r="A48" s="1956"/>
      <c r="B48" s="860">
        <v>6</v>
      </c>
      <c r="C48" s="2005" t="s">
        <v>3425</v>
      </c>
      <c r="D48" s="861" t="s">
        <v>1296</v>
      </c>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864">
        <f t="shared" si="3"/>
        <v>0</v>
      </c>
      <c r="AH48" s="2074"/>
      <c r="AI48" s="1131">
        <v>6</v>
      </c>
      <c r="AJ48" s="2008" t="s">
        <v>3425</v>
      </c>
      <c r="AK48" s="1129" t="s">
        <v>1296</v>
      </c>
      <c r="AL48" s="1114"/>
      <c r="AM48" s="1114"/>
      <c r="AN48" s="1114"/>
      <c r="AO48" s="1114"/>
      <c r="AP48" s="1114"/>
      <c r="AQ48" s="1114"/>
      <c r="AR48" s="1114"/>
      <c r="AS48" s="1114"/>
      <c r="AT48" s="1114"/>
      <c r="AU48" s="1114"/>
      <c r="AV48" s="1114"/>
      <c r="AW48" s="1114"/>
      <c r="AX48" s="1114"/>
      <c r="AY48" s="1114"/>
      <c r="AZ48" s="1114"/>
      <c r="BA48" s="1114"/>
      <c r="BB48" s="1114"/>
      <c r="BC48" s="1114"/>
      <c r="BD48" s="1114"/>
      <c r="BE48" s="1114"/>
      <c r="BF48" s="1114"/>
      <c r="BG48" s="1114"/>
      <c r="BH48" s="1114"/>
      <c r="BI48" s="1114"/>
      <c r="BJ48" s="1114"/>
      <c r="BK48" s="1114"/>
      <c r="BL48" s="1123">
        <v>0</v>
      </c>
      <c r="BM48" s="33"/>
    </row>
    <row r="49" spans="1:65" ht="21.95" customHeight="1" thickTop="1" thickBot="1" x14ac:dyDescent="0.2">
      <c r="A49" s="1956"/>
      <c r="B49" s="860">
        <v>7</v>
      </c>
      <c r="C49" s="2006"/>
      <c r="D49" s="861" t="s">
        <v>1297</v>
      </c>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864">
        <f t="shared" si="3"/>
        <v>0</v>
      </c>
      <c r="AH49" s="2074"/>
      <c r="AI49" s="1131">
        <v>7</v>
      </c>
      <c r="AJ49" s="2009"/>
      <c r="AK49" s="1129" t="s">
        <v>1297</v>
      </c>
      <c r="AL49" s="1114"/>
      <c r="AM49" s="1114"/>
      <c r="AN49" s="1114"/>
      <c r="AO49" s="1114"/>
      <c r="AP49" s="1114"/>
      <c r="AQ49" s="1114"/>
      <c r="AR49" s="1114"/>
      <c r="AS49" s="1114"/>
      <c r="AT49" s="1114"/>
      <c r="AU49" s="1114"/>
      <c r="AV49" s="1114"/>
      <c r="AW49" s="1114"/>
      <c r="AX49" s="1114"/>
      <c r="AY49" s="1114"/>
      <c r="AZ49" s="1114"/>
      <c r="BA49" s="1114"/>
      <c r="BB49" s="1114"/>
      <c r="BC49" s="1114"/>
      <c r="BD49" s="1114"/>
      <c r="BE49" s="1114"/>
      <c r="BF49" s="1114"/>
      <c r="BG49" s="1114"/>
      <c r="BH49" s="1114"/>
      <c r="BI49" s="1114"/>
      <c r="BJ49" s="1114"/>
      <c r="BK49" s="1114"/>
      <c r="BL49" s="1123">
        <v>0</v>
      </c>
      <c r="BM49" s="33"/>
    </row>
    <row r="50" spans="1:65" ht="21.95" customHeight="1" thickTop="1" thickBot="1" x14ac:dyDescent="0.2">
      <c r="A50" s="1956"/>
      <c r="B50" s="860">
        <v>8</v>
      </c>
      <c r="C50" s="2007"/>
      <c r="D50" s="861" t="s">
        <v>1298</v>
      </c>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864">
        <f t="shared" si="3"/>
        <v>0</v>
      </c>
      <c r="AH50" s="2074"/>
      <c r="AI50" s="1131">
        <v>8</v>
      </c>
      <c r="AJ50" s="2010"/>
      <c r="AK50" s="1129" t="s">
        <v>1298</v>
      </c>
      <c r="AL50" s="1114"/>
      <c r="AM50" s="1114"/>
      <c r="AN50" s="1114"/>
      <c r="AO50" s="1114"/>
      <c r="AP50" s="1114"/>
      <c r="AQ50" s="1114"/>
      <c r="AR50" s="1114"/>
      <c r="AS50" s="1114"/>
      <c r="AT50" s="1114"/>
      <c r="AU50" s="1114"/>
      <c r="AV50" s="1114"/>
      <c r="AW50" s="1114"/>
      <c r="AX50" s="1114"/>
      <c r="AY50" s="1114"/>
      <c r="AZ50" s="1114"/>
      <c r="BA50" s="1114"/>
      <c r="BB50" s="1114"/>
      <c r="BC50" s="1114"/>
      <c r="BD50" s="1114"/>
      <c r="BE50" s="1114"/>
      <c r="BF50" s="1114"/>
      <c r="BG50" s="1114"/>
      <c r="BH50" s="1114"/>
      <c r="BI50" s="1114"/>
      <c r="BJ50" s="1114"/>
      <c r="BK50" s="1114"/>
      <c r="BL50" s="1123">
        <v>0</v>
      </c>
      <c r="BM50" s="33"/>
    </row>
    <row r="51" spans="1:65" ht="21.95" customHeight="1" thickTop="1" thickBot="1" x14ac:dyDescent="0.2">
      <c r="A51" s="1956"/>
      <c r="B51" s="860">
        <v>9</v>
      </c>
      <c r="C51" s="2005" t="s">
        <v>155</v>
      </c>
      <c r="D51" s="861" t="s">
        <v>32</v>
      </c>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864">
        <f t="shared" si="3"/>
        <v>0</v>
      </c>
      <c r="AH51" s="2074"/>
      <c r="AI51" s="1131">
        <v>9</v>
      </c>
      <c r="AJ51" s="2008" t="s">
        <v>155</v>
      </c>
      <c r="AK51" s="1129" t="s">
        <v>32</v>
      </c>
      <c r="AL51" s="1114"/>
      <c r="AM51" s="1114"/>
      <c r="AN51" s="1114"/>
      <c r="AO51" s="1114"/>
      <c r="AP51" s="1114"/>
      <c r="AQ51" s="1114"/>
      <c r="AR51" s="1114"/>
      <c r="AS51" s="1114"/>
      <c r="AT51" s="1114"/>
      <c r="AU51" s="1114"/>
      <c r="AV51" s="1114"/>
      <c r="AW51" s="1114"/>
      <c r="AX51" s="1114"/>
      <c r="AY51" s="1114"/>
      <c r="AZ51" s="1114"/>
      <c r="BA51" s="1114"/>
      <c r="BB51" s="1114"/>
      <c r="BC51" s="1114"/>
      <c r="BD51" s="1114"/>
      <c r="BE51" s="1114"/>
      <c r="BF51" s="1114"/>
      <c r="BG51" s="1114"/>
      <c r="BH51" s="1114"/>
      <c r="BI51" s="1114"/>
      <c r="BJ51" s="1114"/>
      <c r="BK51" s="1114"/>
      <c r="BL51" s="1123">
        <v>0</v>
      </c>
      <c r="BM51" s="33"/>
    </row>
    <row r="52" spans="1:65" ht="21.95" customHeight="1" thickTop="1" thickBot="1" x14ac:dyDescent="0.2">
      <c r="A52" s="1956"/>
      <c r="B52" s="860">
        <v>10</v>
      </c>
      <c r="C52" s="2006"/>
      <c r="D52" s="861" t="s">
        <v>30</v>
      </c>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864">
        <f t="shared" si="3"/>
        <v>0</v>
      </c>
      <c r="AH52" s="2074"/>
      <c r="AI52" s="1131">
        <v>10</v>
      </c>
      <c r="AJ52" s="2009"/>
      <c r="AK52" s="1129" t="s">
        <v>30</v>
      </c>
      <c r="AL52" s="1114"/>
      <c r="AM52" s="1114"/>
      <c r="AN52" s="1114"/>
      <c r="AO52" s="1114"/>
      <c r="AP52" s="1114"/>
      <c r="AQ52" s="1114"/>
      <c r="AR52" s="1114"/>
      <c r="AS52" s="1114"/>
      <c r="AT52" s="1114"/>
      <c r="AU52" s="1114"/>
      <c r="AV52" s="1114"/>
      <c r="AW52" s="1114"/>
      <c r="AX52" s="1114"/>
      <c r="AY52" s="1114"/>
      <c r="AZ52" s="1114"/>
      <c r="BA52" s="1114"/>
      <c r="BB52" s="1114"/>
      <c r="BC52" s="1114"/>
      <c r="BD52" s="1114"/>
      <c r="BE52" s="1114"/>
      <c r="BF52" s="1114"/>
      <c r="BG52" s="1114"/>
      <c r="BH52" s="1114"/>
      <c r="BI52" s="1114"/>
      <c r="BJ52" s="1114"/>
      <c r="BK52" s="1114"/>
      <c r="BL52" s="1123">
        <v>0</v>
      </c>
      <c r="BM52" s="33"/>
    </row>
    <row r="53" spans="1:65" ht="21.95" customHeight="1" thickTop="1" thickBot="1" x14ac:dyDescent="0.2">
      <c r="A53" s="1956"/>
      <c r="B53" s="860">
        <v>11</v>
      </c>
      <c r="C53" s="2006"/>
      <c r="D53" s="861" t="s">
        <v>31</v>
      </c>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864">
        <f t="shared" si="3"/>
        <v>0</v>
      </c>
      <c r="AH53" s="2074"/>
      <c r="AI53" s="1131">
        <v>11</v>
      </c>
      <c r="AJ53" s="2009"/>
      <c r="AK53" s="1129" t="s">
        <v>31</v>
      </c>
      <c r="AL53" s="1114"/>
      <c r="AM53" s="1114"/>
      <c r="AN53" s="1114"/>
      <c r="AO53" s="1114"/>
      <c r="AP53" s="1114"/>
      <c r="AQ53" s="1114"/>
      <c r="AR53" s="1114"/>
      <c r="AS53" s="1114"/>
      <c r="AT53" s="1114"/>
      <c r="AU53" s="1114"/>
      <c r="AV53" s="1114"/>
      <c r="AW53" s="1114"/>
      <c r="AX53" s="1114"/>
      <c r="AY53" s="1114"/>
      <c r="AZ53" s="1114"/>
      <c r="BA53" s="1114"/>
      <c r="BB53" s="1114"/>
      <c r="BC53" s="1114"/>
      <c r="BD53" s="1114"/>
      <c r="BE53" s="1114"/>
      <c r="BF53" s="1114"/>
      <c r="BG53" s="1114"/>
      <c r="BH53" s="1114"/>
      <c r="BI53" s="1114"/>
      <c r="BJ53" s="1114"/>
      <c r="BK53" s="1114"/>
      <c r="BL53" s="1123">
        <v>0</v>
      </c>
      <c r="BM53" s="33"/>
    </row>
    <row r="54" spans="1:65" ht="21.95" customHeight="1" thickTop="1" thickBot="1" x14ac:dyDescent="0.2">
      <c r="A54" s="1956"/>
      <c r="B54" s="860">
        <v>12</v>
      </c>
      <c r="C54" s="2006"/>
      <c r="D54" s="852" t="s">
        <v>1299</v>
      </c>
      <c r="E54" s="951"/>
      <c r="F54" s="954"/>
      <c r="G54" s="955"/>
      <c r="H54" s="955"/>
      <c r="I54" s="955"/>
      <c r="J54" s="963"/>
      <c r="K54" s="272"/>
      <c r="L54" s="272"/>
      <c r="M54" s="272"/>
      <c r="N54" s="272"/>
      <c r="O54" s="272"/>
      <c r="P54" s="951"/>
      <c r="Q54" s="955"/>
      <c r="R54" s="957"/>
      <c r="S54" s="954"/>
      <c r="T54" s="954"/>
      <c r="U54" s="954"/>
      <c r="V54" s="955"/>
      <c r="W54" s="957"/>
      <c r="X54" s="954"/>
      <c r="Y54" s="954"/>
      <c r="Z54" s="954"/>
      <c r="AA54" s="952"/>
      <c r="AB54" s="272"/>
      <c r="AC54" s="964"/>
      <c r="AD54" s="272"/>
      <c r="AE54" s="864">
        <f t="shared" si="3"/>
        <v>0</v>
      </c>
      <c r="AH54" s="2074"/>
      <c r="AI54" s="1131">
        <v>12</v>
      </c>
      <c r="AJ54" s="2009"/>
      <c r="AK54" s="1113" t="s">
        <v>1299</v>
      </c>
      <c r="AL54" s="1116"/>
      <c r="AM54" s="1116"/>
      <c r="AN54" s="1116"/>
      <c r="AO54" s="1116"/>
      <c r="AP54" s="1116"/>
      <c r="AQ54" s="1116"/>
      <c r="AR54" s="1114"/>
      <c r="AS54" s="1114"/>
      <c r="AT54" s="1114"/>
      <c r="AU54" s="1114"/>
      <c r="AV54" s="1114"/>
      <c r="AW54" s="1116"/>
      <c r="AX54" s="1116"/>
      <c r="AY54" s="1116"/>
      <c r="AZ54" s="1116"/>
      <c r="BA54" s="1116"/>
      <c r="BB54" s="1116"/>
      <c r="BC54" s="1116"/>
      <c r="BD54" s="1116"/>
      <c r="BE54" s="1116"/>
      <c r="BF54" s="1116"/>
      <c r="BG54" s="1116"/>
      <c r="BH54" s="1116"/>
      <c r="BI54" s="1114"/>
      <c r="BJ54" s="1116"/>
      <c r="BK54" s="1114"/>
      <c r="BL54" s="1123">
        <v>0</v>
      </c>
      <c r="BM54" s="33"/>
    </row>
    <row r="55" spans="1:65" ht="21.95" customHeight="1" thickTop="1" thickBot="1" x14ac:dyDescent="0.2">
      <c r="A55" s="1956"/>
      <c r="B55" s="860">
        <v>13</v>
      </c>
      <c r="C55" s="2007"/>
      <c r="D55" s="861" t="s">
        <v>1300</v>
      </c>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864">
        <f>IF(SUM(E55:AD55)&gt;=1,1,0)</f>
        <v>0</v>
      </c>
      <c r="AH55" s="2074"/>
      <c r="AI55" s="1131">
        <v>13</v>
      </c>
      <c r="AJ55" s="2010"/>
      <c r="AK55" s="1129" t="s">
        <v>1300</v>
      </c>
      <c r="AL55" s="1114"/>
      <c r="AM55" s="1114"/>
      <c r="AN55" s="1114"/>
      <c r="AO55" s="1114"/>
      <c r="AP55" s="1114"/>
      <c r="AQ55" s="1114"/>
      <c r="AR55" s="1114"/>
      <c r="AS55" s="1114"/>
      <c r="AT55" s="1114"/>
      <c r="AU55" s="1114"/>
      <c r="AV55" s="1114"/>
      <c r="AW55" s="1114"/>
      <c r="AX55" s="1114"/>
      <c r="AY55" s="1114"/>
      <c r="AZ55" s="1114"/>
      <c r="BA55" s="1114"/>
      <c r="BB55" s="1114"/>
      <c r="BC55" s="1114"/>
      <c r="BD55" s="1114"/>
      <c r="BE55" s="1114"/>
      <c r="BF55" s="1114"/>
      <c r="BG55" s="1114"/>
      <c r="BH55" s="1114"/>
      <c r="BI55" s="1114"/>
      <c r="BJ55" s="1114"/>
      <c r="BK55" s="1114"/>
      <c r="BL55" s="1123">
        <v>0</v>
      </c>
      <c r="BM55" s="33"/>
    </row>
    <row r="56" spans="1:65" ht="21.95" customHeight="1" thickTop="1" thickBot="1" x14ac:dyDescent="0.2">
      <c r="A56" s="1957"/>
      <c r="B56" s="862">
        <v>14</v>
      </c>
      <c r="C56" s="2011" t="s">
        <v>33</v>
      </c>
      <c r="D56" s="2012"/>
      <c r="E56" s="703"/>
      <c r="F56" s="703"/>
      <c r="G56" s="703"/>
      <c r="H56" s="703"/>
      <c r="I56" s="703"/>
      <c r="J56" s="703"/>
      <c r="K56" s="703"/>
      <c r="L56" s="703"/>
      <c r="M56" s="703"/>
      <c r="N56" s="703"/>
      <c r="O56" s="703"/>
      <c r="P56" s="703"/>
      <c r="Q56" s="703"/>
      <c r="R56" s="703"/>
      <c r="S56" s="703"/>
      <c r="T56" s="703"/>
      <c r="U56" s="703"/>
      <c r="V56" s="703"/>
      <c r="W56" s="703"/>
      <c r="X56" s="703"/>
      <c r="Y56" s="703"/>
      <c r="Z56" s="703"/>
      <c r="AA56" s="703"/>
      <c r="AB56" s="703"/>
      <c r="AC56" s="703"/>
      <c r="AD56" s="920"/>
      <c r="AE56" s="865">
        <f>IF(SUM(E56:AD56)&gt;=1,1,0)</f>
        <v>0</v>
      </c>
      <c r="AH56" s="2075"/>
      <c r="AI56" s="1132">
        <v>14</v>
      </c>
      <c r="AJ56" s="2083" t="s">
        <v>33</v>
      </c>
      <c r="AK56" s="2084"/>
      <c r="AL56" s="1114"/>
      <c r="AM56" s="1114"/>
      <c r="AN56" s="1114"/>
      <c r="AO56" s="1114"/>
      <c r="AP56" s="1114"/>
      <c r="AQ56" s="1114"/>
      <c r="AR56" s="1114"/>
      <c r="AS56" s="1114"/>
      <c r="AT56" s="1114"/>
      <c r="AU56" s="1114"/>
      <c r="AV56" s="1114"/>
      <c r="AW56" s="1114"/>
      <c r="AX56" s="1114"/>
      <c r="AY56" s="1114"/>
      <c r="AZ56" s="1114"/>
      <c r="BA56" s="1114"/>
      <c r="BB56" s="1114"/>
      <c r="BC56" s="1114"/>
      <c r="BD56" s="1114"/>
      <c r="BE56" s="1114"/>
      <c r="BF56" s="1114"/>
      <c r="BG56" s="1114"/>
      <c r="BH56" s="1114"/>
      <c r="BI56" s="1114"/>
      <c r="BJ56" s="1114"/>
      <c r="BK56" s="1114"/>
      <c r="BL56" s="1133">
        <v>0</v>
      </c>
      <c r="BM56" s="33"/>
    </row>
    <row r="57" spans="1:65" ht="18" customHeight="1" x14ac:dyDescent="0.15">
      <c r="A57" s="1853" t="str">
        <f>IF(ISBLANK('１．学校基本情報'!$A$7),"",'１．学校基本情報'!$A$7)</f>
        <v/>
      </c>
      <c r="B57" s="1853"/>
      <c r="C57" s="1853"/>
      <c r="D57" s="1853"/>
      <c r="E57" s="1853"/>
      <c r="F57" s="1853"/>
      <c r="G57" s="1853"/>
      <c r="H57" s="1853"/>
      <c r="I57" s="1853"/>
      <c r="J57" s="1853"/>
      <c r="K57" s="1853"/>
      <c r="L57" s="1853"/>
      <c r="M57" s="1853"/>
      <c r="N57" s="1853"/>
      <c r="O57" s="1853"/>
      <c r="P57" s="1853"/>
      <c r="Q57" s="1853"/>
      <c r="R57" s="1853"/>
      <c r="S57" s="1853"/>
      <c r="T57" s="1853"/>
      <c r="U57" s="1853"/>
      <c r="V57" s="1853"/>
      <c r="W57" s="1853"/>
      <c r="X57" s="1853"/>
      <c r="Y57" s="1853"/>
      <c r="Z57" s="1853"/>
      <c r="AA57" s="1853"/>
      <c r="AB57" s="1853"/>
      <c r="AC57" s="1853"/>
      <c r="AD57" s="1853"/>
      <c r="AE57" s="1853"/>
      <c r="AF57" s="1853"/>
      <c r="AH57" s="1867"/>
      <c r="AI57" s="1867"/>
      <c r="AJ57" s="1867"/>
      <c r="AK57" s="1867"/>
      <c r="AL57" s="1867"/>
      <c r="AM57" s="1867"/>
      <c r="AN57" s="1867"/>
      <c r="AO57" s="1867"/>
      <c r="AP57" s="1867"/>
      <c r="AQ57" s="1867"/>
      <c r="AR57" s="1867"/>
      <c r="AS57" s="1867"/>
      <c r="AT57" s="1867"/>
      <c r="AU57" s="1867"/>
      <c r="AV57" s="1867"/>
      <c r="AW57" s="1867"/>
      <c r="AX57" s="1867"/>
      <c r="AY57" s="1867"/>
      <c r="AZ57" s="1867"/>
      <c r="BA57" s="1867"/>
      <c r="BB57" s="1867"/>
      <c r="BC57" s="1867"/>
      <c r="BD57" s="1867"/>
      <c r="BE57" s="1867"/>
      <c r="BF57" s="1867"/>
      <c r="BG57" s="1867"/>
      <c r="BH57" s="1867"/>
    </row>
    <row r="58" spans="1:65" ht="50.1" customHeight="1" x14ac:dyDescent="0.15">
      <c r="A58" s="2108" t="s">
        <v>5511</v>
      </c>
      <c r="B58" s="2109"/>
      <c r="C58" s="2109"/>
      <c r="D58" s="2109"/>
      <c r="E58" s="2109"/>
      <c r="F58" s="2109"/>
      <c r="G58" s="2109"/>
      <c r="H58" s="2109"/>
      <c r="I58" s="2109"/>
      <c r="J58" s="2109"/>
      <c r="K58" s="2109"/>
      <c r="L58" s="2109"/>
      <c r="M58" s="2109"/>
      <c r="N58" s="2109"/>
      <c r="O58" s="2109"/>
      <c r="P58" s="2109"/>
      <c r="Q58" s="2109"/>
      <c r="R58" s="2109"/>
      <c r="S58" s="2109"/>
      <c r="T58" s="2109"/>
      <c r="U58" s="2109"/>
      <c r="V58" s="2109"/>
      <c r="W58" s="2109"/>
      <c r="X58" s="2109"/>
      <c r="Y58" s="2109"/>
      <c r="Z58" s="2109"/>
      <c r="AA58" s="2109"/>
      <c r="AB58" s="2109"/>
      <c r="AC58" s="2109"/>
      <c r="AD58" s="2109"/>
      <c r="AE58" s="2109"/>
      <c r="AH58" s="2078" t="s">
        <v>5562</v>
      </c>
      <c r="AI58" s="2079"/>
      <c r="AJ58" s="2079"/>
      <c r="AK58" s="2079"/>
      <c r="AL58" s="2079"/>
      <c r="AM58" s="2079"/>
      <c r="AN58" s="2079"/>
      <c r="AO58" s="2079"/>
      <c r="AP58" s="2079"/>
      <c r="AQ58" s="2079"/>
      <c r="AR58" s="2079"/>
      <c r="AS58" s="2079"/>
      <c r="AT58" s="2079"/>
      <c r="AU58" s="2079"/>
      <c r="AV58" s="2079"/>
      <c r="AW58" s="2079"/>
      <c r="AX58" s="2079"/>
      <c r="AY58" s="2079"/>
      <c r="AZ58" s="2079"/>
      <c r="BA58" s="2079"/>
      <c r="BB58" s="2079"/>
      <c r="BC58" s="2079"/>
      <c r="BD58" s="2079"/>
      <c r="BE58" s="2079"/>
      <c r="BF58" s="2079"/>
      <c r="BG58" s="2079"/>
      <c r="BH58" s="2079"/>
      <c r="BI58" s="2079"/>
      <c r="BJ58" s="2079"/>
      <c r="BK58" s="2079"/>
      <c r="BL58" s="2079"/>
    </row>
    <row r="59" spans="1:65" ht="18" customHeight="1" x14ac:dyDescent="0.15">
      <c r="A59" s="533" t="s">
        <v>186</v>
      </c>
      <c r="B59" s="2070" t="s">
        <v>188</v>
      </c>
      <c r="C59" s="2072"/>
      <c r="D59" s="713" t="s">
        <v>3457</v>
      </c>
      <c r="E59" s="2070" t="s">
        <v>187</v>
      </c>
      <c r="F59" s="2071"/>
      <c r="G59" s="2071"/>
      <c r="H59" s="2071"/>
      <c r="I59" s="2071"/>
      <c r="J59" s="2071"/>
      <c r="K59" s="2071"/>
      <c r="L59" s="2071"/>
      <c r="M59" s="2071"/>
      <c r="N59" s="2071"/>
      <c r="O59" s="2071"/>
      <c r="P59" s="2071"/>
      <c r="Q59" s="2071"/>
      <c r="R59" s="2071"/>
      <c r="S59" s="2071"/>
      <c r="T59" s="2071"/>
      <c r="U59" s="2071"/>
      <c r="V59" s="2071"/>
      <c r="W59" s="2071"/>
      <c r="X59" s="2071"/>
      <c r="Y59" s="2071"/>
      <c r="Z59" s="2071"/>
      <c r="AA59" s="2071"/>
      <c r="AB59" s="2071"/>
      <c r="AC59" s="2071"/>
      <c r="AD59" s="2071"/>
      <c r="AE59" s="2072"/>
      <c r="AH59" s="704" t="s">
        <v>186</v>
      </c>
      <c r="AI59" s="2013" t="s">
        <v>188</v>
      </c>
      <c r="AJ59" s="2013"/>
      <c r="AK59" s="711" t="s">
        <v>3457</v>
      </c>
      <c r="AL59" s="2110" t="s">
        <v>187</v>
      </c>
      <c r="AM59" s="2111"/>
      <c r="AN59" s="2111"/>
      <c r="AO59" s="2111"/>
      <c r="AP59" s="2111"/>
      <c r="AQ59" s="2111"/>
      <c r="AR59" s="2111"/>
      <c r="AS59" s="2111"/>
      <c r="AT59" s="2111"/>
      <c r="AU59" s="2111"/>
      <c r="AV59" s="2111"/>
      <c r="AW59" s="2111"/>
      <c r="AX59" s="2111"/>
      <c r="AY59" s="2111"/>
      <c r="AZ59" s="2111"/>
      <c r="BA59" s="2111"/>
      <c r="BB59" s="2111"/>
      <c r="BC59" s="2111"/>
      <c r="BD59" s="2111"/>
      <c r="BE59" s="2111"/>
      <c r="BF59" s="2111"/>
      <c r="BG59" s="2111"/>
      <c r="BH59" s="2111"/>
      <c r="BI59" s="2111"/>
      <c r="BJ59" s="2111"/>
      <c r="BK59" s="2111"/>
      <c r="BL59" s="2112"/>
    </row>
    <row r="60" spans="1:65" ht="18" customHeight="1" x14ac:dyDescent="0.15">
      <c r="A60" s="175">
        <v>1</v>
      </c>
      <c r="B60" s="2003" t="s">
        <v>3458</v>
      </c>
      <c r="C60" s="2004"/>
      <c r="D60" s="921" t="s">
        <v>3207</v>
      </c>
      <c r="E60" s="1989"/>
      <c r="F60" s="1990"/>
      <c r="G60" s="1990"/>
      <c r="H60" s="1990"/>
      <c r="I60" s="1990"/>
      <c r="J60" s="1990"/>
      <c r="K60" s="1990"/>
      <c r="L60" s="1990"/>
      <c r="M60" s="1990"/>
      <c r="N60" s="1990"/>
      <c r="O60" s="1990"/>
      <c r="P60" s="1990"/>
      <c r="Q60" s="1990"/>
      <c r="R60" s="1990"/>
      <c r="S60" s="1990"/>
      <c r="T60" s="1990"/>
      <c r="U60" s="1990"/>
      <c r="V60" s="1990"/>
      <c r="W60" s="1990"/>
      <c r="X60" s="1990"/>
      <c r="Y60" s="1990"/>
      <c r="Z60" s="1990"/>
      <c r="AA60" s="1990"/>
      <c r="AB60" s="1990"/>
      <c r="AC60" s="1990"/>
      <c r="AD60" s="1990"/>
      <c r="AE60" s="1991"/>
      <c r="AH60" s="605">
        <v>1</v>
      </c>
      <c r="AI60" s="2013" t="s">
        <v>3458</v>
      </c>
      <c r="AJ60" s="2013"/>
      <c r="AK60" s="711" t="s">
        <v>3207</v>
      </c>
      <c r="AL60" s="2102"/>
      <c r="AM60" s="2103"/>
      <c r="AN60" s="2103"/>
      <c r="AO60" s="2103"/>
      <c r="AP60" s="2103"/>
      <c r="AQ60" s="2103"/>
      <c r="AR60" s="2103"/>
      <c r="AS60" s="2103"/>
      <c r="AT60" s="2103"/>
      <c r="AU60" s="2103"/>
      <c r="AV60" s="2103"/>
      <c r="AW60" s="2103"/>
      <c r="AX60" s="2103"/>
      <c r="AY60" s="2103"/>
      <c r="AZ60" s="2103"/>
      <c r="BA60" s="2103"/>
      <c r="BB60" s="2103"/>
      <c r="BC60" s="2103"/>
      <c r="BD60" s="2103"/>
      <c r="BE60" s="2103"/>
      <c r="BF60" s="2103"/>
      <c r="BG60" s="2103"/>
      <c r="BH60" s="2103"/>
      <c r="BI60" s="2103"/>
      <c r="BJ60" s="2103"/>
      <c r="BK60" s="2103"/>
      <c r="BL60" s="2104"/>
    </row>
    <row r="61" spans="1:65" ht="18" customHeight="1" x14ac:dyDescent="0.15">
      <c r="A61" s="175">
        <v>2</v>
      </c>
      <c r="B61" s="2003" t="s">
        <v>3458</v>
      </c>
      <c r="C61" s="2004"/>
      <c r="D61" s="921" t="s">
        <v>3464</v>
      </c>
      <c r="E61" s="1989"/>
      <c r="F61" s="1990"/>
      <c r="G61" s="1990"/>
      <c r="H61" s="1990"/>
      <c r="I61" s="1990"/>
      <c r="J61" s="1990"/>
      <c r="K61" s="1990"/>
      <c r="L61" s="1990"/>
      <c r="M61" s="1990"/>
      <c r="N61" s="1990"/>
      <c r="O61" s="1990"/>
      <c r="P61" s="1990"/>
      <c r="Q61" s="1990"/>
      <c r="R61" s="1990"/>
      <c r="S61" s="1990"/>
      <c r="T61" s="1990"/>
      <c r="U61" s="1990"/>
      <c r="V61" s="1990"/>
      <c r="W61" s="1990"/>
      <c r="X61" s="1990"/>
      <c r="Y61" s="1990"/>
      <c r="Z61" s="1990"/>
      <c r="AA61" s="1990"/>
      <c r="AB61" s="1990"/>
      <c r="AC61" s="1990"/>
      <c r="AD61" s="1990"/>
      <c r="AE61" s="1991"/>
      <c r="AH61" s="605">
        <v>2</v>
      </c>
      <c r="AI61" s="2013" t="s">
        <v>3458</v>
      </c>
      <c r="AJ61" s="2013"/>
      <c r="AK61" s="711" t="s">
        <v>3464</v>
      </c>
      <c r="AL61" s="2102"/>
      <c r="AM61" s="2103"/>
      <c r="AN61" s="2103"/>
      <c r="AO61" s="2103"/>
      <c r="AP61" s="2103"/>
      <c r="AQ61" s="2103"/>
      <c r="AR61" s="2103"/>
      <c r="AS61" s="2103"/>
      <c r="AT61" s="2103"/>
      <c r="AU61" s="2103"/>
      <c r="AV61" s="2103"/>
      <c r="AW61" s="2103"/>
      <c r="AX61" s="2103"/>
      <c r="AY61" s="2103"/>
      <c r="AZ61" s="2103"/>
      <c r="BA61" s="2103"/>
      <c r="BB61" s="2103"/>
      <c r="BC61" s="2103"/>
      <c r="BD61" s="2103"/>
      <c r="BE61" s="2103"/>
      <c r="BF61" s="2103"/>
      <c r="BG61" s="2103"/>
      <c r="BH61" s="2103"/>
      <c r="BI61" s="2103"/>
      <c r="BJ61" s="2103"/>
      <c r="BK61" s="2103"/>
      <c r="BL61" s="2104"/>
    </row>
    <row r="62" spans="1:65" ht="18" customHeight="1" x14ac:dyDescent="0.15">
      <c r="A62" s="175">
        <v>3</v>
      </c>
      <c r="B62" s="2003" t="s">
        <v>3458</v>
      </c>
      <c r="C62" s="2004"/>
      <c r="D62" s="921" t="s">
        <v>3465</v>
      </c>
      <c r="E62" s="1989"/>
      <c r="F62" s="1990"/>
      <c r="G62" s="1990"/>
      <c r="H62" s="1990"/>
      <c r="I62" s="1990"/>
      <c r="J62" s="1990"/>
      <c r="K62" s="1990"/>
      <c r="L62" s="1990"/>
      <c r="M62" s="1990"/>
      <c r="N62" s="1990"/>
      <c r="O62" s="1990"/>
      <c r="P62" s="1990"/>
      <c r="Q62" s="1990"/>
      <c r="R62" s="1990"/>
      <c r="S62" s="1990"/>
      <c r="T62" s="1990"/>
      <c r="U62" s="1990"/>
      <c r="V62" s="1990"/>
      <c r="W62" s="1990"/>
      <c r="X62" s="1990"/>
      <c r="Y62" s="1990"/>
      <c r="Z62" s="1990"/>
      <c r="AA62" s="1990"/>
      <c r="AB62" s="1990"/>
      <c r="AC62" s="1990"/>
      <c r="AD62" s="1990"/>
      <c r="AE62" s="1991"/>
      <c r="AH62" s="605">
        <v>3</v>
      </c>
      <c r="AI62" s="2013" t="s">
        <v>3458</v>
      </c>
      <c r="AJ62" s="2013"/>
      <c r="AK62" s="711" t="s">
        <v>3465</v>
      </c>
      <c r="AL62" s="2102"/>
      <c r="AM62" s="2103"/>
      <c r="AN62" s="2103"/>
      <c r="AO62" s="2103"/>
      <c r="AP62" s="2103"/>
      <c r="AQ62" s="2103"/>
      <c r="AR62" s="2103"/>
      <c r="AS62" s="2103"/>
      <c r="AT62" s="2103"/>
      <c r="AU62" s="2103"/>
      <c r="AV62" s="2103"/>
      <c r="AW62" s="2103"/>
      <c r="AX62" s="2103"/>
      <c r="AY62" s="2103"/>
      <c r="AZ62" s="2103"/>
      <c r="BA62" s="2103"/>
      <c r="BB62" s="2103"/>
      <c r="BC62" s="2103"/>
      <c r="BD62" s="2103"/>
      <c r="BE62" s="2103"/>
      <c r="BF62" s="2103"/>
      <c r="BG62" s="2103"/>
      <c r="BH62" s="2103"/>
      <c r="BI62" s="2103"/>
      <c r="BJ62" s="2103"/>
      <c r="BK62" s="2103"/>
      <c r="BL62" s="2104"/>
    </row>
    <row r="63" spans="1:65" ht="18" customHeight="1" x14ac:dyDescent="0.15">
      <c r="A63" s="175">
        <v>4</v>
      </c>
      <c r="B63" s="2003" t="s">
        <v>3459</v>
      </c>
      <c r="C63" s="2004"/>
      <c r="D63" s="921" t="s">
        <v>3466</v>
      </c>
      <c r="E63" s="1989"/>
      <c r="F63" s="1990"/>
      <c r="G63" s="1990"/>
      <c r="H63" s="1990"/>
      <c r="I63" s="1990"/>
      <c r="J63" s="1990"/>
      <c r="K63" s="1990"/>
      <c r="L63" s="1990"/>
      <c r="M63" s="1990"/>
      <c r="N63" s="1990"/>
      <c r="O63" s="1990"/>
      <c r="P63" s="1990"/>
      <c r="Q63" s="1990"/>
      <c r="R63" s="1990"/>
      <c r="S63" s="1990"/>
      <c r="T63" s="1990"/>
      <c r="U63" s="1990"/>
      <c r="V63" s="1990"/>
      <c r="W63" s="1990"/>
      <c r="X63" s="1990"/>
      <c r="Y63" s="1990"/>
      <c r="Z63" s="1990"/>
      <c r="AA63" s="1990"/>
      <c r="AB63" s="1990"/>
      <c r="AC63" s="1990"/>
      <c r="AD63" s="1990"/>
      <c r="AE63" s="1991"/>
      <c r="AH63" s="605">
        <v>4</v>
      </c>
      <c r="AI63" s="2013" t="s">
        <v>3459</v>
      </c>
      <c r="AJ63" s="2013"/>
      <c r="AK63" s="711" t="s">
        <v>3466</v>
      </c>
      <c r="AL63" s="2102"/>
      <c r="AM63" s="2103"/>
      <c r="AN63" s="2103"/>
      <c r="AO63" s="2103"/>
      <c r="AP63" s="2103"/>
      <c r="AQ63" s="2103"/>
      <c r="AR63" s="2103"/>
      <c r="AS63" s="2103"/>
      <c r="AT63" s="2103"/>
      <c r="AU63" s="2103"/>
      <c r="AV63" s="2103"/>
      <c r="AW63" s="2103"/>
      <c r="AX63" s="2103"/>
      <c r="AY63" s="2103"/>
      <c r="AZ63" s="2103"/>
      <c r="BA63" s="2103"/>
      <c r="BB63" s="2103"/>
      <c r="BC63" s="2103"/>
      <c r="BD63" s="2103"/>
      <c r="BE63" s="2103"/>
      <c r="BF63" s="2103"/>
      <c r="BG63" s="2103"/>
      <c r="BH63" s="2103"/>
      <c r="BI63" s="2103"/>
      <c r="BJ63" s="2103"/>
      <c r="BK63" s="2103"/>
      <c r="BL63" s="2104"/>
    </row>
    <row r="64" spans="1:65" ht="18" customHeight="1" x14ac:dyDescent="0.15">
      <c r="A64" s="175">
        <v>5</v>
      </c>
      <c r="B64" s="2003" t="s">
        <v>3459</v>
      </c>
      <c r="C64" s="2004"/>
      <c r="D64" s="921" t="s">
        <v>3467</v>
      </c>
      <c r="E64" s="1989"/>
      <c r="F64" s="1990"/>
      <c r="G64" s="1990"/>
      <c r="H64" s="1990"/>
      <c r="I64" s="1990"/>
      <c r="J64" s="1990"/>
      <c r="K64" s="1990"/>
      <c r="L64" s="1990"/>
      <c r="M64" s="1990"/>
      <c r="N64" s="1990"/>
      <c r="O64" s="1990"/>
      <c r="P64" s="1990"/>
      <c r="Q64" s="1990"/>
      <c r="R64" s="1990"/>
      <c r="S64" s="1990"/>
      <c r="T64" s="1990"/>
      <c r="U64" s="1990"/>
      <c r="V64" s="1990"/>
      <c r="W64" s="1990"/>
      <c r="X64" s="1990"/>
      <c r="Y64" s="1990"/>
      <c r="Z64" s="1990"/>
      <c r="AA64" s="1990"/>
      <c r="AB64" s="1990"/>
      <c r="AC64" s="1990"/>
      <c r="AD64" s="1990"/>
      <c r="AE64" s="1991"/>
      <c r="AH64" s="605">
        <v>5</v>
      </c>
      <c r="AI64" s="2013" t="s">
        <v>3459</v>
      </c>
      <c r="AJ64" s="2013"/>
      <c r="AK64" s="711" t="s">
        <v>3467</v>
      </c>
      <c r="AL64" s="2102"/>
      <c r="AM64" s="2103"/>
      <c r="AN64" s="2103"/>
      <c r="AO64" s="2103"/>
      <c r="AP64" s="2103"/>
      <c r="AQ64" s="2103"/>
      <c r="AR64" s="2103"/>
      <c r="AS64" s="2103"/>
      <c r="AT64" s="2103"/>
      <c r="AU64" s="2103"/>
      <c r="AV64" s="2103"/>
      <c r="AW64" s="2103"/>
      <c r="AX64" s="2103"/>
      <c r="AY64" s="2103"/>
      <c r="AZ64" s="2103"/>
      <c r="BA64" s="2103"/>
      <c r="BB64" s="2103"/>
      <c r="BC64" s="2103"/>
      <c r="BD64" s="2103"/>
      <c r="BE64" s="2103"/>
      <c r="BF64" s="2103"/>
      <c r="BG64" s="2103"/>
      <c r="BH64" s="2103"/>
      <c r="BI64" s="2103"/>
      <c r="BJ64" s="2103"/>
      <c r="BK64" s="2103"/>
      <c r="BL64" s="2104"/>
    </row>
    <row r="65" spans="1:64" ht="18" customHeight="1" x14ac:dyDescent="0.15">
      <c r="A65" s="175">
        <v>6</v>
      </c>
      <c r="B65" s="2003" t="s">
        <v>3459</v>
      </c>
      <c r="C65" s="2004"/>
      <c r="D65" s="921" t="s">
        <v>3468</v>
      </c>
      <c r="E65" s="1989"/>
      <c r="F65" s="1990"/>
      <c r="G65" s="1990"/>
      <c r="H65" s="1990"/>
      <c r="I65" s="1990"/>
      <c r="J65" s="1990"/>
      <c r="K65" s="1990"/>
      <c r="L65" s="1990"/>
      <c r="M65" s="1990"/>
      <c r="N65" s="1990"/>
      <c r="O65" s="1990"/>
      <c r="P65" s="1990"/>
      <c r="Q65" s="1990"/>
      <c r="R65" s="1990"/>
      <c r="S65" s="1990"/>
      <c r="T65" s="1990"/>
      <c r="U65" s="1990"/>
      <c r="V65" s="1990"/>
      <c r="W65" s="1990"/>
      <c r="X65" s="1990"/>
      <c r="Y65" s="1990"/>
      <c r="Z65" s="1990"/>
      <c r="AA65" s="1990"/>
      <c r="AB65" s="1990"/>
      <c r="AC65" s="1990"/>
      <c r="AD65" s="1990"/>
      <c r="AE65" s="1991"/>
      <c r="AH65" s="605">
        <v>6</v>
      </c>
      <c r="AI65" s="2013" t="s">
        <v>3459</v>
      </c>
      <c r="AJ65" s="2013"/>
      <c r="AK65" s="711" t="s">
        <v>3468</v>
      </c>
      <c r="AL65" s="2102"/>
      <c r="AM65" s="2103"/>
      <c r="AN65" s="2103"/>
      <c r="AO65" s="2103"/>
      <c r="AP65" s="2103"/>
      <c r="AQ65" s="2103"/>
      <c r="AR65" s="2103"/>
      <c r="AS65" s="2103"/>
      <c r="AT65" s="2103"/>
      <c r="AU65" s="2103"/>
      <c r="AV65" s="2103"/>
      <c r="AW65" s="2103"/>
      <c r="AX65" s="2103"/>
      <c r="AY65" s="2103"/>
      <c r="AZ65" s="2103"/>
      <c r="BA65" s="2103"/>
      <c r="BB65" s="2103"/>
      <c r="BC65" s="2103"/>
      <c r="BD65" s="2103"/>
      <c r="BE65" s="2103"/>
      <c r="BF65" s="2103"/>
      <c r="BG65" s="2103"/>
      <c r="BH65" s="2103"/>
      <c r="BI65" s="2103"/>
      <c r="BJ65" s="2103"/>
      <c r="BK65" s="2103"/>
      <c r="BL65" s="2104"/>
    </row>
    <row r="66" spans="1:64" ht="18" customHeight="1" x14ac:dyDescent="0.15">
      <c r="A66" s="175">
        <v>7</v>
      </c>
      <c r="B66" s="2003" t="s">
        <v>3460</v>
      </c>
      <c r="C66" s="2004"/>
      <c r="D66" s="921" t="s">
        <v>3469</v>
      </c>
      <c r="E66" s="1989"/>
      <c r="F66" s="1990"/>
      <c r="G66" s="1990"/>
      <c r="H66" s="1990"/>
      <c r="I66" s="1990"/>
      <c r="J66" s="1990"/>
      <c r="K66" s="1990"/>
      <c r="L66" s="1990"/>
      <c r="M66" s="1990"/>
      <c r="N66" s="1990"/>
      <c r="O66" s="1990"/>
      <c r="P66" s="1990"/>
      <c r="Q66" s="1990"/>
      <c r="R66" s="1990"/>
      <c r="S66" s="1990"/>
      <c r="T66" s="1990"/>
      <c r="U66" s="1990"/>
      <c r="V66" s="1990"/>
      <c r="W66" s="1990"/>
      <c r="X66" s="1990"/>
      <c r="Y66" s="1990"/>
      <c r="Z66" s="1990"/>
      <c r="AA66" s="1990"/>
      <c r="AB66" s="1990"/>
      <c r="AC66" s="1990"/>
      <c r="AD66" s="1990"/>
      <c r="AE66" s="1991"/>
      <c r="AH66" s="605">
        <v>7</v>
      </c>
      <c r="AI66" s="2013" t="s">
        <v>3460</v>
      </c>
      <c r="AJ66" s="2013"/>
      <c r="AK66" s="711" t="s">
        <v>3469</v>
      </c>
      <c r="AL66" s="2102"/>
      <c r="AM66" s="2103"/>
      <c r="AN66" s="2103"/>
      <c r="AO66" s="2103"/>
      <c r="AP66" s="2103"/>
      <c r="AQ66" s="2103"/>
      <c r="AR66" s="2103"/>
      <c r="AS66" s="2103"/>
      <c r="AT66" s="2103"/>
      <c r="AU66" s="2103"/>
      <c r="AV66" s="2103"/>
      <c r="AW66" s="2103"/>
      <c r="AX66" s="2103"/>
      <c r="AY66" s="2103"/>
      <c r="AZ66" s="2103"/>
      <c r="BA66" s="2103"/>
      <c r="BB66" s="2103"/>
      <c r="BC66" s="2103"/>
      <c r="BD66" s="2103"/>
      <c r="BE66" s="2103"/>
      <c r="BF66" s="2103"/>
      <c r="BG66" s="2103"/>
      <c r="BH66" s="2103"/>
      <c r="BI66" s="2103"/>
      <c r="BJ66" s="2103"/>
      <c r="BK66" s="2103"/>
      <c r="BL66" s="2104"/>
    </row>
    <row r="67" spans="1:64" ht="18" customHeight="1" x14ac:dyDescent="0.15">
      <c r="A67" s="175">
        <v>8</v>
      </c>
      <c r="B67" s="2003" t="s">
        <v>3460</v>
      </c>
      <c r="C67" s="2004"/>
      <c r="D67" s="921" t="s">
        <v>3470</v>
      </c>
      <c r="E67" s="1989"/>
      <c r="F67" s="1990"/>
      <c r="G67" s="1990"/>
      <c r="H67" s="1990"/>
      <c r="I67" s="1990"/>
      <c r="J67" s="1990"/>
      <c r="K67" s="1990"/>
      <c r="L67" s="1990"/>
      <c r="M67" s="1990"/>
      <c r="N67" s="1990"/>
      <c r="O67" s="1990"/>
      <c r="P67" s="1990"/>
      <c r="Q67" s="1990"/>
      <c r="R67" s="1990"/>
      <c r="S67" s="1990"/>
      <c r="T67" s="1990"/>
      <c r="U67" s="1990"/>
      <c r="V67" s="1990"/>
      <c r="W67" s="1990"/>
      <c r="X67" s="1990"/>
      <c r="Y67" s="1990"/>
      <c r="Z67" s="1990"/>
      <c r="AA67" s="1990"/>
      <c r="AB67" s="1990"/>
      <c r="AC67" s="1990"/>
      <c r="AD67" s="1990"/>
      <c r="AE67" s="1991"/>
      <c r="AH67" s="605">
        <v>8</v>
      </c>
      <c r="AI67" s="2013" t="s">
        <v>3460</v>
      </c>
      <c r="AJ67" s="2013"/>
      <c r="AK67" s="711" t="s">
        <v>3470</v>
      </c>
      <c r="AL67" s="2102"/>
      <c r="AM67" s="2103"/>
      <c r="AN67" s="2103"/>
      <c r="AO67" s="2103"/>
      <c r="AP67" s="2103"/>
      <c r="AQ67" s="2103"/>
      <c r="AR67" s="2103"/>
      <c r="AS67" s="2103"/>
      <c r="AT67" s="2103"/>
      <c r="AU67" s="2103"/>
      <c r="AV67" s="2103"/>
      <c r="AW67" s="2103"/>
      <c r="AX67" s="2103"/>
      <c r="AY67" s="2103"/>
      <c r="AZ67" s="2103"/>
      <c r="BA67" s="2103"/>
      <c r="BB67" s="2103"/>
      <c r="BC67" s="2103"/>
      <c r="BD67" s="2103"/>
      <c r="BE67" s="2103"/>
      <c r="BF67" s="2103"/>
      <c r="BG67" s="2103"/>
      <c r="BH67" s="2103"/>
      <c r="BI67" s="2103"/>
      <c r="BJ67" s="2103"/>
      <c r="BK67" s="2103"/>
      <c r="BL67" s="2104"/>
    </row>
    <row r="68" spans="1:64" ht="18" customHeight="1" x14ac:dyDescent="0.15">
      <c r="A68" s="175">
        <v>9</v>
      </c>
      <c r="B68" s="2003" t="s">
        <v>3460</v>
      </c>
      <c r="C68" s="2004"/>
      <c r="D68" s="921" t="s">
        <v>3471</v>
      </c>
      <c r="E68" s="1989"/>
      <c r="F68" s="1990"/>
      <c r="G68" s="1990"/>
      <c r="H68" s="1990"/>
      <c r="I68" s="1990"/>
      <c r="J68" s="1990"/>
      <c r="K68" s="1990"/>
      <c r="L68" s="1990"/>
      <c r="M68" s="1990"/>
      <c r="N68" s="1990"/>
      <c r="O68" s="1990"/>
      <c r="P68" s="1990"/>
      <c r="Q68" s="1990"/>
      <c r="R68" s="1990"/>
      <c r="S68" s="1990"/>
      <c r="T68" s="1990"/>
      <c r="U68" s="1990"/>
      <c r="V68" s="1990"/>
      <c r="W68" s="1990"/>
      <c r="X68" s="1990"/>
      <c r="Y68" s="1990"/>
      <c r="Z68" s="1990"/>
      <c r="AA68" s="1990"/>
      <c r="AB68" s="1990"/>
      <c r="AC68" s="1990"/>
      <c r="AD68" s="1990"/>
      <c r="AE68" s="1991"/>
      <c r="AH68" s="605">
        <v>9</v>
      </c>
      <c r="AI68" s="2013" t="s">
        <v>3460</v>
      </c>
      <c r="AJ68" s="2013"/>
      <c r="AK68" s="711" t="s">
        <v>3471</v>
      </c>
      <c r="AL68" s="2102"/>
      <c r="AM68" s="2103"/>
      <c r="AN68" s="2103"/>
      <c r="AO68" s="2103"/>
      <c r="AP68" s="2103"/>
      <c r="AQ68" s="2103"/>
      <c r="AR68" s="2103"/>
      <c r="AS68" s="2103"/>
      <c r="AT68" s="2103"/>
      <c r="AU68" s="2103"/>
      <c r="AV68" s="2103"/>
      <c r="AW68" s="2103"/>
      <c r="AX68" s="2103"/>
      <c r="AY68" s="2103"/>
      <c r="AZ68" s="2103"/>
      <c r="BA68" s="2103"/>
      <c r="BB68" s="2103"/>
      <c r="BC68" s="2103"/>
      <c r="BD68" s="2103"/>
      <c r="BE68" s="2103"/>
      <c r="BF68" s="2103"/>
      <c r="BG68" s="2103"/>
      <c r="BH68" s="2103"/>
      <c r="BI68" s="2103"/>
      <c r="BJ68" s="2103"/>
      <c r="BK68" s="2103"/>
      <c r="BL68" s="2104"/>
    </row>
    <row r="69" spans="1:64" ht="18" customHeight="1" x14ac:dyDescent="0.15">
      <c r="A69" s="175">
        <v>10</v>
      </c>
      <c r="B69" s="2003" t="s">
        <v>3460</v>
      </c>
      <c r="C69" s="2004"/>
      <c r="D69" s="921" t="s">
        <v>3472</v>
      </c>
      <c r="E69" s="1989"/>
      <c r="F69" s="1990"/>
      <c r="G69" s="1990"/>
      <c r="H69" s="1990"/>
      <c r="I69" s="1990"/>
      <c r="J69" s="1990"/>
      <c r="K69" s="1990"/>
      <c r="L69" s="1990"/>
      <c r="M69" s="1990"/>
      <c r="N69" s="1990"/>
      <c r="O69" s="1990"/>
      <c r="P69" s="1990"/>
      <c r="Q69" s="1990"/>
      <c r="R69" s="1990"/>
      <c r="S69" s="1990"/>
      <c r="T69" s="1990"/>
      <c r="U69" s="1990"/>
      <c r="V69" s="1990"/>
      <c r="W69" s="1990"/>
      <c r="X69" s="1990"/>
      <c r="Y69" s="1990"/>
      <c r="Z69" s="1990"/>
      <c r="AA69" s="1990"/>
      <c r="AB69" s="1990"/>
      <c r="AC69" s="1990"/>
      <c r="AD69" s="1990"/>
      <c r="AE69" s="1991"/>
      <c r="AH69" s="605">
        <v>10</v>
      </c>
      <c r="AI69" s="2013" t="s">
        <v>3460</v>
      </c>
      <c r="AJ69" s="2013"/>
      <c r="AK69" s="711" t="s">
        <v>3472</v>
      </c>
      <c r="AL69" s="2102"/>
      <c r="AM69" s="2103"/>
      <c r="AN69" s="2103"/>
      <c r="AO69" s="2103"/>
      <c r="AP69" s="2103"/>
      <c r="AQ69" s="2103"/>
      <c r="AR69" s="2103"/>
      <c r="AS69" s="2103"/>
      <c r="AT69" s="2103"/>
      <c r="AU69" s="2103"/>
      <c r="AV69" s="2103"/>
      <c r="AW69" s="2103"/>
      <c r="AX69" s="2103"/>
      <c r="AY69" s="2103"/>
      <c r="AZ69" s="2103"/>
      <c r="BA69" s="2103"/>
      <c r="BB69" s="2103"/>
      <c r="BC69" s="2103"/>
      <c r="BD69" s="2103"/>
      <c r="BE69" s="2103"/>
      <c r="BF69" s="2103"/>
      <c r="BG69" s="2103"/>
      <c r="BH69" s="2103"/>
      <c r="BI69" s="2103"/>
      <c r="BJ69" s="2103"/>
      <c r="BK69" s="2103"/>
      <c r="BL69" s="2104"/>
    </row>
    <row r="70" spans="1:64" ht="18" customHeight="1" x14ac:dyDescent="0.15">
      <c r="A70" s="175">
        <v>11</v>
      </c>
      <c r="B70" s="2003" t="s">
        <v>3461</v>
      </c>
      <c r="C70" s="2004"/>
      <c r="D70" s="922"/>
      <c r="E70" s="1989"/>
      <c r="F70" s="1990"/>
      <c r="G70" s="1990"/>
      <c r="H70" s="1990"/>
      <c r="I70" s="1990"/>
      <c r="J70" s="1990"/>
      <c r="K70" s="1990"/>
      <c r="L70" s="1990"/>
      <c r="M70" s="1990"/>
      <c r="N70" s="1990"/>
      <c r="O70" s="1990"/>
      <c r="P70" s="1990"/>
      <c r="Q70" s="1990"/>
      <c r="R70" s="1990"/>
      <c r="S70" s="1990"/>
      <c r="T70" s="1990"/>
      <c r="U70" s="1990"/>
      <c r="V70" s="1990"/>
      <c r="W70" s="1990"/>
      <c r="X70" s="1990"/>
      <c r="Y70" s="1990"/>
      <c r="Z70" s="1990"/>
      <c r="AA70" s="1990"/>
      <c r="AB70" s="1990"/>
      <c r="AC70" s="1990"/>
      <c r="AD70" s="1990"/>
      <c r="AE70" s="1991"/>
      <c r="AH70" s="276"/>
      <c r="AI70" s="277"/>
      <c r="AJ70" s="277"/>
      <c r="AK70" s="278"/>
      <c r="AL70" s="712"/>
      <c r="AM70" s="712"/>
      <c r="AN70" s="712"/>
      <c r="AO70" s="712"/>
      <c r="AP70" s="712"/>
      <c r="AQ70" s="658"/>
      <c r="AR70" s="658"/>
      <c r="AS70" s="658"/>
      <c r="AT70" s="658"/>
      <c r="AU70" s="658"/>
      <c r="AV70" s="658"/>
      <c r="AW70" s="658"/>
      <c r="AX70" s="658"/>
      <c r="AY70" s="658"/>
      <c r="AZ70" s="658"/>
      <c r="BA70" s="658"/>
      <c r="BB70" s="658"/>
      <c r="BC70" s="658"/>
      <c r="BD70" s="658"/>
      <c r="BE70" s="658"/>
      <c r="BF70" s="658"/>
      <c r="BG70" s="658"/>
      <c r="BH70" s="658"/>
    </row>
    <row r="71" spans="1:64" ht="18" customHeight="1" x14ac:dyDescent="0.15">
      <c r="A71" s="175">
        <v>12</v>
      </c>
      <c r="B71" s="2003" t="s">
        <v>3232</v>
      </c>
      <c r="C71" s="2004"/>
      <c r="D71" s="921" t="s">
        <v>3264</v>
      </c>
      <c r="E71" s="1989"/>
      <c r="F71" s="1990"/>
      <c r="G71" s="1990"/>
      <c r="H71" s="1990"/>
      <c r="I71" s="1990"/>
      <c r="J71" s="1990"/>
      <c r="K71" s="1990"/>
      <c r="L71" s="1990"/>
      <c r="M71" s="1990"/>
      <c r="N71" s="1990"/>
      <c r="O71" s="1990"/>
      <c r="P71" s="1990"/>
      <c r="Q71" s="1990"/>
      <c r="R71" s="1990"/>
      <c r="S71" s="1990"/>
      <c r="T71" s="1990"/>
      <c r="U71" s="1990"/>
      <c r="V71" s="1990"/>
      <c r="W71" s="1990"/>
      <c r="X71" s="1990"/>
      <c r="Y71" s="1990"/>
      <c r="Z71" s="1990"/>
      <c r="AA71" s="1990"/>
      <c r="AB71" s="1990"/>
      <c r="AC71" s="1990"/>
      <c r="AD71" s="1990"/>
      <c r="AE71" s="1991"/>
      <c r="AH71" s="2113"/>
      <c r="AI71" s="2113"/>
      <c r="AJ71" s="2113"/>
      <c r="AK71" s="2113"/>
      <c r="AL71" s="2113"/>
      <c r="AM71" s="2113"/>
      <c r="AN71" s="2113"/>
      <c r="AO71" s="2113"/>
      <c r="AP71" s="2113"/>
      <c r="AQ71" s="2113"/>
      <c r="AR71" s="2113"/>
      <c r="AS71" s="2113"/>
      <c r="AT71" s="2113"/>
      <c r="AU71" s="2113"/>
      <c r="AV71" s="2113"/>
      <c r="AW71" s="2113"/>
      <c r="AX71" s="2113"/>
      <c r="AY71" s="2113"/>
      <c r="AZ71" s="2113"/>
      <c r="BA71" s="2113"/>
      <c r="BB71" s="2113"/>
      <c r="BC71" s="2113"/>
      <c r="BD71" s="2113"/>
      <c r="BE71" s="2113"/>
      <c r="BF71" s="2113"/>
      <c r="BG71" s="2113"/>
      <c r="BH71" s="2113"/>
    </row>
    <row r="72" spans="1:64" ht="18" customHeight="1" x14ac:dyDescent="0.15">
      <c r="A72" s="175">
        <v>13</v>
      </c>
      <c r="B72" s="2003" t="s">
        <v>3232</v>
      </c>
      <c r="C72" s="2004"/>
      <c r="D72" s="921" t="s">
        <v>3277</v>
      </c>
      <c r="E72" s="1989"/>
      <c r="F72" s="1990"/>
      <c r="G72" s="1990"/>
      <c r="H72" s="1990"/>
      <c r="I72" s="1990"/>
      <c r="J72" s="1990"/>
      <c r="K72" s="1990"/>
      <c r="L72" s="1990"/>
      <c r="M72" s="1990"/>
      <c r="N72" s="1990"/>
      <c r="O72" s="1990"/>
      <c r="P72" s="1990"/>
      <c r="Q72" s="1990"/>
      <c r="R72" s="1990"/>
      <c r="S72" s="1990"/>
      <c r="T72" s="1990"/>
      <c r="U72" s="1990"/>
      <c r="V72" s="1990"/>
      <c r="W72" s="1990"/>
      <c r="X72" s="1990"/>
      <c r="Y72" s="1990"/>
      <c r="Z72" s="1990"/>
      <c r="AA72" s="1990"/>
      <c r="AB72" s="1990"/>
      <c r="AC72" s="1990"/>
      <c r="AD72" s="1990"/>
      <c r="AE72" s="1991"/>
      <c r="AH72" s="606"/>
      <c r="AI72" s="606"/>
      <c r="AJ72" s="606"/>
      <c r="AK72" s="606"/>
      <c r="AL72" s="606"/>
      <c r="AM72" s="606"/>
      <c r="AN72" s="606"/>
      <c r="AO72" s="606"/>
      <c r="AP72" s="606"/>
      <c r="AQ72" s="606"/>
      <c r="AR72" s="606"/>
      <c r="AS72" s="606"/>
      <c r="AT72" s="606"/>
      <c r="AU72" s="606"/>
      <c r="AV72" s="606"/>
      <c r="AW72" s="606"/>
      <c r="AX72" s="606"/>
      <c r="AY72" s="606"/>
      <c r="AZ72" s="606"/>
      <c r="BA72" s="606"/>
      <c r="BB72" s="606"/>
      <c r="BC72" s="606"/>
      <c r="BD72" s="606"/>
      <c r="BE72" s="606"/>
      <c r="BF72" s="606"/>
      <c r="BG72" s="606"/>
      <c r="BH72" s="606"/>
    </row>
    <row r="73" spans="1:64" ht="18" customHeight="1" x14ac:dyDescent="0.15">
      <c r="A73" s="175">
        <v>14</v>
      </c>
      <c r="B73" s="2003" t="s">
        <v>3232</v>
      </c>
      <c r="C73" s="2004"/>
      <c r="D73" s="921" t="s">
        <v>3256</v>
      </c>
      <c r="E73" s="1989"/>
      <c r="F73" s="1990"/>
      <c r="G73" s="1990"/>
      <c r="H73" s="1990"/>
      <c r="I73" s="1990"/>
      <c r="J73" s="1990"/>
      <c r="K73" s="1990"/>
      <c r="L73" s="1990"/>
      <c r="M73" s="1990"/>
      <c r="N73" s="1990"/>
      <c r="O73" s="1990"/>
      <c r="P73" s="1990"/>
      <c r="Q73" s="1990"/>
      <c r="R73" s="1990"/>
      <c r="S73" s="1990"/>
      <c r="T73" s="1990"/>
      <c r="U73" s="1990"/>
      <c r="V73" s="1990"/>
      <c r="W73" s="1990"/>
      <c r="X73" s="1990"/>
      <c r="Y73" s="1990"/>
      <c r="Z73" s="1990"/>
      <c r="AA73" s="1990"/>
      <c r="AB73" s="1990"/>
      <c r="AC73" s="1990"/>
      <c r="AD73" s="1990"/>
      <c r="AE73" s="1991"/>
      <c r="AH73" s="606"/>
      <c r="AI73" s="606"/>
      <c r="AJ73" s="606"/>
      <c r="AK73" s="606"/>
      <c r="AL73" s="606"/>
      <c r="AM73" s="606"/>
      <c r="AN73" s="606"/>
      <c r="AO73" s="606"/>
      <c r="AP73" s="606"/>
      <c r="AQ73" s="606"/>
      <c r="AR73" s="606"/>
      <c r="AS73" s="606"/>
      <c r="AT73" s="606"/>
      <c r="AU73" s="606"/>
      <c r="AV73" s="606"/>
      <c r="AW73" s="606"/>
      <c r="AX73" s="606"/>
      <c r="AY73" s="606"/>
      <c r="AZ73" s="606"/>
      <c r="BA73" s="606"/>
      <c r="BB73" s="606"/>
      <c r="BC73" s="606"/>
      <c r="BD73" s="606"/>
      <c r="BE73" s="606"/>
      <c r="BF73" s="606"/>
      <c r="BG73" s="606"/>
      <c r="BH73" s="606"/>
    </row>
    <row r="74" spans="1:64" ht="18" customHeight="1" x14ac:dyDescent="0.15">
      <c r="A74" s="175">
        <v>15</v>
      </c>
      <c r="B74" s="2003" t="s">
        <v>3232</v>
      </c>
      <c r="C74" s="2004"/>
      <c r="D74" s="921" t="s">
        <v>3473</v>
      </c>
      <c r="E74" s="1989"/>
      <c r="F74" s="1990"/>
      <c r="G74" s="1990"/>
      <c r="H74" s="1990"/>
      <c r="I74" s="1990"/>
      <c r="J74" s="1990"/>
      <c r="K74" s="1990"/>
      <c r="L74" s="1990"/>
      <c r="M74" s="1990"/>
      <c r="N74" s="1990"/>
      <c r="O74" s="1990"/>
      <c r="P74" s="1990"/>
      <c r="Q74" s="1990"/>
      <c r="R74" s="1990"/>
      <c r="S74" s="1990"/>
      <c r="T74" s="1990"/>
      <c r="U74" s="1990"/>
      <c r="V74" s="1990"/>
      <c r="W74" s="1990"/>
      <c r="X74" s="1990"/>
      <c r="Y74" s="1990"/>
      <c r="Z74" s="1990"/>
      <c r="AA74" s="1990"/>
      <c r="AB74" s="1990"/>
      <c r="AC74" s="1990"/>
      <c r="AD74" s="1990"/>
      <c r="AE74" s="1991"/>
      <c r="AH74" s="1398"/>
      <c r="AI74" s="1398"/>
      <c r="AJ74" s="1398"/>
      <c r="AK74" s="1398"/>
      <c r="AL74" s="1398"/>
      <c r="AM74" s="1398"/>
      <c r="AN74" s="1398"/>
      <c r="AO74" s="1398"/>
      <c r="AP74" s="1398"/>
      <c r="AQ74" s="1398"/>
      <c r="AR74" s="1398"/>
      <c r="AS74" s="1398"/>
      <c r="AT74" s="1398"/>
      <c r="AU74" s="1398"/>
      <c r="AV74" s="1398"/>
      <c r="AW74" s="1398"/>
      <c r="AX74" s="1398"/>
      <c r="AY74" s="1398"/>
      <c r="AZ74" s="1398"/>
      <c r="BA74" s="1398"/>
      <c r="BB74" s="1398"/>
      <c r="BC74" s="1398"/>
      <c r="BD74" s="1398"/>
      <c r="BE74" s="1398"/>
      <c r="BF74" s="1398"/>
      <c r="BG74" s="1398"/>
      <c r="BH74" s="1398"/>
    </row>
    <row r="75" spans="1:64" ht="18" customHeight="1" x14ac:dyDescent="0.15">
      <c r="A75" s="175">
        <v>16</v>
      </c>
      <c r="B75" s="2003" t="s">
        <v>3232</v>
      </c>
      <c r="C75" s="2004"/>
      <c r="D75" s="921" t="s">
        <v>3474</v>
      </c>
      <c r="E75" s="1989"/>
      <c r="F75" s="1990"/>
      <c r="G75" s="1990"/>
      <c r="H75" s="1990"/>
      <c r="I75" s="1990"/>
      <c r="J75" s="1990"/>
      <c r="K75" s="1990"/>
      <c r="L75" s="1990"/>
      <c r="M75" s="1990"/>
      <c r="N75" s="1990"/>
      <c r="O75" s="1990"/>
      <c r="P75" s="1990"/>
      <c r="Q75" s="1990"/>
      <c r="R75" s="1990"/>
      <c r="S75" s="1990"/>
      <c r="T75" s="1990"/>
      <c r="U75" s="1990"/>
      <c r="V75" s="1990"/>
      <c r="W75" s="1990"/>
      <c r="X75" s="1990"/>
      <c r="Y75" s="1990"/>
      <c r="Z75" s="1990"/>
      <c r="AA75" s="1990"/>
      <c r="AB75" s="1990"/>
      <c r="AC75" s="1990"/>
      <c r="AD75" s="1990"/>
      <c r="AE75" s="1991"/>
      <c r="AH75" s="2105" t="s">
        <v>5561</v>
      </c>
      <c r="AI75" s="2106"/>
      <c r="AJ75" s="2106"/>
      <c r="AK75" s="2106"/>
      <c r="AL75" s="2106"/>
      <c r="AM75" s="2106"/>
      <c r="AN75" s="2106"/>
      <c r="AO75" s="2106"/>
      <c r="AP75" s="2106"/>
      <c r="AQ75" s="2106"/>
      <c r="AR75" s="2106"/>
      <c r="AS75" s="2106"/>
      <c r="AT75" s="2106"/>
      <c r="AU75" s="2106"/>
      <c r="AV75" s="2106"/>
      <c r="AW75" s="2106"/>
      <c r="AX75" s="2106"/>
      <c r="AY75" s="2106"/>
      <c r="AZ75" s="2106"/>
      <c r="BA75" s="2106"/>
      <c r="BB75" s="2106"/>
      <c r="BC75" s="2106"/>
      <c r="BD75" s="2106"/>
      <c r="BE75" s="2106"/>
      <c r="BF75" s="2106"/>
      <c r="BG75" s="2106"/>
      <c r="BH75" s="2106"/>
      <c r="BI75" s="2106"/>
      <c r="BJ75" s="2106"/>
      <c r="BK75" s="2106"/>
      <c r="BL75" s="2106"/>
    </row>
    <row r="76" spans="1:64" ht="18" customHeight="1" x14ac:dyDescent="0.15">
      <c r="A76" s="175">
        <v>17</v>
      </c>
      <c r="B76" s="2003" t="s">
        <v>2649</v>
      </c>
      <c r="C76" s="2004"/>
      <c r="D76" s="921" t="s">
        <v>3282</v>
      </c>
      <c r="E76" s="1989"/>
      <c r="F76" s="1990"/>
      <c r="G76" s="1990"/>
      <c r="H76" s="1990"/>
      <c r="I76" s="1990"/>
      <c r="J76" s="1990"/>
      <c r="K76" s="1990"/>
      <c r="L76" s="1990"/>
      <c r="M76" s="1990"/>
      <c r="N76" s="1990"/>
      <c r="O76" s="1990"/>
      <c r="P76" s="1990"/>
      <c r="Q76" s="1990"/>
      <c r="R76" s="1990"/>
      <c r="S76" s="1990"/>
      <c r="T76" s="1990"/>
      <c r="U76" s="1990"/>
      <c r="V76" s="1990"/>
      <c r="W76" s="1990"/>
      <c r="X76" s="1990"/>
      <c r="Y76" s="1990"/>
      <c r="Z76" s="1990"/>
      <c r="AA76" s="1990"/>
      <c r="AB76" s="1990"/>
      <c r="AC76" s="1990"/>
      <c r="AD76" s="1990"/>
      <c r="AE76" s="1991"/>
      <c r="AH76" s="2107"/>
      <c r="AI76" s="2107"/>
      <c r="AJ76" s="2107"/>
      <c r="AK76" s="2107"/>
      <c r="AL76" s="2107"/>
      <c r="AM76" s="2107"/>
      <c r="AN76" s="2107"/>
      <c r="AO76" s="2107"/>
      <c r="AP76" s="2107"/>
      <c r="AQ76" s="2107"/>
      <c r="AR76" s="2107"/>
      <c r="AS76" s="2107"/>
      <c r="AT76" s="2107"/>
      <c r="AU76" s="2107"/>
      <c r="AV76" s="2107"/>
      <c r="AW76" s="2107"/>
      <c r="AX76" s="2107"/>
      <c r="AY76" s="2107"/>
      <c r="AZ76" s="2107"/>
      <c r="BA76" s="2107"/>
      <c r="BB76" s="2107"/>
      <c r="BC76" s="2107"/>
      <c r="BD76" s="2107"/>
      <c r="BE76" s="2107"/>
      <c r="BF76" s="2107"/>
      <c r="BG76" s="2107"/>
      <c r="BH76" s="2107"/>
      <c r="BI76" s="2107"/>
      <c r="BJ76" s="2107"/>
      <c r="BK76" s="2107"/>
      <c r="BL76" s="2107"/>
    </row>
    <row r="77" spans="1:64" ht="18" customHeight="1" x14ac:dyDescent="0.15">
      <c r="A77" s="175">
        <v>18</v>
      </c>
      <c r="B77" s="2003" t="s">
        <v>2649</v>
      </c>
      <c r="C77" s="2004"/>
      <c r="D77" s="921" t="s">
        <v>3236</v>
      </c>
      <c r="E77" s="1989"/>
      <c r="F77" s="1990"/>
      <c r="G77" s="1990"/>
      <c r="H77" s="1990"/>
      <c r="I77" s="1990"/>
      <c r="J77" s="1990"/>
      <c r="K77" s="1990"/>
      <c r="L77" s="1990"/>
      <c r="M77" s="1990"/>
      <c r="N77" s="1990"/>
      <c r="O77" s="1990"/>
      <c r="P77" s="1990"/>
      <c r="Q77" s="1990"/>
      <c r="R77" s="1990"/>
      <c r="S77" s="1990"/>
      <c r="T77" s="1990"/>
      <c r="U77" s="1990"/>
      <c r="V77" s="1990"/>
      <c r="W77" s="1990"/>
      <c r="X77" s="1990"/>
      <c r="Y77" s="1990"/>
      <c r="Z77" s="1990"/>
      <c r="AA77" s="1990"/>
      <c r="AB77" s="1990"/>
      <c r="AC77" s="1990"/>
      <c r="AD77" s="1990"/>
      <c r="AE77" s="1991"/>
      <c r="AH77" s="704" t="s">
        <v>186</v>
      </c>
      <c r="AI77" s="2013" t="s">
        <v>188</v>
      </c>
      <c r="AJ77" s="2013"/>
      <c r="AK77" s="711" t="s">
        <v>3457</v>
      </c>
      <c r="AL77" s="2110" t="s">
        <v>187</v>
      </c>
      <c r="AM77" s="2111"/>
      <c r="AN77" s="2111"/>
      <c r="AO77" s="2111"/>
      <c r="AP77" s="2111"/>
      <c r="AQ77" s="2111"/>
      <c r="AR77" s="2111"/>
      <c r="AS77" s="2111"/>
      <c r="AT77" s="2111"/>
      <c r="AU77" s="2111"/>
      <c r="AV77" s="2111"/>
      <c r="AW77" s="2111"/>
      <c r="AX77" s="2111"/>
      <c r="AY77" s="2111"/>
      <c r="AZ77" s="2111"/>
      <c r="BA77" s="2111"/>
      <c r="BB77" s="2111"/>
      <c r="BC77" s="2111"/>
      <c r="BD77" s="2111"/>
      <c r="BE77" s="2111"/>
      <c r="BF77" s="2111"/>
      <c r="BG77" s="2111"/>
      <c r="BH77" s="2111"/>
      <c r="BI77" s="2111"/>
      <c r="BJ77" s="2111"/>
      <c r="BK77" s="2111"/>
      <c r="BL77" s="2112"/>
    </row>
    <row r="78" spans="1:64" ht="18" customHeight="1" x14ac:dyDescent="0.15">
      <c r="A78" s="175">
        <v>19</v>
      </c>
      <c r="B78" s="2003" t="s">
        <v>2649</v>
      </c>
      <c r="C78" s="2004"/>
      <c r="D78" s="921" t="s">
        <v>2650</v>
      </c>
      <c r="E78" s="1989"/>
      <c r="F78" s="1990"/>
      <c r="G78" s="1990"/>
      <c r="H78" s="1990"/>
      <c r="I78" s="1990"/>
      <c r="J78" s="1990"/>
      <c r="K78" s="1990"/>
      <c r="L78" s="1990"/>
      <c r="M78" s="1990"/>
      <c r="N78" s="1990"/>
      <c r="O78" s="1990"/>
      <c r="P78" s="1990"/>
      <c r="Q78" s="1990"/>
      <c r="R78" s="1990"/>
      <c r="S78" s="1990"/>
      <c r="T78" s="1990"/>
      <c r="U78" s="1990"/>
      <c r="V78" s="1990"/>
      <c r="W78" s="1990"/>
      <c r="X78" s="1990"/>
      <c r="Y78" s="1990"/>
      <c r="Z78" s="1990"/>
      <c r="AA78" s="1990"/>
      <c r="AB78" s="1990"/>
      <c r="AC78" s="1990"/>
      <c r="AD78" s="1990"/>
      <c r="AE78" s="1991"/>
      <c r="AH78" s="605">
        <v>1</v>
      </c>
      <c r="AI78" s="2013" t="s">
        <v>3458</v>
      </c>
      <c r="AJ78" s="2013"/>
      <c r="AK78" s="711" t="s">
        <v>3207</v>
      </c>
      <c r="AL78" s="2102"/>
      <c r="AM78" s="2103"/>
      <c r="AN78" s="2103"/>
      <c r="AO78" s="2103"/>
      <c r="AP78" s="2103"/>
      <c r="AQ78" s="2103"/>
      <c r="AR78" s="2103"/>
      <c r="AS78" s="2103"/>
      <c r="AT78" s="2103"/>
      <c r="AU78" s="2103"/>
      <c r="AV78" s="2103"/>
      <c r="AW78" s="2103"/>
      <c r="AX78" s="2103"/>
      <c r="AY78" s="2103"/>
      <c r="AZ78" s="2103"/>
      <c r="BA78" s="2103"/>
      <c r="BB78" s="2103"/>
      <c r="BC78" s="2103"/>
      <c r="BD78" s="2103"/>
      <c r="BE78" s="2103"/>
      <c r="BF78" s="2103"/>
      <c r="BG78" s="2103"/>
      <c r="BH78" s="2103"/>
      <c r="BI78" s="2103"/>
      <c r="BJ78" s="2103"/>
      <c r="BK78" s="2103"/>
      <c r="BL78" s="2104"/>
    </row>
    <row r="79" spans="1:64" ht="18" customHeight="1" x14ac:dyDescent="0.15">
      <c r="A79" s="175">
        <v>20</v>
      </c>
      <c r="B79" s="2003" t="s">
        <v>2649</v>
      </c>
      <c r="C79" s="2004"/>
      <c r="D79" s="921" t="s">
        <v>3242</v>
      </c>
      <c r="E79" s="1989"/>
      <c r="F79" s="1990"/>
      <c r="G79" s="1990"/>
      <c r="H79" s="1990"/>
      <c r="I79" s="1990"/>
      <c r="J79" s="1990"/>
      <c r="K79" s="1990"/>
      <c r="L79" s="1990"/>
      <c r="M79" s="1990"/>
      <c r="N79" s="1990"/>
      <c r="O79" s="1990"/>
      <c r="P79" s="1990"/>
      <c r="Q79" s="1990"/>
      <c r="R79" s="1990"/>
      <c r="S79" s="1990"/>
      <c r="T79" s="1990"/>
      <c r="U79" s="1990"/>
      <c r="V79" s="1990"/>
      <c r="W79" s="1990"/>
      <c r="X79" s="1990"/>
      <c r="Y79" s="1990"/>
      <c r="Z79" s="1990"/>
      <c r="AA79" s="1990"/>
      <c r="AB79" s="1990"/>
      <c r="AC79" s="1990"/>
      <c r="AD79" s="1990"/>
      <c r="AE79" s="1991"/>
      <c r="AH79" s="605">
        <v>2</v>
      </c>
      <c r="AI79" s="2013" t="s">
        <v>3458</v>
      </c>
      <c r="AJ79" s="2013"/>
      <c r="AK79" s="711" t="s">
        <v>3464</v>
      </c>
      <c r="AL79" s="2102"/>
      <c r="AM79" s="2103"/>
      <c r="AN79" s="2103"/>
      <c r="AO79" s="2103"/>
      <c r="AP79" s="2103"/>
      <c r="AQ79" s="2103"/>
      <c r="AR79" s="2103"/>
      <c r="AS79" s="2103"/>
      <c r="AT79" s="2103"/>
      <c r="AU79" s="2103"/>
      <c r="AV79" s="2103"/>
      <c r="AW79" s="2103"/>
      <c r="AX79" s="2103"/>
      <c r="AY79" s="2103"/>
      <c r="AZ79" s="2103"/>
      <c r="BA79" s="2103"/>
      <c r="BB79" s="2103"/>
      <c r="BC79" s="2103"/>
      <c r="BD79" s="2103"/>
      <c r="BE79" s="2103"/>
      <c r="BF79" s="2103"/>
      <c r="BG79" s="2103"/>
      <c r="BH79" s="2103"/>
      <c r="BI79" s="2103"/>
      <c r="BJ79" s="2103"/>
      <c r="BK79" s="2103"/>
      <c r="BL79" s="2104"/>
    </row>
    <row r="80" spans="1:64" ht="18" customHeight="1" x14ac:dyDescent="0.15">
      <c r="A80" s="175">
        <v>21</v>
      </c>
      <c r="B80" s="2003" t="s">
        <v>2649</v>
      </c>
      <c r="C80" s="2004"/>
      <c r="D80" s="921" t="s">
        <v>2751</v>
      </c>
      <c r="E80" s="1989"/>
      <c r="F80" s="1990"/>
      <c r="G80" s="1990"/>
      <c r="H80" s="1990"/>
      <c r="I80" s="1990"/>
      <c r="J80" s="1990"/>
      <c r="K80" s="1990"/>
      <c r="L80" s="1990"/>
      <c r="M80" s="1990"/>
      <c r="N80" s="1990"/>
      <c r="O80" s="1990"/>
      <c r="P80" s="1990"/>
      <c r="Q80" s="1990"/>
      <c r="R80" s="1990"/>
      <c r="S80" s="1990"/>
      <c r="T80" s="1990"/>
      <c r="U80" s="1990"/>
      <c r="V80" s="1990"/>
      <c r="W80" s="1990"/>
      <c r="X80" s="1990"/>
      <c r="Y80" s="1990"/>
      <c r="Z80" s="1990"/>
      <c r="AA80" s="1990"/>
      <c r="AB80" s="1990"/>
      <c r="AC80" s="1990"/>
      <c r="AD80" s="1990"/>
      <c r="AE80" s="1991"/>
      <c r="AH80" s="605">
        <v>3</v>
      </c>
      <c r="AI80" s="2013" t="s">
        <v>3459</v>
      </c>
      <c r="AJ80" s="2013"/>
      <c r="AK80" s="711" t="s">
        <v>3465</v>
      </c>
      <c r="AL80" s="2102"/>
      <c r="AM80" s="2103"/>
      <c r="AN80" s="2103"/>
      <c r="AO80" s="2103"/>
      <c r="AP80" s="2103"/>
      <c r="AQ80" s="2103"/>
      <c r="AR80" s="2103"/>
      <c r="AS80" s="2103"/>
      <c r="AT80" s="2103"/>
      <c r="AU80" s="2103"/>
      <c r="AV80" s="2103"/>
      <c r="AW80" s="2103"/>
      <c r="AX80" s="2103"/>
      <c r="AY80" s="2103"/>
      <c r="AZ80" s="2103"/>
      <c r="BA80" s="2103"/>
      <c r="BB80" s="2103"/>
      <c r="BC80" s="2103"/>
      <c r="BD80" s="2103"/>
      <c r="BE80" s="2103"/>
      <c r="BF80" s="2103"/>
      <c r="BG80" s="2103"/>
      <c r="BH80" s="2103"/>
      <c r="BI80" s="2103"/>
      <c r="BJ80" s="2103"/>
      <c r="BK80" s="2103"/>
      <c r="BL80" s="2104"/>
    </row>
    <row r="81" spans="1:64" ht="18" customHeight="1" x14ac:dyDescent="0.15">
      <c r="A81" s="175">
        <v>22</v>
      </c>
      <c r="B81" s="2003" t="s">
        <v>2649</v>
      </c>
      <c r="C81" s="2004"/>
      <c r="D81" s="921" t="s">
        <v>3475</v>
      </c>
      <c r="E81" s="1989"/>
      <c r="F81" s="1990"/>
      <c r="G81" s="1990"/>
      <c r="H81" s="1990"/>
      <c r="I81" s="1990"/>
      <c r="J81" s="1990"/>
      <c r="K81" s="1990"/>
      <c r="L81" s="1990"/>
      <c r="M81" s="1990"/>
      <c r="N81" s="1990"/>
      <c r="O81" s="1990"/>
      <c r="P81" s="1990"/>
      <c r="Q81" s="1990"/>
      <c r="R81" s="1990"/>
      <c r="S81" s="1990"/>
      <c r="T81" s="1990"/>
      <c r="U81" s="1990"/>
      <c r="V81" s="1990"/>
      <c r="W81" s="1990"/>
      <c r="X81" s="1990"/>
      <c r="Y81" s="1990"/>
      <c r="Z81" s="1990"/>
      <c r="AA81" s="1990"/>
      <c r="AB81" s="1990"/>
      <c r="AC81" s="1990"/>
      <c r="AD81" s="1990"/>
      <c r="AE81" s="1991"/>
      <c r="AH81" s="605">
        <v>4</v>
      </c>
      <c r="AI81" s="2013" t="s">
        <v>3459</v>
      </c>
      <c r="AJ81" s="2013"/>
      <c r="AK81" s="711" t="s">
        <v>3466</v>
      </c>
      <c r="AL81" s="2102"/>
      <c r="AM81" s="2103"/>
      <c r="AN81" s="2103"/>
      <c r="AO81" s="2103"/>
      <c r="AP81" s="2103"/>
      <c r="AQ81" s="2103"/>
      <c r="AR81" s="2103"/>
      <c r="AS81" s="2103"/>
      <c r="AT81" s="2103"/>
      <c r="AU81" s="2103"/>
      <c r="AV81" s="2103"/>
      <c r="AW81" s="2103"/>
      <c r="AX81" s="2103"/>
      <c r="AY81" s="2103"/>
      <c r="AZ81" s="2103"/>
      <c r="BA81" s="2103"/>
      <c r="BB81" s="2103"/>
      <c r="BC81" s="2103"/>
      <c r="BD81" s="2103"/>
      <c r="BE81" s="2103"/>
      <c r="BF81" s="2103"/>
      <c r="BG81" s="2103"/>
      <c r="BH81" s="2103"/>
      <c r="BI81" s="2103"/>
      <c r="BJ81" s="2103"/>
      <c r="BK81" s="2103"/>
      <c r="BL81" s="2104"/>
    </row>
    <row r="82" spans="1:64" ht="18" customHeight="1" x14ac:dyDescent="0.15">
      <c r="A82" s="175">
        <v>23</v>
      </c>
      <c r="B82" s="2003" t="s">
        <v>2758</v>
      </c>
      <c r="C82" s="2004"/>
      <c r="D82" s="922"/>
      <c r="E82" s="1989"/>
      <c r="F82" s="1990"/>
      <c r="G82" s="1990"/>
      <c r="H82" s="1990"/>
      <c r="I82" s="1990"/>
      <c r="J82" s="1990"/>
      <c r="K82" s="1990"/>
      <c r="L82" s="1990"/>
      <c r="M82" s="1990"/>
      <c r="N82" s="1990"/>
      <c r="O82" s="1990"/>
      <c r="P82" s="1990"/>
      <c r="Q82" s="1990"/>
      <c r="R82" s="1990"/>
      <c r="S82" s="1990"/>
      <c r="T82" s="1990"/>
      <c r="U82" s="1990"/>
      <c r="V82" s="1990"/>
      <c r="W82" s="1990"/>
      <c r="X82" s="1990"/>
      <c r="Y82" s="1990"/>
      <c r="Z82" s="1990"/>
      <c r="AA82" s="1990"/>
      <c r="AB82" s="1990"/>
      <c r="AC82" s="1990"/>
      <c r="AD82" s="1990"/>
      <c r="AE82" s="1991"/>
      <c r="AH82" s="605">
        <v>5</v>
      </c>
      <c r="AI82" s="2013" t="s">
        <v>3459</v>
      </c>
      <c r="AJ82" s="2013"/>
      <c r="AK82" s="711" t="s">
        <v>3467</v>
      </c>
      <c r="AL82" s="2102"/>
      <c r="AM82" s="2103"/>
      <c r="AN82" s="2103"/>
      <c r="AO82" s="2103"/>
      <c r="AP82" s="2103"/>
      <c r="AQ82" s="2103"/>
      <c r="AR82" s="2103"/>
      <c r="AS82" s="2103"/>
      <c r="AT82" s="2103"/>
      <c r="AU82" s="2103"/>
      <c r="AV82" s="2103"/>
      <c r="AW82" s="2103"/>
      <c r="AX82" s="2103"/>
      <c r="AY82" s="2103"/>
      <c r="AZ82" s="2103"/>
      <c r="BA82" s="2103"/>
      <c r="BB82" s="2103"/>
      <c r="BC82" s="2103"/>
      <c r="BD82" s="2103"/>
      <c r="BE82" s="2103"/>
      <c r="BF82" s="2103"/>
      <c r="BG82" s="2103"/>
      <c r="BH82" s="2103"/>
      <c r="BI82" s="2103"/>
      <c r="BJ82" s="2103"/>
      <c r="BK82" s="2103"/>
      <c r="BL82" s="2104"/>
    </row>
    <row r="83" spans="1:64" ht="18" customHeight="1" x14ac:dyDescent="0.15">
      <c r="A83" s="175">
        <v>24</v>
      </c>
      <c r="B83" s="2003" t="s">
        <v>3462</v>
      </c>
      <c r="C83" s="2004"/>
      <c r="D83" s="921" t="s">
        <v>3476</v>
      </c>
      <c r="E83" s="1989"/>
      <c r="F83" s="1990"/>
      <c r="G83" s="1990"/>
      <c r="H83" s="1990"/>
      <c r="I83" s="1990"/>
      <c r="J83" s="1990"/>
      <c r="K83" s="1990"/>
      <c r="L83" s="1990"/>
      <c r="M83" s="1990"/>
      <c r="N83" s="1990"/>
      <c r="O83" s="1990"/>
      <c r="P83" s="1990"/>
      <c r="Q83" s="1990"/>
      <c r="R83" s="1990"/>
      <c r="S83" s="1990"/>
      <c r="T83" s="1990"/>
      <c r="U83" s="1990"/>
      <c r="V83" s="1990"/>
      <c r="W83" s="1990"/>
      <c r="X83" s="1990"/>
      <c r="Y83" s="1990"/>
      <c r="Z83" s="1990"/>
      <c r="AA83" s="1990"/>
      <c r="AB83" s="1990"/>
      <c r="AC83" s="1990"/>
      <c r="AD83" s="1990"/>
      <c r="AE83" s="1991"/>
      <c r="AH83" s="605">
        <v>6</v>
      </c>
      <c r="AI83" s="2013" t="s">
        <v>3459</v>
      </c>
      <c r="AJ83" s="2013"/>
      <c r="AK83" s="711" t="s">
        <v>3468</v>
      </c>
      <c r="AL83" s="2102"/>
      <c r="AM83" s="2103"/>
      <c r="AN83" s="2103"/>
      <c r="AO83" s="2103"/>
      <c r="AP83" s="2103"/>
      <c r="AQ83" s="2103"/>
      <c r="AR83" s="2103"/>
      <c r="AS83" s="2103"/>
      <c r="AT83" s="2103"/>
      <c r="AU83" s="2103"/>
      <c r="AV83" s="2103"/>
      <c r="AW83" s="2103"/>
      <c r="AX83" s="2103"/>
      <c r="AY83" s="2103"/>
      <c r="AZ83" s="2103"/>
      <c r="BA83" s="2103"/>
      <c r="BB83" s="2103"/>
      <c r="BC83" s="2103"/>
      <c r="BD83" s="2103"/>
      <c r="BE83" s="2103"/>
      <c r="BF83" s="2103"/>
      <c r="BG83" s="2103"/>
      <c r="BH83" s="2103"/>
      <c r="BI83" s="2103"/>
      <c r="BJ83" s="2103"/>
      <c r="BK83" s="2103"/>
      <c r="BL83" s="2104"/>
    </row>
    <row r="84" spans="1:64" ht="18" customHeight="1" x14ac:dyDescent="0.15">
      <c r="A84" s="175">
        <v>25</v>
      </c>
      <c r="B84" s="2003" t="s">
        <v>3462</v>
      </c>
      <c r="C84" s="2004"/>
      <c r="D84" s="921" t="s">
        <v>3477</v>
      </c>
      <c r="E84" s="1989"/>
      <c r="F84" s="1990"/>
      <c r="G84" s="1990"/>
      <c r="H84" s="1990"/>
      <c r="I84" s="1990"/>
      <c r="J84" s="1990"/>
      <c r="K84" s="1990"/>
      <c r="L84" s="1990"/>
      <c r="M84" s="1990"/>
      <c r="N84" s="1990"/>
      <c r="O84" s="1990"/>
      <c r="P84" s="1990"/>
      <c r="Q84" s="1990"/>
      <c r="R84" s="1990"/>
      <c r="S84" s="1990"/>
      <c r="T84" s="1990"/>
      <c r="U84" s="1990"/>
      <c r="V84" s="1990"/>
      <c r="W84" s="1990"/>
      <c r="X84" s="1990"/>
      <c r="Y84" s="1990"/>
      <c r="Z84" s="1990"/>
      <c r="AA84" s="1990"/>
      <c r="AB84" s="1990"/>
      <c r="AC84" s="1990"/>
      <c r="AD84" s="1990"/>
      <c r="AE84" s="1991"/>
    </row>
    <row r="85" spans="1:64" ht="18" customHeight="1" x14ac:dyDescent="0.15">
      <c r="A85" s="175">
        <v>26</v>
      </c>
      <c r="B85" s="2003" t="s">
        <v>3463</v>
      </c>
      <c r="C85" s="2004"/>
      <c r="D85" s="922"/>
      <c r="E85" s="1989"/>
      <c r="F85" s="1990"/>
      <c r="G85" s="1990"/>
      <c r="H85" s="1990"/>
      <c r="I85" s="1990"/>
      <c r="J85" s="1990"/>
      <c r="K85" s="1990"/>
      <c r="L85" s="1990"/>
      <c r="M85" s="1990"/>
      <c r="N85" s="1990"/>
      <c r="O85" s="1990"/>
      <c r="P85" s="1990"/>
      <c r="Q85" s="1990"/>
      <c r="R85" s="1990"/>
      <c r="S85" s="1990"/>
      <c r="T85" s="1990"/>
      <c r="U85" s="1990"/>
      <c r="V85" s="1990"/>
      <c r="W85" s="1990"/>
      <c r="X85" s="1990"/>
      <c r="Y85" s="1990"/>
      <c r="Z85" s="1990"/>
      <c r="AA85" s="1990"/>
      <c r="AB85" s="1990"/>
      <c r="AC85" s="1990"/>
      <c r="AD85" s="1990"/>
      <c r="AE85" s="1991"/>
    </row>
    <row r="86" spans="1:64" ht="17.25" customHeight="1" x14ac:dyDescent="0.15">
      <c r="A86" s="1853"/>
      <c r="B86" s="1853"/>
      <c r="C86" s="1853"/>
      <c r="D86" s="1853"/>
      <c r="E86" s="1853"/>
      <c r="F86" s="1853"/>
      <c r="G86" s="1853"/>
      <c r="H86" s="1853"/>
      <c r="I86" s="1853"/>
      <c r="J86" s="1853"/>
      <c r="K86" s="1853"/>
      <c r="L86" s="1853"/>
      <c r="M86" s="1853"/>
      <c r="N86" s="1853"/>
      <c r="O86" s="1853"/>
      <c r="P86" s="1853"/>
      <c r="Q86" s="1853"/>
      <c r="R86" s="1853"/>
      <c r="S86" s="1853"/>
      <c r="T86" s="1853"/>
      <c r="U86" s="1853"/>
      <c r="V86" s="1853"/>
      <c r="W86" s="1853"/>
      <c r="X86" s="1853"/>
      <c r="Y86" s="1853"/>
      <c r="Z86" s="1853"/>
      <c r="AA86" s="1853"/>
      <c r="AB86" s="1853"/>
      <c r="AC86" s="1853"/>
      <c r="AD86" s="1853"/>
      <c r="AE86" s="1853"/>
      <c r="AF86" s="1853"/>
    </row>
    <row r="87" spans="1:64" ht="50.1" customHeight="1" x14ac:dyDescent="0.15">
      <c r="A87" s="2108" t="s">
        <v>5512</v>
      </c>
      <c r="B87" s="2108"/>
      <c r="C87" s="2108"/>
      <c r="D87" s="2108"/>
      <c r="E87" s="2108"/>
      <c r="F87" s="2108"/>
      <c r="G87" s="2108"/>
      <c r="H87" s="2108"/>
      <c r="I87" s="2108"/>
      <c r="J87" s="2108"/>
      <c r="K87" s="2108"/>
      <c r="L87" s="2108"/>
      <c r="M87" s="2108"/>
      <c r="N87" s="2108"/>
      <c r="O87" s="2108"/>
      <c r="P87" s="2108"/>
      <c r="Q87" s="2108"/>
      <c r="R87" s="2108"/>
      <c r="S87" s="2108"/>
      <c r="T87" s="2108"/>
      <c r="U87" s="2108"/>
      <c r="V87" s="2108"/>
      <c r="W87" s="2108"/>
      <c r="X87" s="2108"/>
      <c r="Y87" s="2108"/>
      <c r="Z87" s="2108"/>
      <c r="AA87" s="2108"/>
      <c r="AB87" s="2108"/>
      <c r="AC87" s="2108"/>
      <c r="AD87" s="2108"/>
      <c r="AE87" s="2108"/>
    </row>
    <row r="88" spans="1:64" ht="18" customHeight="1" x14ac:dyDescent="0.15">
      <c r="A88" s="534" t="s">
        <v>186</v>
      </c>
      <c r="B88" s="2137" t="s">
        <v>1312</v>
      </c>
      <c r="C88" s="2137"/>
      <c r="D88" s="728" t="s">
        <v>3457</v>
      </c>
      <c r="E88" s="2138" t="s">
        <v>187</v>
      </c>
      <c r="F88" s="2139"/>
      <c r="G88" s="2139"/>
      <c r="H88" s="2139"/>
      <c r="I88" s="2139"/>
      <c r="J88" s="2139"/>
      <c r="K88" s="2139"/>
      <c r="L88" s="2139"/>
      <c r="M88" s="2139"/>
      <c r="N88" s="2139"/>
      <c r="O88" s="2139"/>
      <c r="P88" s="2139"/>
      <c r="Q88" s="2139"/>
      <c r="R88" s="2139"/>
      <c r="S88" s="2139"/>
      <c r="T88" s="2139"/>
      <c r="U88" s="2139"/>
      <c r="V88" s="2139"/>
      <c r="W88" s="2139"/>
      <c r="X88" s="2139"/>
      <c r="Y88" s="2139"/>
      <c r="Z88" s="2139"/>
      <c r="AA88" s="2139"/>
      <c r="AB88" s="2139"/>
      <c r="AC88" s="2139"/>
      <c r="AD88" s="2139"/>
      <c r="AE88" s="2140"/>
    </row>
    <row r="89" spans="1:64" ht="18" customHeight="1" x14ac:dyDescent="0.15">
      <c r="A89" s="175">
        <v>1</v>
      </c>
      <c r="B89" s="1975" t="s">
        <v>3458</v>
      </c>
      <c r="C89" s="1975"/>
      <c r="D89" s="921" t="s">
        <v>3207</v>
      </c>
      <c r="E89" s="1989"/>
      <c r="F89" s="1990"/>
      <c r="G89" s="1990"/>
      <c r="H89" s="1990"/>
      <c r="I89" s="1990"/>
      <c r="J89" s="1990"/>
      <c r="K89" s="1990"/>
      <c r="L89" s="1990"/>
      <c r="M89" s="1990"/>
      <c r="N89" s="1990"/>
      <c r="O89" s="1990"/>
      <c r="P89" s="1990"/>
      <c r="Q89" s="1990"/>
      <c r="R89" s="1990"/>
      <c r="S89" s="1990"/>
      <c r="T89" s="1990"/>
      <c r="U89" s="1990"/>
      <c r="V89" s="1990"/>
      <c r="W89" s="1990"/>
      <c r="X89" s="1990"/>
      <c r="Y89" s="1990"/>
      <c r="Z89" s="1990"/>
      <c r="AA89" s="1990"/>
      <c r="AB89" s="1990"/>
      <c r="AC89" s="1990"/>
      <c r="AD89" s="1990"/>
      <c r="AE89" s="1991"/>
    </row>
    <row r="90" spans="1:64" ht="18" customHeight="1" x14ac:dyDescent="0.15">
      <c r="A90" s="175">
        <v>2</v>
      </c>
      <c r="B90" s="1975" t="s">
        <v>3458</v>
      </c>
      <c r="C90" s="1975"/>
      <c r="D90" s="921" t="s">
        <v>3464</v>
      </c>
      <c r="E90" s="1989"/>
      <c r="F90" s="1990"/>
      <c r="G90" s="1990"/>
      <c r="H90" s="1990"/>
      <c r="I90" s="1990"/>
      <c r="J90" s="1990"/>
      <c r="K90" s="1990"/>
      <c r="L90" s="1990"/>
      <c r="M90" s="1990"/>
      <c r="N90" s="1990"/>
      <c r="O90" s="1990"/>
      <c r="P90" s="1990"/>
      <c r="Q90" s="1990"/>
      <c r="R90" s="1990"/>
      <c r="S90" s="1990"/>
      <c r="T90" s="1990"/>
      <c r="U90" s="1990"/>
      <c r="V90" s="1990"/>
      <c r="W90" s="1990"/>
      <c r="X90" s="1990"/>
      <c r="Y90" s="1990"/>
      <c r="Z90" s="1990"/>
      <c r="AA90" s="1990"/>
      <c r="AB90" s="1990"/>
      <c r="AC90" s="1990"/>
      <c r="AD90" s="1990"/>
      <c r="AE90" s="1991"/>
    </row>
    <row r="91" spans="1:64" ht="18" customHeight="1" x14ac:dyDescent="0.15">
      <c r="A91" s="175">
        <v>3</v>
      </c>
      <c r="B91" s="1975" t="s">
        <v>3458</v>
      </c>
      <c r="C91" s="1975"/>
      <c r="D91" s="921" t="s">
        <v>3465</v>
      </c>
      <c r="E91" s="1989"/>
      <c r="F91" s="1990"/>
      <c r="G91" s="1990"/>
      <c r="H91" s="1990"/>
      <c r="I91" s="1990"/>
      <c r="J91" s="1990"/>
      <c r="K91" s="1990"/>
      <c r="L91" s="1990"/>
      <c r="M91" s="1990"/>
      <c r="N91" s="1990"/>
      <c r="O91" s="1990"/>
      <c r="P91" s="1990"/>
      <c r="Q91" s="1990"/>
      <c r="R91" s="1990"/>
      <c r="S91" s="1990"/>
      <c r="T91" s="1990"/>
      <c r="U91" s="1990"/>
      <c r="V91" s="1990"/>
      <c r="W91" s="1990"/>
      <c r="X91" s="1990"/>
      <c r="Y91" s="1990"/>
      <c r="Z91" s="1990"/>
      <c r="AA91" s="1990"/>
      <c r="AB91" s="1990"/>
      <c r="AC91" s="1990"/>
      <c r="AD91" s="1990"/>
      <c r="AE91" s="1991"/>
    </row>
    <row r="92" spans="1:64" ht="18" customHeight="1" x14ac:dyDescent="0.15">
      <c r="A92" s="175">
        <v>4</v>
      </c>
      <c r="B92" s="1975" t="s">
        <v>3459</v>
      </c>
      <c r="C92" s="1975"/>
      <c r="D92" s="921" t="s">
        <v>3466</v>
      </c>
      <c r="E92" s="1989"/>
      <c r="F92" s="1990"/>
      <c r="G92" s="1990"/>
      <c r="H92" s="1990"/>
      <c r="I92" s="1990"/>
      <c r="J92" s="1990"/>
      <c r="K92" s="1990"/>
      <c r="L92" s="1990"/>
      <c r="M92" s="1990"/>
      <c r="N92" s="1990"/>
      <c r="O92" s="1990"/>
      <c r="P92" s="1990"/>
      <c r="Q92" s="1990"/>
      <c r="R92" s="1990"/>
      <c r="S92" s="1990"/>
      <c r="T92" s="1990"/>
      <c r="U92" s="1990"/>
      <c r="V92" s="1990"/>
      <c r="W92" s="1990"/>
      <c r="X92" s="1990"/>
      <c r="Y92" s="1990"/>
      <c r="Z92" s="1990"/>
      <c r="AA92" s="1990"/>
      <c r="AB92" s="1990"/>
      <c r="AC92" s="1990"/>
      <c r="AD92" s="1990"/>
      <c r="AE92" s="1991"/>
    </row>
    <row r="93" spans="1:64" ht="18" customHeight="1" x14ac:dyDescent="0.15">
      <c r="A93" s="175">
        <v>5</v>
      </c>
      <c r="B93" s="1975" t="s">
        <v>3459</v>
      </c>
      <c r="C93" s="1975"/>
      <c r="D93" s="921" t="s">
        <v>3467</v>
      </c>
      <c r="E93" s="1989"/>
      <c r="F93" s="1990"/>
      <c r="G93" s="1990"/>
      <c r="H93" s="1990"/>
      <c r="I93" s="1990"/>
      <c r="J93" s="1990"/>
      <c r="K93" s="1990"/>
      <c r="L93" s="1990"/>
      <c r="M93" s="1990"/>
      <c r="N93" s="1990"/>
      <c r="O93" s="1990"/>
      <c r="P93" s="1990"/>
      <c r="Q93" s="1990"/>
      <c r="R93" s="1990"/>
      <c r="S93" s="1990"/>
      <c r="T93" s="1990"/>
      <c r="U93" s="1990"/>
      <c r="V93" s="1990"/>
      <c r="W93" s="1990"/>
      <c r="X93" s="1990"/>
      <c r="Y93" s="1990"/>
      <c r="Z93" s="1990"/>
      <c r="AA93" s="1990"/>
      <c r="AB93" s="1990"/>
      <c r="AC93" s="1990"/>
      <c r="AD93" s="1990"/>
      <c r="AE93" s="1991"/>
    </row>
    <row r="94" spans="1:64" ht="18" customHeight="1" x14ac:dyDescent="0.15">
      <c r="A94" s="175">
        <v>6</v>
      </c>
      <c r="B94" s="1975" t="s">
        <v>3459</v>
      </c>
      <c r="C94" s="1975"/>
      <c r="D94" s="921" t="s">
        <v>3468</v>
      </c>
      <c r="E94" s="1989"/>
      <c r="F94" s="1990"/>
      <c r="G94" s="1990"/>
      <c r="H94" s="1990"/>
      <c r="I94" s="1990"/>
      <c r="J94" s="1990"/>
      <c r="K94" s="1990"/>
      <c r="L94" s="1990"/>
      <c r="M94" s="1990"/>
      <c r="N94" s="1990"/>
      <c r="O94" s="1990"/>
      <c r="P94" s="1990"/>
      <c r="Q94" s="1990"/>
      <c r="R94" s="1990"/>
      <c r="S94" s="1990"/>
      <c r="T94" s="1990"/>
      <c r="U94" s="1990"/>
      <c r="V94" s="1990"/>
      <c r="W94" s="1990"/>
      <c r="X94" s="1990"/>
      <c r="Y94" s="1990"/>
      <c r="Z94" s="1990"/>
      <c r="AA94" s="1990"/>
      <c r="AB94" s="1990"/>
      <c r="AC94" s="1990"/>
      <c r="AD94" s="1990"/>
      <c r="AE94" s="1991"/>
    </row>
    <row r="95" spans="1:64" ht="18" customHeight="1" x14ac:dyDescent="0.15">
      <c r="A95" s="175">
        <v>7</v>
      </c>
      <c r="B95" s="1975" t="s">
        <v>3460</v>
      </c>
      <c r="C95" s="1975"/>
      <c r="D95" s="921" t="s">
        <v>3469</v>
      </c>
      <c r="E95" s="1989"/>
      <c r="F95" s="1990"/>
      <c r="G95" s="1990"/>
      <c r="H95" s="1990"/>
      <c r="I95" s="1990"/>
      <c r="J95" s="1990"/>
      <c r="K95" s="1990"/>
      <c r="L95" s="1990"/>
      <c r="M95" s="1990"/>
      <c r="N95" s="1990"/>
      <c r="O95" s="1990"/>
      <c r="P95" s="1990"/>
      <c r="Q95" s="1990"/>
      <c r="R95" s="1990"/>
      <c r="S95" s="1990"/>
      <c r="T95" s="1990"/>
      <c r="U95" s="1990"/>
      <c r="V95" s="1990"/>
      <c r="W95" s="1990"/>
      <c r="X95" s="1990"/>
      <c r="Y95" s="1990"/>
      <c r="Z95" s="1990"/>
      <c r="AA95" s="1990"/>
      <c r="AB95" s="1990"/>
      <c r="AC95" s="1990"/>
      <c r="AD95" s="1990"/>
      <c r="AE95" s="1991"/>
    </row>
    <row r="96" spans="1:64" ht="18" customHeight="1" x14ac:dyDescent="0.15">
      <c r="A96" s="175">
        <v>8</v>
      </c>
      <c r="B96" s="1975" t="s">
        <v>3460</v>
      </c>
      <c r="C96" s="1975"/>
      <c r="D96" s="921" t="s">
        <v>3470</v>
      </c>
      <c r="E96" s="1989"/>
      <c r="F96" s="1990"/>
      <c r="G96" s="1990"/>
      <c r="H96" s="1990"/>
      <c r="I96" s="1990"/>
      <c r="J96" s="1990"/>
      <c r="K96" s="1990"/>
      <c r="L96" s="1990"/>
      <c r="M96" s="1990"/>
      <c r="N96" s="1990"/>
      <c r="O96" s="1990"/>
      <c r="P96" s="1990"/>
      <c r="Q96" s="1990"/>
      <c r="R96" s="1990"/>
      <c r="S96" s="1990"/>
      <c r="T96" s="1990"/>
      <c r="U96" s="1990"/>
      <c r="V96" s="1990"/>
      <c r="W96" s="1990"/>
      <c r="X96" s="1990"/>
      <c r="Y96" s="1990"/>
      <c r="Z96" s="1990"/>
      <c r="AA96" s="1990"/>
      <c r="AB96" s="1990"/>
      <c r="AC96" s="1990"/>
      <c r="AD96" s="1990"/>
      <c r="AE96" s="1991"/>
    </row>
    <row r="97" spans="1:31" ht="18" customHeight="1" x14ac:dyDescent="0.15">
      <c r="A97" s="175">
        <v>9</v>
      </c>
      <c r="B97" s="1975" t="s">
        <v>3460</v>
      </c>
      <c r="C97" s="1975"/>
      <c r="D97" s="921" t="s">
        <v>3471</v>
      </c>
      <c r="E97" s="1989"/>
      <c r="F97" s="1990"/>
      <c r="G97" s="1990"/>
      <c r="H97" s="1990"/>
      <c r="I97" s="1990"/>
      <c r="J97" s="1990"/>
      <c r="K97" s="1990"/>
      <c r="L97" s="1990"/>
      <c r="M97" s="1990"/>
      <c r="N97" s="1990"/>
      <c r="O97" s="1990"/>
      <c r="P97" s="1990"/>
      <c r="Q97" s="1990"/>
      <c r="R97" s="1990"/>
      <c r="S97" s="1990"/>
      <c r="T97" s="1990"/>
      <c r="U97" s="1990"/>
      <c r="V97" s="1990"/>
      <c r="W97" s="1990"/>
      <c r="X97" s="1990"/>
      <c r="Y97" s="1990"/>
      <c r="Z97" s="1990"/>
      <c r="AA97" s="1990"/>
      <c r="AB97" s="1990"/>
      <c r="AC97" s="1990"/>
      <c r="AD97" s="1990"/>
      <c r="AE97" s="1991"/>
    </row>
    <row r="98" spans="1:31" ht="18" customHeight="1" x14ac:dyDescent="0.15">
      <c r="A98" s="175">
        <v>10</v>
      </c>
      <c r="B98" s="1975" t="s">
        <v>3460</v>
      </c>
      <c r="C98" s="1975"/>
      <c r="D98" s="921" t="s">
        <v>3472</v>
      </c>
      <c r="E98" s="1989"/>
      <c r="F98" s="1990"/>
      <c r="G98" s="1990"/>
      <c r="H98" s="1990"/>
      <c r="I98" s="1990"/>
      <c r="J98" s="1990"/>
      <c r="K98" s="1990"/>
      <c r="L98" s="1990"/>
      <c r="M98" s="1990"/>
      <c r="N98" s="1990"/>
      <c r="O98" s="1990"/>
      <c r="P98" s="1990"/>
      <c r="Q98" s="1990"/>
      <c r="R98" s="1990"/>
      <c r="S98" s="1990"/>
      <c r="T98" s="1990"/>
      <c r="U98" s="1990"/>
      <c r="V98" s="1990"/>
      <c r="W98" s="1990"/>
      <c r="X98" s="1990"/>
      <c r="Y98" s="1990"/>
      <c r="Z98" s="1990"/>
      <c r="AA98" s="1990"/>
      <c r="AB98" s="1990"/>
      <c r="AC98" s="1990"/>
      <c r="AD98" s="1990"/>
      <c r="AE98" s="1991"/>
    </row>
    <row r="99" spans="1:31" ht="18" customHeight="1" x14ac:dyDescent="0.15">
      <c r="A99" s="175">
        <v>11</v>
      </c>
      <c r="B99" s="1975" t="s">
        <v>3461</v>
      </c>
      <c r="C99" s="1975"/>
      <c r="D99" s="922"/>
      <c r="E99" s="1989"/>
      <c r="F99" s="1990"/>
      <c r="G99" s="1990"/>
      <c r="H99" s="1990"/>
      <c r="I99" s="1990"/>
      <c r="J99" s="1990"/>
      <c r="K99" s="1990"/>
      <c r="L99" s="1990"/>
      <c r="M99" s="1990"/>
      <c r="N99" s="1990"/>
      <c r="O99" s="1990"/>
      <c r="P99" s="1990"/>
      <c r="Q99" s="1990"/>
      <c r="R99" s="1990"/>
      <c r="S99" s="1990"/>
      <c r="T99" s="1990"/>
      <c r="U99" s="1990"/>
      <c r="V99" s="1990"/>
      <c r="W99" s="1990"/>
      <c r="X99" s="1990"/>
      <c r="Y99" s="1990"/>
      <c r="Z99" s="1990"/>
      <c r="AA99" s="1990"/>
      <c r="AB99" s="1990"/>
      <c r="AC99" s="1990"/>
      <c r="AD99" s="1990"/>
      <c r="AE99" s="1991"/>
    </row>
    <row r="100" spans="1:31" ht="18" customHeight="1" x14ac:dyDescent="0.15">
      <c r="A100" s="175">
        <v>12</v>
      </c>
      <c r="B100" s="1975" t="s">
        <v>3232</v>
      </c>
      <c r="C100" s="1975"/>
      <c r="D100" s="921" t="s">
        <v>3264</v>
      </c>
      <c r="E100" s="1989"/>
      <c r="F100" s="1990"/>
      <c r="G100" s="1990"/>
      <c r="H100" s="1990"/>
      <c r="I100" s="1990"/>
      <c r="J100" s="1990"/>
      <c r="K100" s="1990"/>
      <c r="L100" s="1990"/>
      <c r="M100" s="1990"/>
      <c r="N100" s="1990"/>
      <c r="O100" s="1990"/>
      <c r="P100" s="1990"/>
      <c r="Q100" s="1990"/>
      <c r="R100" s="1990"/>
      <c r="S100" s="1990"/>
      <c r="T100" s="1990"/>
      <c r="U100" s="1990"/>
      <c r="V100" s="1990"/>
      <c r="W100" s="1990"/>
      <c r="X100" s="1990"/>
      <c r="Y100" s="1990"/>
      <c r="Z100" s="1990"/>
      <c r="AA100" s="1990"/>
      <c r="AB100" s="1990"/>
      <c r="AC100" s="1990"/>
      <c r="AD100" s="1990"/>
      <c r="AE100" s="1991"/>
    </row>
    <row r="101" spans="1:31" ht="18" customHeight="1" x14ac:dyDescent="0.15">
      <c r="A101" s="175">
        <v>13</v>
      </c>
      <c r="B101" s="1975" t="s">
        <v>3232</v>
      </c>
      <c r="C101" s="1975"/>
      <c r="D101" s="921" t="s">
        <v>3277</v>
      </c>
      <c r="E101" s="1989"/>
      <c r="F101" s="1990"/>
      <c r="G101" s="1990"/>
      <c r="H101" s="1990"/>
      <c r="I101" s="1990"/>
      <c r="J101" s="1990"/>
      <c r="K101" s="1990"/>
      <c r="L101" s="1990"/>
      <c r="M101" s="1990"/>
      <c r="N101" s="1990"/>
      <c r="O101" s="1990"/>
      <c r="P101" s="1990"/>
      <c r="Q101" s="1990"/>
      <c r="R101" s="1990"/>
      <c r="S101" s="1990"/>
      <c r="T101" s="1990"/>
      <c r="U101" s="1990"/>
      <c r="V101" s="1990"/>
      <c r="W101" s="1990"/>
      <c r="X101" s="1990"/>
      <c r="Y101" s="1990"/>
      <c r="Z101" s="1990"/>
      <c r="AA101" s="1990"/>
      <c r="AB101" s="1990"/>
      <c r="AC101" s="1990"/>
      <c r="AD101" s="1990"/>
      <c r="AE101" s="1991"/>
    </row>
    <row r="102" spans="1:31" ht="18" customHeight="1" x14ac:dyDescent="0.15">
      <c r="A102" s="175">
        <v>14</v>
      </c>
      <c r="B102" s="1975" t="s">
        <v>3232</v>
      </c>
      <c r="C102" s="1975"/>
      <c r="D102" s="921" t="s">
        <v>3256</v>
      </c>
      <c r="E102" s="1989"/>
      <c r="F102" s="1990"/>
      <c r="G102" s="1990"/>
      <c r="H102" s="1990"/>
      <c r="I102" s="1990"/>
      <c r="J102" s="1990"/>
      <c r="K102" s="1990"/>
      <c r="L102" s="1990"/>
      <c r="M102" s="1990"/>
      <c r="N102" s="1990"/>
      <c r="O102" s="1990"/>
      <c r="P102" s="1990"/>
      <c r="Q102" s="1990"/>
      <c r="R102" s="1990"/>
      <c r="S102" s="1990"/>
      <c r="T102" s="1990"/>
      <c r="U102" s="1990"/>
      <c r="V102" s="1990"/>
      <c r="W102" s="1990"/>
      <c r="X102" s="1990"/>
      <c r="Y102" s="1990"/>
      <c r="Z102" s="1990"/>
      <c r="AA102" s="1990"/>
      <c r="AB102" s="1990"/>
      <c r="AC102" s="1990"/>
      <c r="AD102" s="1990"/>
      <c r="AE102" s="1991"/>
    </row>
    <row r="103" spans="1:31" ht="18" customHeight="1" x14ac:dyDescent="0.15">
      <c r="A103" s="175">
        <v>15</v>
      </c>
      <c r="B103" s="1975" t="s">
        <v>3232</v>
      </c>
      <c r="C103" s="1975"/>
      <c r="D103" s="921" t="s">
        <v>3473</v>
      </c>
      <c r="E103" s="1989"/>
      <c r="F103" s="1990"/>
      <c r="G103" s="1990"/>
      <c r="H103" s="1990"/>
      <c r="I103" s="1990"/>
      <c r="J103" s="1990"/>
      <c r="K103" s="1990"/>
      <c r="L103" s="1990"/>
      <c r="M103" s="1990"/>
      <c r="N103" s="1990"/>
      <c r="O103" s="1990"/>
      <c r="P103" s="1990"/>
      <c r="Q103" s="1990"/>
      <c r="R103" s="1990"/>
      <c r="S103" s="1990"/>
      <c r="T103" s="1990"/>
      <c r="U103" s="1990"/>
      <c r="V103" s="1990"/>
      <c r="W103" s="1990"/>
      <c r="X103" s="1990"/>
      <c r="Y103" s="1990"/>
      <c r="Z103" s="1990"/>
      <c r="AA103" s="1990"/>
      <c r="AB103" s="1990"/>
      <c r="AC103" s="1990"/>
      <c r="AD103" s="1990"/>
      <c r="AE103" s="1991"/>
    </row>
    <row r="104" spans="1:31" ht="18" customHeight="1" x14ac:dyDescent="0.15">
      <c r="A104" s="175">
        <v>16</v>
      </c>
      <c r="B104" s="1975" t="s">
        <v>3232</v>
      </c>
      <c r="C104" s="1975"/>
      <c r="D104" s="921" t="s">
        <v>3474</v>
      </c>
      <c r="E104" s="1989"/>
      <c r="F104" s="1990"/>
      <c r="G104" s="1990"/>
      <c r="H104" s="1990"/>
      <c r="I104" s="1990"/>
      <c r="J104" s="1990"/>
      <c r="K104" s="1990"/>
      <c r="L104" s="1990"/>
      <c r="M104" s="1990"/>
      <c r="N104" s="1990"/>
      <c r="O104" s="1990"/>
      <c r="P104" s="1990"/>
      <c r="Q104" s="1990"/>
      <c r="R104" s="1990"/>
      <c r="S104" s="1990"/>
      <c r="T104" s="1990"/>
      <c r="U104" s="1990"/>
      <c r="V104" s="1990"/>
      <c r="W104" s="1990"/>
      <c r="X104" s="1990"/>
      <c r="Y104" s="1990"/>
      <c r="Z104" s="1990"/>
      <c r="AA104" s="1990"/>
      <c r="AB104" s="1990"/>
      <c r="AC104" s="1990"/>
      <c r="AD104" s="1990"/>
      <c r="AE104" s="1991"/>
    </row>
    <row r="105" spans="1:31" ht="18" customHeight="1" x14ac:dyDescent="0.15">
      <c r="A105" s="175">
        <v>17</v>
      </c>
      <c r="B105" s="1975" t="s">
        <v>2649</v>
      </c>
      <c r="C105" s="1975"/>
      <c r="D105" s="921" t="s">
        <v>3282</v>
      </c>
      <c r="E105" s="1989"/>
      <c r="F105" s="1990"/>
      <c r="G105" s="1990"/>
      <c r="H105" s="1990"/>
      <c r="I105" s="1990"/>
      <c r="J105" s="1990"/>
      <c r="K105" s="1990"/>
      <c r="L105" s="1990"/>
      <c r="M105" s="1990"/>
      <c r="N105" s="1990"/>
      <c r="O105" s="1990"/>
      <c r="P105" s="1990"/>
      <c r="Q105" s="1990"/>
      <c r="R105" s="1990"/>
      <c r="S105" s="1990"/>
      <c r="T105" s="1990"/>
      <c r="U105" s="1990"/>
      <c r="V105" s="1990"/>
      <c r="W105" s="1990"/>
      <c r="X105" s="1990"/>
      <c r="Y105" s="1990"/>
      <c r="Z105" s="1990"/>
      <c r="AA105" s="1990"/>
      <c r="AB105" s="1990"/>
      <c r="AC105" s="1990"/>
      <c r="AD105" s="1990"/>
      <c r="AE105" s="1991"/>
    </row>
    <row r="106" spans="1:31" ht="18" customHeight="1" x14ac:dyDescent="0.15">
      <c r="A106" s="175">
        <v>18</v>
      </c>
      <c r="B106" s="1975" t="s">
        <v>2649</v>
      </c>
      <c r="C106" s="1975"/>
      <c r="D106" s="921" t="s">
        <v>3236</v>
      </c>
      <c r="E106" s="1989"/>
      <c r="F106" s="1990"/>
      <c r="G106" s="1990"/>
      <c r="H106" s="1990"/>
      <c r="I106" s="1990"/>
      <c r="J106" s="1990"/>
      <c r="K106" s="1990"/>
      <c r="L106" s="1990"/>
      <c r="M106" s="1990"/>
      <c r="N106" s="1990"/>
      <c r="O106" s="1990"/>
      <c r="P106" s="1990"/>
      <c r="Q106" s="1990"/>
      <c r="R106" s="1990"/>
      <c r="S106" s="1990"/>
      <c r="T106" s="1990"/>
      <c r="U106" s="1990"/>
      <c r="V106" s="1990"/>
      <c r="W106" s="1990"/>
      <c r="X106" s="1990"/>
      <c r="Y106" s="1990"/>
      <c r="Z106" s="1990"/>
      <c r="AA106" s="1990"/>
      <c r="AB106" s="1990"/>
      <c r="AC106" s="1990"/>
      <c r="AD106" s="1990"/>
      <c r="AE106" s="1991"/>
    </row>
    <row r="107" spans="1:31" ht="18" customHeight="1" x14ac:dyDescent="0.15">
      <c r="A107" s="175">
        <v>19</v>
      </c>
      <c r="B107" s="1975" t="s">
        <v>2649</v>
      </c>
      <c r="C107" s="1975"/>
      <c r="D107" s="921" t="s">
        <v>2650</v>
      </c>
      <c r="E107" s="1989"/>
      <c r="F107" s="1990"/>
      <c r="G107" s="1990"/>
      <c r="H107" s="1990"/>
      <c r="I107" s="1990"/>
      <c r="J107" s="1990"/>
      <c r="K107" s="1990"/>
      <c r="L107" s="1990"/>
      <c r="M107" s="1990"/>
      <c r="N107" s="1990"/>
      <c r="O107" s="1990"/>
      <c r="P107" s="1990"/>
      <c r="Q107" s="1990"/>
      <c r="R107" s="1990"/>
      <c r="S107" s="1990"/>
      <c r="T107" s="1990"/>
      <c r="U107" s="1990"/>
      <c r="V107" s="1990"/>
      <c r="W107" s="1990"/>
      <c r="X107" s="1990"/>
      <c r="Y107" s="1990"/>
      <c r="Z107" s="1990"/>
      <c r="AA107" s="1990"/>
      <c r="AB107" s="1990"/>
      <c r="AC107" s="1990"/>
      <c r="AD107" s="1990"/>
      <c r="AE107" s="1991"/>
    </row>
    <row r="108" spans="1:31" ht="18" customHeight="1" x14ac:dyDescent="0.15">
      <c r="A108" s="175">
        <v>20</v>
      </c>
      <c r="B108" s="1975" t="s">
        <v>2649</v>
      </c>
      <c r="C108" s="1975"/>
      <c r="D108" s="921" t="s">
        <v>3242</v>
      </c>
      <c r="E108" s="1989"/>
      <c r="F108" s="1990"/>
      <c r="G108" s="1990"/>
      <c r="H108" s="1990"/>
      <c r="I108" s="1990"/>
      <c r="J108" s="1990"/>
      <c r="K108" s="1990"/>
      <c r="L108" s="1990"/>
      <c r="M108" s="1990"/>
      <c r="N108" s="1990"/>
      <c r="O108" s="1990"/>
      <c r="P108" s="1990"/>
      <c r="Q108" s="1990"/>
      <c r="R108" s="1990"/>
      <c r="S108" s="1990"/>
      <c r="T108" s="1990"/>
      <c r="U108" s="1990"/>
      <c r="V108" s="1990"/>
      <c r="W108" s="1990"/>
      <c r="X108" s="1990"/>
      <c r="Y108" s="1990"/>
      <c r="Z108" s="1990"/>
      <c r="AA108" s="1990"/>
      <c r="AB108" s="1990"/>
      <c r="AC108" s="1990"/>
      <c r="AD108" s="1990"/>
      <c r="AE108" s="1991"/>
    </row>
    <row r="109" spans="1:31" ht="18" customHeight="1" x14ac:dyDescent="0.15">
      <c r="A109" s="175">
        <v>21</v>
      </c>
      <c r="B109" s="1975" t="s">
        <v>2649</v>
      </c>
      <c r="C109" s="1975"/>
      <c r="D109" s="921" t="s">
        <v>2751</v>
      </c>
      <c r="E109" s="1989"/>
      <c r="F109" s="1990"/>
      <c r="G109" s="1990"/>
      <c r="H109" s="1990"/>
      <c r="I109" s="1990"/>
      <c r="J109" s="1990"/>
      <c r="K109" s="1990"/>
      <c r="L109" s="1990"/>
      <c r="M109" s="1990"/>
      <c r="N109" s="1990"/>
      <c r="O109" s="1990"/>
      <c r="P109" s="1990"/>
      <c r="Q109" s="1990"/>
      <c r="R109" s="1990"/>
      <c r="S109" s="1990"/>
      <c r="T109" s="1990"/>
      <c r="U109" s="1990"/>
      <c r="V109" s="1990"/>
      <c r="W109" s="1990"/>
      <c r="X109" s="1990"/>
      <c r="Y109" s="1990"/>
      <c r="Z109" s="1990"/>
      <c r="AA109" s="1990"/>
      <c r="AB109" s="1990"/>
      <c r="AC109" s="1990"/>
      <c r="AD109" s="1990"/>
      <c r="AE109" s="1991"/>
    </row>
    <row r="110" spans="1:31" ht="18" customHeight="1" x14ac:dyDescent="0.15">
      <c r="A110" s="175">
        <v>22</v>
      </c>
      <c r="B110" s="1975" t="s">
        <v>2649</v>
      </c>
      <c r="C110" s="1975"/>
      <c r="D110" s="921" t="s">
        <v>3475</v>
      </c>
      <c r="E110" s="1989"/>
      <c r="F110" s="1990"/>
      <c r="G110" s="1990"/>
      <c r="H110" s="1990"/>
      <c r="I110" s="1990"/>
      <c r="J110" s="1990"/>
      <c r="K110" s="1990"/>
      <c r="L110" s="1990"/>
      <c r="M110" s="1990"/>
      <c r="N110" s="1990"/>
      <c r="O110" s="1990"/>
      <c r="P110" s="1990"/>
      <c r="Q110" s="1990"/>
      <c r="R110" s="1990"/>
      <c r="S110" s="1990"/>
      <c r="T110" s="1990"/>
      <c r="U110" s="1990"/>
      <c r="V110" s="1990"/>
      <c r="W110" s="1990"/>
      <c r="X110" s="1990"/>
      <c r="Y110" s="1990"/>
      <c r="Z110" s="1990"/>
      <c r="AA110" s="1990"/>
      <c r="AB110" s="1990"/>
      <c r="AC110" s="1990"/>
      <c r="AD110" s="1990"/>
      <c r="AE110" s="1991"/>
    </row>
    <row r="111" spans="1:31" ht="18" customHeight="1" x14ac:dyDescent="0.15">
      <c r="A111" s="175">
        <v>23</v>
      </c>
      <c r="B111" s="1975" t="s">
        <v>2758</v>
      </c>
      <c r="C111" s="1975"/>
      <c r="D111" s="922"/>
      <c r="E111" s="1989"/>
      <c r="F111" s="1990"/>
      <c r="G111" s="1990"/>
      <c r="H111" s="1990"/>
      <c r="I111" s="1990"/>
      <c r="J111" s="1990"/>
      <c r="K111" s="1990"/>
      <c r="L111" s="1990"/>
      <c r="M111" s="1990"/>
      <c r="N111" s="1990"/>
      <c r="O111" s="1990"/>
      <c r="P111" s="1990"/>
      <c r="Q111" s="1990"/>
      <c r="R111" s="1990"/>
      <c r="S111" s="1990"/>
      <c r="T111" s="1990"/>
      <c r="U111" s="1990"/>
      <c r="V111" s="1990"/>
      <c r="W111" s="1990"/>
      <c r="X111" s="1990"/>
      <c r="Y111" s="1990"/>
      <c r="Z111" s="1990"/>
      <c r="AA111" s="1990"/>
      <c r="AB111" s="1990"/>
      <c r="AC111" s="1990"/>
      <c r="AD111" s="1990"/>
      <c r="AE111" s="1991"/>
    </row>
    <row r="112" spans="1:31" ht="18" customHeight="1" x14ac:dyDescent="0.15">
      <c r="A112" s="175">
        <v>24</v>
      </c>
      <c r="B112" s="1975" t="s">
        <v>3462</v>
      </c>
      <c r="C112" s="1975"/>
      <c r="D112" s="921" t="s">
        <v>3476</v>
      </c>
      <c r="E112" s="1989"/>
      <c r="F112" s="1990"/>
      <c r="G112" s="1990"/>
      <c r="H112" s="1990"/>
      <c r="I112" s="1990"/>
      <c r="J112" s="1990"/>
      <c r="K112" s="1990"/>
      <c r="L112" s="1990"/>
      <c r="M112" s="1990"/>
      <c r="N112" s="1990"/>
      <c r="O112" s="1990"/>
      <c r="P112" s="1990"/>
      <c r="Q112" s="1990"/>
      <c r="R112" s="1990"/>
      <c r="S112" s="1990"/>
      <c r="T112" s="1990"/>
      <c r="U112" s="1990"/>
      <c r="V112" s="1990"/>
      <c r="W112" s="1990"/>
      <c r="X112" s="1990"/>
      <c r="Y112" s="1990"/>
      <c r="Z112" s="1990"/>
      <c r="AA112" s="1990"/>
      <c r="AB112" s="1990"/>
      <c r="AC112" s="1990"/>
      <c r="AD112" s="1990"/>
      <c r="AE112" s="1991"/>
    </row>
    <row r="113" spans="1:64" ht="18" customHeight="1" x14ac:dyDescent="0.15">
      <c r="A113" s="175">
        <v>25</v>
      </c>
      <c r="B113" s="1975" t="s">
        <v>3462</v>
      </c>
      <c r="C113" s="1975"/>
      <c r="D113" s="921" t="s">
        <v>3477</v>
      </c>
      <c r="E113" s="1989"/>
      <c r="F113" s="1990"/>
      <c r="G113" s="1990"/>
      <c r="H113" s="1990"/>
      <c r="I113" s="1990"/>
      <c r="J113" s="1990"/>
      <c r="K113" s="1990"/>
      <c r="L113" s="1990"/>
      <c r="M113" s="1990"/>
      <c r="N113" s="1990"/>
      <c r="O113" s="1990"/>
      <c r="P113" s="1990"/>
      <c r="Q113" s="1990"/>
      <c r="R113" s="1990"/>
      <c r="S113" s="1990"/>
      <c r="T113" s="1990"/>
      <c r="U113" s="1990"/>
      <c r="V113" s="1990"/>
      <c r="W113" s="1990"/>
      <c r="X113" s="1990"/>
      <c r="Y113" s="1990"/>
      <c r="Z113" s="1990"/>
      <c r="AA113" s="1990"/>
      <c r="AB113" s="1990"/>
      <c r="AC113" s="1990"/>
      <c r="AD113" s="1990"/>
      <c r="AE113" s="1991"/>
    </row>
    <row r="114" spans="1:64" ht="18" customHeight="1" x14ac:dyDescent="0.15">
      <c r="A114" s="1015">
        <v>26</v>
      </c>
      <c r="B114" s="1988" t="s">
        <v>3463</v>
      </c>
      <c r="C114" s="1988"/>
      <c r="D114" s="1016"/>
      <c r="E114" s="1992"/>
      <c r="F114" s="1993"/>
      <c r="G114" s="1993"/>
      <c r="H114" s="1993"/>
      <c r="I114" s="1993"/>
      <c r="J114" s="1993"/>
      <c r="K114" s="1993"/>
      <c r="L114" s="1993"/>
      <c r="M114" s="1993"/>
      <c r="N114" s="1993"/>
      <c r="O114" s="1993"/>
      <c r="P114" s="1993"/>
      <c r="Q114" s="1993"/>
      <c r="R114" s="1993"/>
      <c r="S114" s="1993"/>
      <c r="T114" s="1993"/>
      <c r="U114" s="1993"/>
      <c r="V114" s="1993"/>
      <c r="W114" s="1993"/>
      <c r="X114" s="1993"/>
      <c r="Y114" s="1993"/>
      <c r="Z114" s="1993"/>
      <c r="AA114" s="1993"/>
      <c r="AB114" s="1993"/>
      <c r="AC114" s="1993"/>
      <c r="AD114" s="1993"/>
      <c r="AE114" s="1994"/>
      <c r="AF114" s="1109"/>
      <c r="AX114" s="1389"/>
      <c r="AY114" s="1389"/>
      <c r="AZ114" s="1389"/>
      <c r="BA114" s="1389"/>
      <c r="BB114" s="1389"/>
      <c r="BC114" s="1389"/>
      <c r="BD114" s="1389"/>
      <c r="BE114" s="1389"/>
      <c r="BF114" s="1389"/>
      <c r="BG114" s="1389"/>
      <c r="BH114" s="1389"/>
      <c r="BI114" s="1389"/>
      <c r="BJ114" s="1389"/>
      <c r="BK114" s="1389"/>
      <c r="BL114" s="1389"/>
    </row>
    <row r="115" spans="1:64" ht="18" customHeight="1" x14ac:dyDescent="0.15">
      <c r="A115" s="2136" t="str">
        <f>IF(ISBLANK('１．学校基本情報'!$A$7),"",'１．学校基本情報'!$A$7)</f>
        <v/>
      </c>
      <c r="B115" s="2136"/>
      <c r="C115" s="2136"/>
      <c r="D115" s="2136"/>
      <c r="E115" s="2136"/>
      <c r="F115" s="2136"/>
      <c r="G115" s="2136"/>
      <c r="H115" s="2136"/>
      <c r="I115" s="2136"/>
      <c r="J115" s="2136"/>
      <c r="K115" s="2136"/>
      <c r="L115" s="2136"/>
      <c r="M115" s="2136"/>
      <c r="N115" s="2136"/>
      <c r="O115" s="2136"/>
      <c r="P115" s="2136"/>
      <c r="Q115" s="2136"/>
      <c r="R115" s="2136"/>
      <c r="S115" s="2136"/>
      <c r="T115" s="2136"/>
      <c r="U115" s="2136"/>
      <c r="V115" s="2136"/>
      <c r="W115" s="2136"/>
      <c r="X115" s="2136"/>
      <c r="Y115" s="2136"/>
      <c r="Z115" s="2136"/>
      <c r="AA115" s="2136"/>
      <c r="AB115" s="2136"/>
      <c r="AC115" s="2136"/>
      <c r="AD115" s="2136"/>
      <c r="AE115" s="2136"/>
      <c r="AF115" s="1853"/>
      <c r="AX115" s="707"/>
      <c r="AY115" s="618"/>
      <c r="AZ115" s="707"/>
      <c r="BA115" s="707"/>
      <c r="BB115" s="707"/>
      <c r="BC115" s="707"/>
      <c r="BD115" s="707"/>
      <c r="BE115" s="707"/>
      <c r="BF115" s="707"/>
      <c r="BG115" s="707"/>
      <c r="BH115" s="708"/>
      <c r="BI115" s="708"/>
      <c r="BJ115" s="709"/>
      <c r="BK115" s="714"/>
    </row>
    <row r="116" spans="1:64" ht="60.75" customHeight="1" thickBot="1" x14ac:dyDescent="0.2">
      <c r="A116" s="1999" t="s">
        <v>5513</v>
      </c>
      <c r="B116" s="1999"/>
      <c r="C116" s="1999"/>
      <c r="D116" s="1999"/>
      <c r="E116" s="1999"/>
      <c r="F116" s="1999"/>
      <c r="G116" s="1999"/>
      <c r="H116" s="1999"/>
      <c r="I116" s="1999"/>
      <c r="J116" s="1999"/>
      <c r="K116" s="1999"/>
      <c r="L116" s="1999"/>
      <c r="M116" s="1999"/>
      <c r="N116" s="1999"/>
      <c r="O116" s="1999"/>
      <c r="P116" s="1999"/>
      <c r="Q116" s="1999"/>
      <c r="R116" s="1999"/>
      <c r="S116" s="1999"/>
      <c r="T116" s="1999"/>
      <c r="U116" s="1999"/>
      <c r="V116" s="1999"/>
      <c r="X116" s="700"/>
      <c r="Y116" s="700"/>
      <c r="Z116" s="700"/>
      <c r="AA116" s="700"/>
      <c r="AB116" s="700"/>
      <c r="AC116" s="700"/>
      <c r="AD116" s="700"/>
      <c r="AE116" s="700"/>
      <c r="AH116" s="1918" t="s">
        <v>5563</v>
      </c>
      <c r="AI116" s="1918"/>
      <c r="AJ116" s="1918"/>
      <c r="AK116" s="1918"/>
      <c r="AL116" s="1918"/>
      <c r="AM116" s="1918"/>
      <c r="AN116" s="1918"/>
      <c r="AO116" s="1918"/>
      <c r="AP116" s="1918"/>
      <c r="AQ116" s="1918"/>
      <c r="AR116" s="1918"/>
      <c r="AS116" s="1918"/>
      <c r="AT116" s="1918"/>
      <c r="AU116" s="1918"/>
      <c r="AV116" s="1918"/>
      <c r="AW116" s="1918"/>
      <c r="AX116" s="1918"/>
      <c r="AY116" s="1918"/>
      <c r="AZ116" s="1918"/>
      <c r="BA116" s="1918"/>
      <c r="BB116" s="1918"/>
      <c r="BC116" s="1918"/>
      <c r="BD116" s="1918"/>
      <c r="BE116" s="1918"/>
      <c r="BF116" s="1918"/>
      <c r="BG116" s="1918"/>
      <c r="BH116" s="1918"/>
      <c r="BI116" s="620"/>
      <c r="BJ116" s="620"/>
    </row>
    <row r="117" spans="1:64" ht="25.5" customHeight="1" thickBot="1" x14ac:dyDescent="0.2">
      <c r="A117" s="2141"/>
      <c r="B117" s="2142"/>
      <c r="C117" s="2142"/>
      <c r="D117" s="2142"/>
      <c r="E117" s="2142"/>
      <c r="F117" s="2142"/>
      <c r="G117" s="2142"/>
      <c r="H117" s="2142"/>
      <c r="I117" s="2142"/>
      <c r="J117" s="2142"/>
      <c r="K117" s="2142"/>
      <c r="L117" s="2143"/>
      <c r="M117" s="2000" t="s">
        <v>3485</v>
      </c>
      <c r="N117" s="2001"/>
      <c r="O117" s="2001"/>
      <c r="P117" s="2002"/>
      <c r="Q117" s="1399"/>
      <c r="S117" s="1399"/>
      <c r="T117" s="1399"/>
      <c r="U117" s="1399"/>
      <c r="V117" s="1399"/>
      <c r="W117" s="1399"/>
      <c r="X117" s="1399"/>
      <c r="Y117" s="1399"/>
      <c r="Z117" s="1399"/>
      <c r="AA117" s="1400"/>
      <c r="AB117" s="1400"/>
      <c r="AC117" s="273"/>
      <c r="AD117" s="714"/>
      <c r="AH117" s="2133"/>
      <c r="AI117" s="2134"/>
      <c r="AJ117" s="2134"/>
      <c r="AK117" s="2134"/>
      <c r="AL117" s="2134"/>
      <c r="AM117" s="2134"/>
      <c r="AN117" s="2134"/>
      <c r="AO117" s="2134"/>
      <c r="AP117" s="2134"/>
      <c r="AQ117" s="2134"/>
      <c r="AR117" s="2134"/>
      <c r="AS117" s="2135"/>
      <c r="AT117" s="2146" t="s">
        <v>3485</v>
      </c>
      <c r="AU117" s="2147"/>
      <c r="AV117" s="2147"/>
      <c r="AW117" s="2148"/>
      <c r="AX117" s="618"/>
      <c r="AY117" s="618"/>
      <c r="AZ117" s="710"/>
      <c r="BA117" s="710"/>
      <c r="BB117" s="710"/>
      <c r="BC117" s="710"/>
      <c r="BD117" s="710"/>
      <c r="BE117" s="710"/>
      <c r="BF117" s="710"/>
      <c r="BG117" s="710"/>
      <c r="BH117" s="710"/>
      <c r="BI117" s="710"/>
      <c r="BJ117" s="710"/>
    </row>
    <row r="118" spans="1:64" ht="24.95" customHeight="1" thickTop="1" thickBot="1" x14ac:dyDescent="0.2">
      <c r="A118" s="1956" t="s">
        <v>22</v>
      </c>
      <c r="B118" s="866">
        <v>1</v>
      </c>
      <c r="C118" s="1927" t="s">
        <v>1198</v>
      </c>
      <c r="D118" s="2158" t="s">
        <v>1246</v>
      </c>
      <c r="E118" s="2158"/>
      <c r="F118" s="2158"/>
      <c r="G118" s="2158"/>
      <c r="H118" s="2158"/>
      <c r="I118" s="2158"/>
      <c r="J118" s="2158"/>
      <c r="K118" s="2158"/>
      <c r="L118" s="2159"/>
      <c r="M118" s="1935"/>
      <c r="N118" s="1936"/>
      <c r="O118" s="1936"/>
      <c r="P118" s="1937"/>
      <c r="S118" s="23"/>
      <c r="T118" s="23"/>
      <c r="U118" s="23"/>
      <c r="V118" s="23"/>
      <c r="W118" s="23"/>
      <c r="X118" s="23"/>
      <c r="Y118" s="23"/>
      <c r="Z118" s="23"/>
      <c r="AB118" s="23"/>
      <c r="AC118" s="23"/>
      <c r="AH118" s="2160" t="s">
        <v>22</v>
      </c>
      <c r="AI118" s="1134">
        <v>1</v>
      </c>
      <c r="AJ118" s="1929" t="s">
        <v>1198</v>
      </c>
      <c r="AK118" s="2128" t="s">
        <v>1246</v>
      </c>
      <c r="AL118" s="2128"/>
      <c r="AM118" s="2128"/>
      <c r="AN118" s="2128"/>
      <c r="AO118" s="2128"/>
      <c r="AP118" s="2128"/>
      <c r="AQ118" s="2128"/>
      <c r="AR118" s="2128"/>
      <c r="AS118" s="2129"/>
      <c r="AT118" s="2130"/>
      <c r="AU118" s="2131"/>
      <c r="AV118" s="2131"/>
      <c r="AW118" s="2132"/>
      <c r="AX118" s="618"/>
      <c r="AY118" s="618"/>
      <c r="AZ118" s="710"/>
      <c r="BA118" s="710"/>
      <c r="BB118" s="710"/>
      <c r="BC118" s="710"/>
      <c r="BD118" s="710"/>
      <c r="BE118" s="710"/>
      <c r="BF118" s="710"/>
      <c r="BG118" s="710"/>
      <c r="BH118" s="710"/>
      <c r="BI118" s="710"/>
      <c r="BJ118" s="710"/>
    </row>
    <row r="119" spans="1:64" ht="24.95" customHeight="1" thickTop="1" thickBot="1" x14ac:dyDescent="0.2">
      <c r="A119" s="1956"/>
      <c r="B119" s="853">
        <v>2</v>
      </c>
      <c r="C119" s="1928"/>
      <c r="D119" s="1976" t="s">
        <v>23</v>
      </c>
      <c r="E119" s="1976"/>
      <c r="F119" s="1976"/>
      <c r="G119" s="1976"/>
      <c r="H119" s="1976"/>
      <c r="I119" s="1976"/>
      <c r="J119" s="1976"/>
      <c r="K119" s="1976"/>
      <c r="L119" s="1977"/>
      <c r="M119" s="1935"/>
      <c r="N119" s="1936"/>
      <c r="O119" s="1936"/>
      <c r="P119" s="1937"/>
      <c r="AH119" s="2161"/>
      <c r="AI119" s="1135">
        <v>2</v>
      </c>
      <c r="AJ119" s="1930"/>
      <c r="AK119" s="2128" t="s">
        <v>23</v>
      </c>
      <c r="AL119" s="2128"/>
      <c r="AM119" s="2128"/>
      <c r="AN119" s="2128"/>
      <c r="AO119" s="2128"/>
      <c r="AP119" s="2128"/>
      <c r="AQ119" s="2128"/>
      <c r="AR119" s="2128"/>
      <c r="AS119" s="2129"/>
      <c r="AT119" s="2130"/>
      <c r="AU119" s="2131"/>
      <c r="AV119" s="2131"/>
      <c r="AW119" s="2132"/>
      <c r="AX119" s="618"/>
      <c r="AY119" s="618"/>
      <c r="AZ119" s="710"/>
      <c r="BA119" s="710"/>
      <c r="BB119" s="710"/>
      <c r="BC119" s="710"/>
      <c r="BD119" s="710"/>
      <c r="BE119" s="710"/>
      <c r="BF119" s="710"/>
      <c r="BG119" s="710"/>
      <c r="BH119" s="710"/>
      <c r="BI119" s="710"/>
      <c r="BJ119" s="710"/>
    </row>
    <row r="120" spans="1:64" ht="24.95" customHeight="1" thickTop="1" thickBot="1" x14ac:dyDescent="0.2">
      <c r="A120" s="1956"/>
      <c r="B120" s="853">
        <v>3</v>
      </c>
      <c r="C120" s="1928"/>
      <c r="D120" s="1976" t="s">
        <v>24</v>
      </c>
      <c r="E120" s="1976"/>
      <c r="F120" s="1976"/>
      <c r="G120" s="1976"/>
      <c r="H120" s="1976"/>
      <c r="I120" s="1976"/>
      <c r="J120" s="1976"/>
      <c r="K120" s="1976"/>
      <c r="L120" s="1977"/>
      <c r="M120" s="1935"/>
      <c r="N120" s="1936"/>
      <c r="O120" s="1936"/>
      <c r="P120" s="1937"/>
      <c r="AH120" s="2161"/>
      <c r="AI120" s="1135">
        <v>3</v>
      </c>
      <c r="AJ120" s="1930"/>
      <c r="AK120" s="2128" t="s">
        <v>24</v>
      </c>
      <c r="AL120" s="2128"/>
      <c r="AM120" s="2128"/>
      <c r="AN120" s="2128"/>
      <c r="AO120" s="2128"/>
      <c r="AP120" s="2128"/>
      <c r="AQ120" s="2128"/>
      <c r="AR120" s="2128"/>
      <c r="AS120" s="2129"/>
      <c r="AT120" s="2130"/>
      <c r="AU120" s="2131"/>
      <c r="AV120" s="2131"/>
      <c r="AW120" s="2132"/>
      <c r="AX120" s="618"/>
      <c r="AY120" s="618"/>
      <c r="AZ120" s="710"/>
      <c r="BA120" s="710"/>
      <c r="BB120" s="710"/>
      <c r="BC120" s="710"/>
      <c r="BD120" s="710"/>
      <c r="BE120" s="710"/>
      <c r="BF120" s="710"/>
      <c r="BG120" s="710"/>
      <c r="BH120" s="710"/>
      <c r="BI120" s="710"/>
      <c r="BJ120" s="710"/>
    </row>
    <row r="121" spans="1:64" ht="24.95" customHeight="1" thickTop="1" thickBot="1" x14ac:dyDescent="0.2">
      <c r="A121" s="1956"/>
      <c r="B121" s="853">
        <v>4</v>
      </c>
      <c r="C121" s="1928"/>
      <c r="D121" s="1976" t="s">
        <v>183</v>
      </c>
      <c r="E121" s="1976"/>
      <c r="F121" s="1976"/>
      <c r="G121" s="1976"/>
      <c r="H121" s="1976"/>
      <c r="I121" s="1976"/>
      <c r="J121" s="1976"/>
      <c r="K121" s="1976"/>
      <c r="L121" s="1977"/>
      <c r="M121" s="1935"/>
      <c r="N121" s="1936"/>
      <c r="O121" s="1936"/>
      <c r="P121" s="1937"/>
      <c r="AH121" s="2161"/>
      <c r="AI121" s="1135">
        <v>4</v>
      </c>
      <c r="AJ121" s="1930"/>
      <c r="AK121" s="2128" t="s">
        <v>183</v>
      </c>
      <c r="AL121" s="2128"/>
      <c r="AM121" s="2128"/>
      <c r="AN121" s="2128"/>
      <c r="AO121" s="2128"/>
      <c r="AP121" s="2128"/>
      <c r="AQ121" s="2128"/>
      <c r="AR121" s="2128"/>
      <c r="AS121" s="2129"/>
      <c r="AT121" s="2130"/>
      <c r="AU121" s="2131"/>
      <c r="AV121" s="2131"/>
      <c r="AW121" s="2132"/>
      <c r="AX121" s="611"/>
      <c r="AY121" s="618"/>
      <c r="AZ121" s="620"/>
      <c r="BA121" s="620"/>
      <c r="BB121" s="620"/>
      <c r="BC121" s="620"/>
      <c r="BD121" s="620"/>
      <c r="BE121" s="620"/>
      <c r="BF121" s="620"/>
      <c r="BG121" s="620"/>
      <c r="BH121" s="710"/>
      <c r="BI121" s="620"/>
      <c r="BJ121" s="620"/>
    </row>
    <row r="122" spans="1:64" ht="24.95" customHeight="1" thickTop="1" thickBot="1" x14ac:dyDescent="0.2">
      <c r="A122" s="1956"/>
      <c r="B122" s="853">
        <v>5</v>
      </c>
      <c r="C122" s="1928"/>
      <c r="D122" s="1976" t="s">
        <v>184</v>
      </c>
      <c r="E122" s="1976"/>
      <c r="F122" s="1976"/>
      <c r="G122" s="1976"/>
      <c r="H122" s="1976"/>
      <c r="I122" s="1976"/>
      <c r="J122" s="1976"/>
      <c r="K122" s="1976"/>
      <c r="L122" s="1977"/>
      <c r="M122" s="1935"/>
      <c r="N122" s="1936"/>
      <c r="O122" s="1936"/>
      <c r="P122" s="1937"/>
      <c r="AH122" s="2161"/>
      <c r="AI122" s="1135">
        <v>5</v>
      </c>
      <c r="AJ122" s="1930"/>
      <c r="AK122" s="2128" t="s">
        <v>184</v>
      </c>
      <c r="AL122" s="2128"/>
      <c r="AM122" s="2128"/>
      <c r="AN122" s="2128"/>
      <c r="AO122" s="2128"/>
      <c r="AP122" s="2128"/>
      <c r="AQ122" s="2128"/>
      <c r="AR122" s="2128"/>
      <c r="AS122" s="2129"/>
      <c r="AT122" s="2130"/>
      <c r="AU122" s="2131"/>
      <c r="AV122" s="2131"/>
      <c r="AW122" s="2132"/>
      <c r="AX122" s="618"/>
      <c r="AY122" s="618"/>
      <c r="AZ122" s="710"/>
      <c r="BA122" s="710"/>
      <c r="BB122" s="710"/>
      <c r="BC122" s="710"/>
      <c r="BD122" s="710"/>
      <c r="BE122" s="710"/>
      <c r="BF122" s="710"/>
      <c r="BG122" s="710"/>
      <c r="BH122" s="710"/>
      <c r="BI122" s="710"/>
      <c r="BJ122" s="710"/>
    </row>
    <row r="123" spans="1:64" ht="24.95" customHeight="1" thickTop="1" thickBot="1" x14ac:dyDescent="0.2">
      <c r="A123" s="1956"/>
      <c r="B123" s="853">
        <v>6</v>
      </c>
      <c r="C123" s="1928"/>
      <c r="D123" s="1976" t="s">
        <v>1276</v>
      </c>
      <c r="E123" s="1976"/>
      <c r="F123" s="1976"/>
      <c r="G123" s="1976"/>
      <c r="H123" s="1976"/>
      <c r="I123" s="1976"/>
      <c r="J123" s="1976"/>
      <c r="K123" s="1976"/>
      <c r="L123" s="1977"/>
      <c r="M123" s="1935"/>
      <c r="N123" s="1936"/>
      <c r="O123" s="1936"/>
      <c r="P123" s="1937"/>
      <c r="Q123" s="23"/>
      <c r="S123" s="23"/>
      <c r="T123" s="23"/>
      <c r="U123" s="23"/>
      <c r="V123" s="23"/>
      <c r="W123" s="23"/>
      <c r="X123" s="23"/>
      <c r="Y123" s="23"/>
      <c r="Z123" s="23"/>
      <c r="AB123" s="23"/>
      <c r="AC123" s="23"/>
      <c r="AH123" s="2161"/>
      <c r="AI123" s="1135">
        <v>6</v>
      </c>
      <c r="AJ123" s="1930"/>
      <c r="AK123" s="2128" t="s">
        <v>1276</v>
      </c>
      <c r="AL123" s="2128"/>
      <c r="AM123" s="2128"/>
      <c r="AN123" s="2128"/>
      <c r="AO123" s="2128"/>
      <c r="AP123" s="2128"/>
      <c r="AQ123" s="2128"/>
      <c r="AR123" s="2128"/>
      <c r="AS123" s="2129"/>
      <c r="AT123" s="2130"/>
      <c r="AU123" s="2131"/>
      <c r="AV123" s="2131"/>
      <c r="AW123" s="2132"/>
      <c r="AX123" s="618"/>
      <c r="AY123" s="618"/>
      <c r="AZ123" s="710"/>
      <c r="BA123" s="710"/>
      <c r="BB123" s="710"/>
      <c r="BC123" s="710"/>
      <c r="BD123" s="710"/>
      <c r="BE123" s="710"/>
      <c r="BF123" s="710"/>
      <c r="BG123" s="710"/>
      <c r="BH123" s="710"/>
      <c r="BI123" s="710"/>
      <c r="BJ123" s="710"/>
    </row>
    <row r="124" spans="1:64" ht="24.95" customHeight="1" thickTop="1" thickBot="1" x14ac:dyDescent="0.2">
      <c r="A124" s="1956"/>
      <c r="B124" s="853">
        <v>7</v>
      </c>
      <c r="C124" s="1928"/>
      <c r="D124" s="1976" t="s">
        <v>1277</v>
      </c>
      <c r="E124" s="1976"/>
      <c r="F124" s="1976"/>
      <c r="G124" s="1976"/>
      <c r="H124" s="1976"/>
      <c r="I124" s="1976"/>
      <c r="J124" s="1976"/>
      <c r="K124" s="1976"/>
      <c r="L124" s="1977"/>
      <c r="M124" s="1935"/>
      <c r="N124" s="1936"/>
      <c r="O124" s="1936"/>
      <c r="P124" s="1937"/>
      <c r="AH124" s="2161"/>
      <c r="AI124" s="1135">
        <v>7</v>
      </c>
      <c r="AJ124" s="1930"/>
      <c r="AK124" s="2128" t="s">
        <v>1277</v>
      </c>
      <c r="AL124" s="2128"/>
      <c r="AM124" s="2128"/>
      <c r="AN124" s="2128"/>
      <c r="AO124" s="2128"/>
      <c r="AP124" s="2128"/>
      <c r="AQ124" s="2128"/>
      <c r="AR124" s="2128"/>
      <c r="AS124" s="2129"/>
      <c r="AT124" s="2130"/>
      <c r="AU124" s="2131"/>
      <c r="AV124" s="2131"/>
      <c r="AW124" s="2132"/>
      <c r="AX124" s="611"/>
      <c r="AY124" s="618"/>
      <c r="AZ124" s="620"/>
      <c r="BA124" s="620"/>
      <c r="BB124" s="620"/>
      <c r="BC124" s="620"/>
      <c r="BD124" s="620"/>
      <c r="BE124" s="620"/>
      <c r="BF124" s="620"/>
      <c r="BG124" s="620"/>
      <c r="BH124" s="710"/>
      <c r="BI124" s="620"/>
      <c r="BJ124" s="620"/>
    </row>
    <row r="125" spans="1:64" ht="24.95" customHeight="1" thickTop="1" thickBot="1" x14ac:dyDescent="0.2">
      <c r="A125" s="1956"/>
      <c r="B125" s="853">
        <v>8</v>
      </c>
      <c r="C125" s="1928"/>
      <c r="D125" s="1976" t="s">
        <v>1247</v>
      </c>
      <c r="E125" s="1976"/>
      <c r="F125" s="1976"/>
      <c r="G125" s="1976"/>
      <c r="H125" s="1976"/>
      <c r="I125" s="1976"/>
      <c r="J125" s="1976"/>
      <c r="K125" s="1976"/>
      <c r="L125" s="1977"/>
      <c r="M125" s="1935"/>
      <c r="N125" s="1936"/>
      <c r="O125" s="1936"/>
      <c r="P125" s="1937"/>
      <c r="AH125" s="2161"/>
      <c r="AI125" s="1135">
        <v>8</v>
      </c>
      <c r="AJ125" s="1930"/>
      <c r="AK125" s="2128" t="s">
        <v>1247</v>
      </c>
      <c r="AL125" s="2128"/>
      <c r="AM125" s="2128"/>
      <c r="AN125" s="2128"/>
      <c r="AO125" s="2128"/>
      <c r="AP125" s="2128"/>
      <c r="AQ125" s="2128"/>
      <c r="AR125" s="2128"/>
      <c r="AS125" s="2129"/>
      <c r="AT125" s="2130"/>
      <c r="AU125" s="2131"/>
      <c r="AV125" s="2131"/>
      <c r="AW125" s="2132"/>
      <c r="AX125" s="618"/>
      <c r="AY125" s="618"/>
      <c r="AZ125" s="710"/>
      <c r="BA125" s="710"/>
      <c r="BB125" s="710"/>
      <c r="BC125" s="710"/>
      <c r="BD125" s="710"/>
      <c r="BE125" s="710"/>
      <c r="BF125" s="710"/>
      <c r="BG125" s="710"/>
      <c r="BH125" s="710"/>
      <c r="BI125" s="710"/>
      <c r="BJ125" s="710"/>
    </row>
    <row r="126" spans="1:64" ht="24.95" customHeight="1" thickTop="1" thickBot="1" x14ac:dyDescent="0.2">
      <c r="A126" s="1956"/>
      <c r="B126" s="853">
        <v>9</v>
      </c>
      <c r="C126" s="1928"/>
      <c r="D126" s="1976" t="s">
        <v>1278</v>
      </c>
      <c r="E126" s="1976"/>
      <c r="F126" s="1976"/>
      <c r="G126" s="1976"/>
      <c r="H126" s="1976"/>
      <c r="I126" s="1976"/>
      <c r="J126" s="1976"/>
      <c r="K126" s="1976"/>
      <c r="L126" s="1977"/>
      <c r="M126" s="1935"/>
      <c r="N126" s="1936"/>
      <c r="O126" s="1936"/>
      <c r="P126" s="1937"/>
      <c r="Q126" s="23"/>
      <c r="S126" s="23"/>
      <c r="T126" s="23"/>
      <c r="U126" s="23"/>
      <c r="V126" s="23"/>
      <c r="W126" s="23"/>
      <c r="X126" s="23"/>
      <c r="Y126" s="23"/>
      <c r="Z126" s="23"/>
      <c r="AB126" s="23"/>
      <c r="AC126" s="23"/>
      <c r="AH126" s="2161"/>
      <c r="AI126" s="1135">
        <v>9</v>
      </c>
      <c r="AJ126" s="1930"/>
      <c r="AK126" s="2128" t="s">
        <v>1278</v>
      </c>
      <c r="AL126" s="2128"/>
      <c r="AM126" s="2128"/>
      <c r="AN126" s="2128"/>
      <c r="AO126" s="2128"/>
      <c r="AP126" s="2128"/>
      <c r="AQ126" s="2128"/>
      <c r="AR126" s="2128"/>
      <c r="AS126" s="2129"/>
      <c r="AT126" s="2130"/>
      <c r="AU126" s="2131"/>
      <c r="AV126" s="2131"/>
      <c r="AW126" s="2132"/>
      <c r="AX126" s="618"/>
      <c r="AY126" s="618"/>
      <c r="AZ126" s="710"/>
      <c r="BA126" s="710"/>
      <c r="BB126" s="710"/>
      <c r="BC126" s="710"/>
      <c r="BD126" s="710"/>
      <c r="BE126" s="710"/>
      <c r="BF126" s="710"/>
      <c r="BG126" s="710"/>
      <c r="BH126" s="710"/>
      <c r="BI126" s="710"/>
      <c r="BJ126" s="710"/>
    </row>
    <row r="127" spans="1:64" ht="24.95" customHeight="1" thickTop="1" thickBot="1" x14ac:dyDescent="0.2">
      <c r="A127" s="1956"/>
      <c r="B127" s="853">
        <v>10</v>
      </c>
      <c r="C127" s="1928"/>
      <c r="D127" s="1976" t="s">
        <v>1309</v>
      </c>
      <c r="E127" s="1976"/>
      <c r="F127" s="1976"/>
      <c r="G127" s="1976"/>
      <c r="H127" s="1976"/>
      <c r="I127" s="1976"/>
      <c r="J127" s="1976"/>
      <c r="K127" s="1976"/>
      <c r="L127" s="1977"/>
      <c r="M127" s="1935"/>
      <c r="N127" s="1936"/>
      <c r="O127" s="1936"/>
      <c r="P127" s="1937"/>
      <c r="AH127" s="2161"/>
      <c r="AI127" s="1135">
        <v>10</v>
      </c>
      <c r="AJ127" s="1930"/>
      <c r="AK127" s="2128" t="s">
        <v>1309</v>
      </c>
      <c r="AL127" s="2128"/>
      <c r="AM127" s="2128"/>
      <c r="AN127" s="2128"/>
      <c r="AO127" s="2128"/>
      <c r="AP127" s="2128"/>
      <c r="AQ127" s="2128"/>
      <c r="AR127" s="2128"/>
      <c r="AS127" s="2129"/>
      <c r="AT127" s="2130"/>
      <c r="AU127" s="2131"/>
      <c r="AV127" s="2131"/>
      <c r="AW127" s="2132"/>
      <c r="AX127" s="618"/>
      <c r="AY127" s="618"/>
      <c r="AZ127" s="710"/>
      <c r="BA127" s="710"/>
      <c r="BB127" s="710"/>
      <c r="BC127" s="710"/>
      <c r="BD127" s="710"/>
      <c r="BE127" s="710"/>
      <c r="BF127" s="710"/>
      <c r="BG127" s="710"/>
      <c r="BH127" s="710"/>
      <c r="BI127" s="710"/>
      <c r="BJ127" s="710"/>
    </row>
    <row r="128" spans="1:64" ht="24.95" customHeight="1" thickTop="1" thickBot="1" x14ac:dyDescent="0.2">
      <c r="A128" s="1956"/>
      <c r="B128" s="853">
        <v>11</v>
      </c>
      <c r="C128" s="1928"/>
      <c r="D128" s="1976" t="s">
        <v>1279</v>
      </c>
      <c r="E128" s="1976"/>
      <c r="F128" s="1976"/>
      <c r="G128" s="1976"/>
      <c r="H128" s="1976"/>
      <c r="I128" s="1976"/>
      <c r="J128" s="1976"/>
      <c r="K128" s="1976"/>
      <c r="L128" s="1977"/>
      <c r="M128" s="1935"/>
      <c r="N128" s="1936"/>
      <c r="O128" s="1936"/>
      <c r="P128" s="1937"/>
      <c r="AH128" s="2161"/>
      <c r="AI128" s="1135">
        <v>11</v>
      </c>
      <c r="AJ128" s="1930"/>
      <c r="AK128" s="2128" t="s">
        <v>1279</v>
      </c>
      <c r="AL128" s="2128"/>
      <c r="AM128" s="2128"/>
      <c r="AN128" s="2128"/>
      <c r="AO128" s="2128"/>
      <c r="AP128" s="2128"/>
      <c r="AQ128" s="2128"/>
      <c r="AR128" s="2128"/>
      <c r="AS128" s="2129"/>
      <c r="AT128" s="2130"/>
      <c r="AU128" s="2131"/>
      <c r="AV128" s="2131"/>
      <c r="AW128" s="2132"/>
      <c r="AX128" s="618"/>
      <c r="AY128" s="618"/>
      <c r="AZ128" s="710"/>
      <c r="BA128" s="710"/>
      <c r="BB128" s="710"/>
      <c r="BC128" s="710"/>
      <c r="BD128" s="710"/>
      <c r="BE128" s="710"/>
      <c r="BF128" s="710"/>
      <c r="BG128" s="710"/>
      <c r="BH128" s="710"/>
      <c r="BI128" s="710"/>
      <c r="BJ128" s="710"/>
    </row>
    <row r="129" spans="1:62" ht="24.95" customHeight="1" thickTop="1" thickBot="1" x14ac:dyDescent="0.2">
      <c r="A129" s="1956"/>
      <c r="B129" s="853">
        <v>12</v>
      </c>
      <c r="C129" s="1928"/>
      <c r="D129" s="1976" t="s">
        <v>1280</v>
      </c>
      <c r="E129" s="1976"/>
      <c r="F129" s="1976"/>
      <c r="G129" s="1976"/>
      <c r="H129" s="1976"/>
      <c r="I129" s="1976"/>
      <c r="J129" s="1976"/>
      <c r="K129" s="1976"/>
      <c r="L129" s="1977"/>
      <c r="M129" s="1935"/>
      <c r="N129" s="1936"/>
      <c r="O129" s="1936"/>
      <c r="P129" s="1937"/>
      <c r="AH129" s="2161"/>
      <c r="AI129" s="1135">
        <v>12</v>
      </c>
      <c r="AJ129" s="1930"/>
      <c r="AK129" s="2128" t="s">
        <v>1280</v>
      </c>
      <c r="AL129" s="2128"/>
      <c r="AM129" s="2128"/>
      <c r="AN129" s="2128"/>
      <c r="AO129" s="2128"/>
      <c r="AP129" s="2128"/>
      <c r="AQ129" s="2128"/>
      <c r="AR129" s="2128"/>
      <c r="AS129" s="2129"/>
      <c r="AT129" s="2130"/>
      <c r="AU129" s="2131"/>
      <c r="AV129" s="2131"/>
      <c r="AW129" s="2132"/>
      <c r="AX129" s="618"/>
      <c r="AY129" s="618"/>
      <c r="AZ129" s="710"/>
      <c r="BA129" s="710"/>
      <c r="BB129" s="710"/>
      <c r="BC129" s="710"/>
      <c r="BD129" s="710"/>
      <c r="BE129" s="710"/>
      <c r="BF129" s="710"/>
      <c r="BG129" s="710"/>
      <c r="BH129" s="710"/>
      <c r="BI129" s="710"/>
      <c r="BJ129" s="710"/>
    </row>
    <row r="130" spans="1:62" ht="24.95" customHeight="1" thickTop="1" thickBot="1" x14ac:dyDescent="0.2">
      <c r="A130" s="1956"/>
      <c r="B130" s="853">
        <v>13</v>
      </c>
      <c r="C130" s="1928"/>
      <c r="D130" s="1976" t="s">
        <v>1281</v>
      </c>
      <c r="E130" s="1976"/>
      <c r="F130" s="1976"/>
      <c r="G130" s="1976"/>
      <c r="H130" s="1976"/>
      <c r="I130" s="1976"/>
      <c r="J130" s="1976"/>
      <c r="K130" s="1976"/>
      <c r="L130" s="1977"/>
      <c r="M130" s="1935"/>
      <c r="N130" s="1936"/>
      <c r="O130" s="1936"/>
      <c r="P130" s="1937"/>
      <c r="AH130" s="2161"/>
      <c r="AI130" s="1135">
        <v>13</v>
      </c>
      <c r="AJ130" s="1930"/>
      <c r="AK130" s="2128" t="s">
        <v>1281</v>
      </c>
      <c r="AL130" s="2128"/>
      <c r="AM130" s="2128"/>
      <c r="AN130" s="2128"/>
      <c r="AO130" s="2128"/>
      <c r="AP130" s="2128"/>
      <c r="AQ130" s="2128"/>
      <c r="AR130" s="2128"/>
      <c r="AS130" s="2129"/>
      <c r="AT130" s="2130"/>
      <c r="AU130" s="2131"/>
      <c r="AV130" s="2131"/>
      <c r="AW130" s="2132"/>
      <c r="AX130" s="618"/>
      <c r="AY130" s="618"/>
      <c r="AZ130" s="710"/>
      <c r="BA130" s="710"/>
      <c r="BB130" s="710"/>
      <c r="BC130" s="710"/>
      <c r="BD130" s="710"/>
      <c r="BE130" s="710"/>
      <c r="BF130" s="710"/>
      <c r="BG130" s="710"/>
      <c r="BH130" s="710"/>
      <c r="BI130" s="710"/>
      <c r="BJ130" s="710"/>
    </row>
    <row r="131" spans="1:62" ht="24.95" customHeight="1" thickTop="1" thickBot="1" x14ac:dyDescent="0.2">
      <c r="A131" s="1956"/>
      <c r="B131" s="853">
        <v>14</v>
      </c>
      <c r="C131" s="1928"/>
      <c r="D131" s="1976" t="s">
        <v>1282</v>
      </c>
      <c r="E131" s="1976"/>
      <c r="F131" s="1976"/>
      <c r="G131" s="1976"/>
      <c r="H131" s="1976"/>
      <c r="I131" s="1976"/>
      <c r="J131" s="1976"/>
      <c r="K131" s="1976"/>
      <c r="L131" s="1977"/>
      <c r="M131" s="1935"/>
      <c r="N131" s="1936"/>
      <c r="O131" s="1936"/>
      <c r="P131" s="1937"/>
      <c r="AH131" s="2161"/>
      <c r="AI131" s="1135">
        <v>14</v>
      </c>
      <c r="AJ131" s="1930"/>
      <c r="AK131" s="2128" t="s">
        <v>1282</v>
      </c>
      <c r="AL131" s="2128"/>
      <c r="AM131" s="2128"/>
      <c r="AN131" s="2128"/>
      <c r="AO131" s="2128"/>
      <c r="AP131" s="2128"/>
      <c r="AQ131" s="2128"/>
      <c r="AR131" s="2128"/>
      <c r="AS131" s="2129"/>
      <c r="AT131" s="2130"/>
      <c r="AU131" s="2131"/>
      <c r="AV131" s="2131"/>
      <c r="AW131" s="2132"/>
      <c r="AX131" s="618"/>
      <c r="AY131" s="618"/>
      <c r="AZ131" s="710"/>
      <c r="BA131" s="710"/>
      <c r="BB131" s="710"/>
      <c r="BC131" s="710"/>
      <c r="BD131" s="710"/>
      <c r="BE131" s="710"/>
      <c r="BF131" s="710"/>
      <c r="BG131" s="710"/>
      <c r="BH131" s="710"/>
      <c r="BI131" s="710"/>
      <c r="BJ131" s="710"/>
    </row>
    <row r="132" spans="1:62" ht="24.95" customHeight="1" thickTop="1" thickBot="1" x14ac:dyDescent="0.2">
      <c r="A132" s="1956"/>
      <c r="B132" s="853">
        <v>15</v>
      </c>
      <c r="C132" s="1928"/>
      <c r="D132" s="1976" t="s">
        <v>1283</v>
      </c>
      <c r="E132" s="1976"/>
      <c r="F132" s="1976"/>
      <c r="G132" s="1976"/>
      <c r="H132" s="1976"/>
      <c r="I132" s="1976"/>
      <c r="J132" s="1976"/>
      <c r="K132" s="1976"/>
      <c r="L132" s="1977"/>
      <c r="M132" s="1935"/>
      <c r="N132" s="1936"/>
      <c r="O132" s="1936"/>
      <c r="P132" s="1937"/>
      <c r="AH132" s="2161"/>
      <c r="AI132" s="1135">
        <v>15</v>
      </c>
      <c r="AJ132" s="1930"/>
      <c r="AK132" s="2128" t="s">
        <v>1283</v>
      </c>
      <c r="AL132" s="2128"/>
      <c r="AM132" s="2128"/>
      <c r="AN132" s="2128"/>
      <c r="AO132" s="2128"/>
      <c r="AP132" s="2128"/>
      <c r="AQ132" s="2128"/>
      <c r="AR132" s="2128"/>
      <c r="AS132" s="2129"/>
      <c r="AT132" s="2130"/>
      <c r="AU132" s="2131"/>
      <c r="AV132" s="2131"/>
      <c r="AW132" s="2132"/>
      <c r="AX132" s="618"/>
      <c r="AY132" s="618"/>
      <c r="AZ132" s="710"/>
      <c r="BA132" s="710"/>
      <c r="BB132" s="710"/>
      <c r="BC132" s="710"/>
      <c r="BD132" s="710"/>
      <c r="BE132" s="710"/>
      <c r="BF132" s="710"/>
      <c r="BG132" s="710"/>
      <c r="BH132" s="710"/>
      <c r="BI132" s="710"/>
      <c r="BJ132" s="710"/>
    </row>
    <row r="133" spans="1:62" ht="24.95" customHeight="1" thickTop="1" thickBot="1" x14ac:dyDescent="0.2">
      <c r="A133" s="1956"/>
      <c r="B133" s="853">
        <v>16</v>
      </c>
      <c r="C133" s="1928"/>
      <c r="D133" s="1976" t="s">
        <v>1284</v>
      </c>
      <c r="E133" s="1976"/>
      <c r="F133" s="1976"/>
      <c r="G133" s="1976"/>
      <c r="H133" s="1976"/>
      <c r="I133" s="1976"/>
      <c r="J133" s="1976"/>
      <c r="K133" s="1976"/>
      <c r="L133" s="1977"/>
      <c r="M133" s="1935"/>
      <c r="N133" s="1936"/>
      <c r="O133" s="1936"/>
      <c r="P133" s="1937"/>
      <c r="AH133" s="2161"/>
      <c r="AI133" s="1135">
        <v>16</v>
      </c>
      <c r="AJ133" s="1930"/>
      <c r="AK133" s="2128" t="s">
        <v>1284</v>
      </c>
      <c r="AL133" s="2128"/>
      <c r="AM133" s="2128"/>
      <c r="AN133" s="2128"/>
      <c r="AO133" s="2128"/>
      <c r="AP133" s="2128"/>
      <c r="AQ133" s="2128"/>
      <c r="AR133" s="2128"/>
      <c r="AS133" s="2129"/>
      <c r="AT133" s="2130"/>
      <c r="AU133" s="2131"/>
      <c r="AV133" s="2131"/>
      <c r="AW133" s="2132"/>
      <c r="AX133" s="618"/>
      <c r="AY133" s="618"/>
      <c r="AZ133" s="710"/>
      <c r="BA133" s="710"/>
      <c r="BB133" s="710"/>
      <c r="BC133" s="710"/>
      <c r="BD133" s="710"/>
      <c r="BE133" s="710"/>
      <c r="BF133" s="710"/>
      <c r="BG133" s="710"/>
      <c r="BH133" s="710"/>
      <c r="BI133" s="710"/>
      <c r="BJ133" s="710"/>
    </row>
    <row r="134" spans="1:62" ht="24.95" customHeight="1" thickTop="1" thickBot="1" x14ac:dyDescent="0.2">
      <c r="A134" s="1956"/>
      <c r="B134" s="853">
        <v>17</v>
      </c>
      <c r="C134" s="1928"/>
      <c r="D134" s="1976" t="s">
        <v>1285</v>
      </c>
      <c r="E134" s="1976"/>
      <c r="F134" s="1976"/>
      <c r="G134" s="1976"/>
      <c r="H134" s="1976"/>
      <c r="I134" s="1976"/>
      <c r="J134" s="1976"/>
      <c r="K134" s="1976"/>
      <c r="L134" s="1977"/>
      <c r="M134" s="1935"/>
      <c r="N134" s="1936"/>
      <c r="O134" s="1936"/>
      <c r="P134" s="1937"/>
      <c r="AH134" s="2161"/>
      <c r="AI134" s="1135">
        <v>17</v>
      </c>
      <c r="AJ134" s="1930"/>
      <c r="AK134" s="2128" t="s">
        <v>1285</v>
      </c>
      <c r="AL134" s="2128"/>
      <c r="AM134" s="2128"/>
      <c r="AN134" s="2128"/>
      <c r="AO134" s="2128"/>
      <c r="AP134" s="2128"/>
      <c r="AQ134" s="2128"/>
      <c r="AR134" s="2128"/>
      <c r="AS134" s="2129"/>
      <c r="AT134" s="2130"/>
      <c r="AU134" s="2131"/>
      <c r="AV134" s="2131"/>
      <c r="AW134" s="2132"/>
      <c r="AX134" s="618"/>
      <c r="AY134" s="618"/>
      <c r="AZ134" s="710"/>
      <c r="BA134" s="710"/>
      <c r="BB134" s="710"/>
      <c r="BC134" s="710"/>
      <c r="BD134" s="710"/>
      <c r="BE134" s="710"/>
      <c r="BF134" s="710"/>
      <c r="BG134" s="710"/>
      <c r="BH134" s="710"/>
      <c r="BI134" s="710"/>
      <c r="BJ134" s="710"/>
    </row>
    <row r="135" spans="1:62" ht="24.95" customHeight="1" thickTop="1" thickBot="1" x14ac:dyDescent="0.2">
      <c r="A135" s="1956"/>
      <c r="B135" s="853">
        <v>18</v>
      </c>
      <c r="C135" s="1928"/>
      <c r="D135" s="1976" t="s">
        <v>1248</v>
      </c>
      <c r="E135" s="1976"/>
      <c r="F135" s="1976"/>
      <c r="G135" s="1976"/>
      <c r="H135" s="1976"/>
      <c r="I135" s="1976"/>
      <c r="J135" s="1976"/>
      <c r="K135" s="1976"/>
      <c r="L135" s="1977"/>
      <c r="M135" s="1935"/>
      <c r="N135" s="1936"/>
      <c r="O135" s="1936"/>
      <c r="P135" s="1937"/>
      <c r="AH135" s="2161"/>
      <c r="AI135" s="1135">
        <v>18</v>
      </c>
      <c r="AJ135" s="1930"/>
      <c r="AK135" s="2128" t="s">
        <v>1248</v>
      </c>
      <c r="AL135" s="2128"/>
      <c r="AM135" s="2128"/>
      <c r="AN135" s="2128"/>
      <c r="AO135" s="2128"/>
      <c r="AP135" s="2128"/>
      <c r="AQ135" s="2128"/>
      <c r="AR135" s="2128"/>
      <c r="AS135" s="2129"/>
      <c r="AT135" s="2130"/>
      <c r="AU135" s="2131"/>
      <c r="AV135" s="2131"/>
      <c r="AW135" s="2132"/>
      <c r="AX135" s="618"/>
      <c r="AY135" s="618"/>
      <c r="AZ135" s="710"/>
      <c r="BA135" s="710"/>
      <c r="BB135" s="710"/>
      <c r="BC135" s="710"/>
      <c r="BD135" s="710"/>
      <c r="BE135" s="710"/>
      <c r="BF135" s="710"/>
      <c r="BG135" s="710"/>
      <c r="BH135" s="710"/>
      <c r="BI135" s="710"/>
      <c r="BJ135" s="710"/>
    </row>
    <row r="136" spans="1:62" ht="24.95" customHeight="1" thickTop="1" thickBot="1" x14ac:dyDescent="0.2">
      <c r="A136" s="1956"/>
      <c r="B136" s="853">
        <v>19</v>
      </c>
      <c r="C136" s="1928"/>
      <c r="D136" s="1976" t="s">
        <v>1249</v>
      </c>
      <c r="E136" s="1976"/>
      <c r="F136" s="1976"/>
      <c r="G136" s="1976"/>
      <c r="H136" s="1976"/>
      <c r="I136" s="1976"/>
      <c r="J136" s="1976"/>
      <c r="K136" s="1976"/>
      <c r="L136" s="1977"/>
      <c r="M136" s="1935"/>
      <c r="N136" s="1936"/>
      <c r="O136" s="1936"/>
      <c r="P136" s="1937"/>
      <c r="AH136" s="2161"/>
      <c r="AI136" s="1135">
        <v>19</v>
      </c>
      <c r="AJ136" s="1930"/>
      <c r="AK136" s="2128" t="s">
        <v>1249</v>
      </c>
      <c r="AL136" s="2128"/>
      <c r="AM136" s="2128"/>
      <c r="AN136" s="2128"/>
      <c r="AO136" s="2128"/>
      <c r="AP136" s="2128"/>
      <c r="AQ136" s="2128"/>
      <c r="AR136" s="2128"/>
      <c r="AS136" s="2129"/>
      <c r="AT136" s="2130"/>
      <c r="AU136" s="2131"/>
      <c r="AV136" s="2131"/>
      <c r="AW136" s="2132"/>
      <c r="AX136" s="618"/>
      <c r="AY136" s="618"/>
      <c r="AZ136" s="710"/>
      <c r="BA136" s="710"/>
      <c r="BB136" s="710"/>
      <c r="BC136" s="710"/>
      <c r="BD136" s="710"/>
      <c r="BE136" s="710"/>
      <c r="BF136" s="710"/>
      <c r="BG136" s="710"/>
      <c r="BH136" s="710"/>
      <c r="BI136" s="710"/>
      <c r="BJ136" s="710"/>
    </row>
    <row r="137" spans="1:62" ht="24.95" customHeight="1" thickTop="1" thickBot="1" x14ac:dyDescent="0.2">
      <c r="A137" s="1956"/>
      <c r="B137" s="853">
        <v>20</v>
      </c>
      <c r="C137" s="1928"/>
      <c r="D137" s="1976" t="s">
        <v>1286</v>
      </c>
      <c r="E137" s="1976"/>
      <c r="F137" s="1976"/>
      <c r="G137" s="1976"/>
      <c r="H137" s="1976"/>
      <c r="I137" s="1976"/>
      <c r="J137" s="1976"/>
      <c r="K137" s="1976"/>
      <c r="L137" s="1977"/>
      <c r="M137" s="1935"/>
      <c r="N137" s="1936"/>
      <c r="O137" s="1936"/>
      <c r="P137" s="1937"/>
      <c r="AH137" s="2161"/>
      <c r="AI137" s="1135">
        <v>20</v>
      </c>
      <c r="AJ137" s="1930"/>
      <c r="AK137" s="2128" t="s">
        <v>1286</v>
      </c>
      <c r="AL137" s="2128"/>
      <c r="AM137" s="2128"/>
      <c r="AN137" s="2128"/>
      <c r="AO137" s="2128"/>
      <c r="AP137" s="2128"/>
      <c r="AQ137" s="2128"/>
      <c r="AR137" s="2128"/>
      <c r="AS137" s="2129"/>
      <c r="AT137" s="2130"/>
      <c r="AU137" s="2131"/>
      <c r="AV137" s="2131"/>
      <c r="AW137" s="2132"/>
      <c r="AX137" s="618"/>
      <c r="AY137" s="618"/>
      <c r="AZ137" s="710"/>
      <c r="BA137" s="710"/>
      <c r="BB137" s="710"/>
      <c r="BC137" s="710"/>
      <c r="BD137" s="710"/>
      <c r="BE137" s="710"/>
      <c r="BF137" s="710"/>
      <c r="BG137" s="710"/>
      <c r="BH137" s="710"/>
      <c r="BI137" s="710"/>
      <c r="BJ137" s="710"/>
    </row>
    <row r="138" spans="1:62" ht="24.95" customHeight="1" thickTop="1" thickBot="1" x14ac:dyDescent="0.2">
      <c r="A138" s="1956"/>
      <c r="B138" s="853">
        <v>21</v>
      </c>
      <c r="C138" s="1928"/>
      <c r="D138" s="1976" t="s">
        <v>1250</v>
      </c>
      <c r="E138" s="1976"/>
      <c r="F138" s="1976"/>
      <c r="G138" s="1976"/>
      <c r="H138" s="1976"/>
      <c r="I138" s="1976"/>
      <c r="J138" s="1976"/>
      <c r="K138" s="1976"/>
      <c r="L138" s="1977"/>
      <c r="M138" s="1935"/>
      <c r="N138" s="1936"/>
      <c r="O138" s="1936"/>
      <c r="P138" s="1937"/>
      <c r="AH138" s="2161"/>
      <c r="AI138" s="1135">
        <v>21</v>
      </c>
      <c r="AJ138" s="1930"/>
      <c r="AK138" s="2128" t="s">
        <v>1250</v>
      </c>
      <c r="AL138" s="2128"/>
      <c r="AM138" s="2128"/>
      <c r="AN138" s="2128"/>
      <c r="AO138" s="2128"/>
      <c r="AP138" s="2128"/>
      <c r="AQ138" s="2128"/>
      <c r="AR138" s="2128"/>
      <c r="AS138" s="2129"/>
      <c r="AT138" s="2130"/>
      <c r="AU138" s="2131"/>
      <c r="AV138" s="2131"/>
      <c r="AW138" s="2132"/>
      <c r="AX138" s="618"/>
      <c r="AY138" s="618"/>
      <c r="AZ138" s="710"/>
      <c r="BA138" s="710"/>
      <c r="BB138" s="710"/>
      <c r="BC138" s="710"/>
      <c r="BD138" s="710"/>
      <c r="BE138" s="710"/>
      <c r="BF138" s="710"/>
      <c r="BG138" s="710"/>
      <c r="BH138" s="710"/>
      <c r="BI138" s="710"/>
      <c r="BJ138" s="710"/>
    </row>
    <row r="139" spans="1:62" ht="24.95" customHeight="1" thickTop="1" thickBot="1" x14ac:dyDescent="0.2">
      <c r="A139" s="1956"/>
      <c r="B139" s="853">
        <v>22</v>
      </c>
      <c r="C139" s="1927" t="s">
        <v>1150</v>
      </c>
      <c r="D139" s="1976" t="s">
        <v>1251</v>
      </c>
      <c r="E139" s="1976"/>
      <c r="F139" s="1976"/>
      <c r="G139" s="1976"/>
      <c r="H139" s="1976"/>
      <c r="I139" s="1976"/>
      <c r="J139" s="1976"/>
      <c r="K139" s="1976"/>
      <c r="L139" s="1977"/>
      <c r="M139" s="1935"/>
      <c r="N139" s="1936"/>
      <c r="O139" s="1936"/>
      <c r="P139" s="1937"/>
      <c r="AH139" s="2161"/>
      <c r="AI139" s="1135">
        <v>22</v>
      </c>
      <c r="AJ139" s="1929" t="s">
        <v>1150</v>
      </c>
      <c r="AK139" s="2128" t="s">
        <v>1251</v>
      </c>
      <c r="AL139" s="2128"/>
      <c r="AM139" s="2128"/>
      <c r="AN139" s="2128"/>
      <c r="AO139" s="2128"/>
      <c r="AP139" s="2128"/>
      <c r="AQ139" s="2128"/>
      <c r="AR139" s="2128"/>
      <c r="AS139" s="2129"/>
      <c r="AT139" s="2130"/>
      <c r="AU139" s="2131"/>
      <c r="AV139" s="2131"/>
      <c r="AW139" s="2132"/>
      <c r="AX139" s="618"/>
      <c r="AY139" s="618"/>
      <c r="AZ139" s="710"/>
      <c r="BA139" s="710"/>
      <c r="BB139" s="710"/>
      <c r="BC139" s="710"/>
      <c r="BD139" s="710"/>
      <c r="BE139" s="710"/>
      <c r="BF139" s="710"/>
      <c r="BG139" s="710"/>
      <c r="BH139" s="710"/>
      <c r="BI139" s="710"/>
      <c r="BJ139" s="710"/>
    </row>
    <row r="140" spans="1:62" ht="24.95" customHeight="1" thickTop="1" thickBot="1" x14ac:dyDescent="0.2">
      <c r="A140" s="1956"/>
      <c r="B140" s="853">
        <v>23</v>
      </c>
      <c r="C140" s="1928"/>
      <c r="D140" s="1976" t="s">
        <v>1252</v>
      </c>
      <c r="E140" s="1976"/>
      <c r="F140" s="1976"/>
      <c r="G140" s="1976"/>
      <c r="H140" s="1976"/>
      <c r="I140" s="1976"/>
      <c r="J140" s="1976"/>
      <c r="K140" s="1976"/>
      <c r="L140" s="1977"/>
      <c r="M140" s="1935"/>
      <c r="N140" s="1936"/>
      <c r="O140" s="1936"/>
      <c r="P140" s="1937"/>
      <c r="AH140" s="2161"/>
      <c r="AI140" s="1135">
        <v>23</v>
      </c>
      <c r="AJ140" s="1930"/>
      <c r="AK140" s="2128" t="s">
        <v>1252</v>
      </c>
      <c r="AL140" s="2128"/>
      <c r="AM140" s="2128"/>
      <c r="AN140" s="2128"/>
      <c r="AO140" s="2128"/>
      <c r="AP140" s="2128"/>
      <c r="AQ140" s="2128"/>
      <c r="AR140" s="2128"/>
      <c r="AS140" s="2129"/>
      <c r="AT140" s="2130"/>
      <c r="AU140" s="2131"/>
      <c r="AV140" s="2131"/>
      <c r="AW140" s="2132"/>
      <c r="AX140" s="618"/>
      <c r="AY140" s="618"/>
      <c r="AZ140" s="710"/>
      <c r="BA140" s="710"/>
      <c r="BB140" s="710"/>
      <c r="BC140" s="710"/>
      <c r="BD140" s="710"/>
      <c r="BE140" s="710"/>
      <c r="BF140" s="710"/>
      <c r="BG140" s="710"/>
      <c r="BH140" s="710"/>
      <c r="BI140" s="710"/>
      <c r="BJ140" s="710"/>
    </row>
    <row r="141" spans="1:62" ht="24.95" customHeight="1" thickTop="1" thickBot="1" x14ac:dyDescent="0.2">
      <c r="A141" s="1956"/>
      <c r="B141" s="853">
        <v>24</v>
      </c>
      <c r="C141" s="1928"/>
      <c r="D141" s="1976" t="s">
        <v>1224</v>
      </c>
      <c r="E141" s="1976"/>
      <c r="F141" s="1976"/>
      <c r="G141" s="1976"/>
      <c r="H141" s="1976"/>
      <c r="I141" s="1976"/>
      <c r="J141" s="1976"/>
      <c r="K141" s="1976"/>
      <c r="L141" s="1977"/>
      <c r="M141" s="1935"/>
      <c r="N141" s="1936"/>
      <c r="O141" s="1936"/>
      <c r="P141" s="1937"/>
      <c r="AH141" s="2161"/>
      <c r="AI141" s="1135">
        <v>24</v>
      </c>
      <c r="AJ141" s="1930"/>
      <c r="AK141" s="2128" t="s">
        <v>1224</v>
      </c>
      <c r="AL141" s="2128"/>
      <c r="AM141" s="2128"/>
      <c r="AN141" s="2128"/>
      <c r="AO141" s="2128"/>
      <c r="AP141" s="2128"/>
      <c r="AQ141" s="2128"/>
      <c r="AR141" s="2128"/>
      <c r="AS141" s="2129"/>
      <c r="AT141" s="2130"/>
      <c r="AU141" s="2131"/>
      <c r="AV141" s="2131"/>
      <c r="AW141" s="2132"/>
      <c r="AX141" s="618"/>
      <c r="AY141" s="618"/>
      <c r="AZ141" s="710"/>
      <c r="BA141" s="710"/>
      <c r="BB141" s="710"/>
      <c r="BC141" s="710"/>
      <c r="BD141" s="710"/>
      <c r="BE141" s="710"/>
      <c r="BF141" s="710"/>
      <c r="BG141" s="710"/>
      <c r="BH141" s="710"/>
      <c r="BI141" s="710"/>
      <c r="BJ141" s="710"/>
    </row>
    <row r="142" spans="1:62" ht="24.95" customHeight="1" thickTop="1" thickBot="1" x14ac:dyDescent="0.2">
      <c r="A142" s="1956"/>
      <c r="B142" s="853">
        <v>25</v>
      </c>
      <c r="C142" s="1928"/>
      <c r="D142" s="1976" t="s">
        <v>4008</v>
      </c>
      <c r="E142" s="1976"/>
      <c r="F142" s="1976"/>
      <c r="G142" s="1976"/>
      <c r="H142" s="1976"/>
      <c r="I142" s="1976"/>
      <c r="J142" s="1976"/>
      <c r="K142" s="1976"/>
      <c r="L142" s="1977"/>
      <c r="M142" s="1935"/>
      <c r="N142" s="1936"/>
      <c r="O142" s="1936"/>
      <c r="P142" s="1937"/>
      <c r="AH142" s="2161"/>
      <c r="AI142" s="1135">
        <v>25</v>
      </c>
      <c r="AJ142" s="1930"/>
      <c r="AK142" s="2128" t="s">
        <v>4008</v>
      </c>
      <c r="AL142" s="2128"/>
      <c r="AM142" s="2128"/>
      <c r="AN142" s="2128"/>
      <c r="AO142" s="2128"/>
      <c r="AP142" s="2128"/>
      <c r="AQ142" s="2128"/>
      <c r="AR142" s="2128"/>
      <c r="AS142" s="2129"/>
      <c r="AT142" s="2130"/>
      <c r="AU142" s="2131"/>
      <c r="AV142" s="2131"/>
      <c r="AW142" s="2132"/>
      <c r="AX142" s="618"/>
      <c r="AY142" s="618"/>
      <c r="AZ142" s="710"/>
      <c r="BA142" s="710"/>
      <c r="BB142" s="710"/>
      <c r="BC142" s="710"/>
      <c r="BD142" s="710"/>
      <c r="BE142" s="710"/>
      <c r="BF142" s="710"/>
      <c r="BG142" s="710"/>
      <c r="BH142" s="710"/>
      <c r="BI142" s="710"/>
      <c r="BJ142" s="710"/>
    </row>
    <row r="143" spans="1:62" ht="24.95" customHeight="1" thickTop="1" thickBot="1" x14ac:dyDescent="0.2">
      <c r="A143" s="1956"/>
      <c r="B143" s="853">
        <v>26</v>
      </c>
      <c r="C143" s="1928"/>
      <c r="D143" s="1976" t="s">
        <v>1287</v>
      </c>
      <c r="E143" s="1976"/>
      <c r="F143" s="1976"/>
      <c r="G143" s="1976"/>
      <c r="H143" s="1976"/>
      <c r="I143" s="1976"/>
      <c r="J143" s="1976"/>
      <c r="K143" s="1976"/>
      <c r="L143" s="1977"/>
      <c r="M143" s="1935"/>
      <c r="N143" s="1936"/>
      <c r="O143" s="1936"/>
      <c r="P143" s="1937"/>
      <c r="AH143" s="2161"/>
      <c r="AI143" s="1135">
        <v>26</v>
      </c>
      <c r="AJ143" s="1930"/>
      <c r="AK143" s="2128" t="s">
        <v>1287</v>
      </c>
      <c r="AL143" s="2128"/>
      <c r="AM143" s="2128"/>
      <c r="AN143" s="2128"/>
      <c r="AO143" s="2128"/>
      <c r="AP143" s="2128"/>
      <c r="AQ143" s="2128"/>
      <c r="AR143" s="2128"/>
      <c r="AS143" s="2129"/>
      <c r="AT143" s="2130"/>
      <c r="AU143" s="2131"/>
      <c r="AV143" s="2131"/>
      <c r="AW143" s="2132"/>
      <c r="AX143" s="618"/>
      <c r="AY143" s="618"/>
      <c r="AZ143" s="710"/>
      <c r="BA143" s="710"/>
      <c r="BB143" s="710"/>
      <c r="BC143" s="710"/>
      <c r="BD143" s="710"/>
      <c r="BE143" s="710"/>
      <c r="BF143" s="710"/>
      <c r="BG143" s="710"/>
      <c r="BH143" s="710"/>
      <c r="BI143" s="710"/>
      <c r="BJ143" s="710"/>
    </row>
    <row r="144" spans="1:62" ht="24.95" customHeight="1" thickTop="1" thickBot="1" x14ac:dyDescent="0.2">
      <c r="A144" s="1956"/>
      <c r="B144" s="853">
        <v>27</v>
      </c>
      <c r="C144" s="1978"/>
      <c r="D144" s="1976" t="s">
        <v>1288</v>
      </c>
      <c r="E144" s="1976"/>
      <c r="F144" s="1976"/>
      <c r="G144" s="1976"/>
      <c r="H144" s="1976"/>
      <c r="I144" s="1976"/>
      <c r="J144" s="1976"/>
      <c r="K144" s="1976"/>
      <c r="L144" s="1977"/>
      <c r="M144" s="1935"/>
      <c r="N144" s="1936"/>
      <c r="O144" s="1936"/>
      <c r="P144" s="1937"/>
      <c r="AH144" s="2161"/>
      <c r="AI144" s="1135">
        <v>27</v>
      </c>
      <c r="AJ144" s="2115"/>
      <c r="AK144" s="2128" t="s">
        <v>1288</v>
      </c>
      <c r="AL144" s="2128"/>
      <c r="AM144" s="2128"/>
      <c r="AN144" s="2128"/>
      <c r="AO144" s="2128"/>
      <c r="AP144" s="2128"/>
      <c r="AQ144" s="2128"/>
      <c r="AR144" s="2128"/>
      <c r="AS144" s="2129"/>
      <c r="AT144" s="2130"/>
      <c r="AU144" s="2131"/>
      <c r="AV144" s="2131"/>
      <c r="AW144" s="2132"/>
      <c r="AX144" s="618"/>
      <c r="AY144" s="618"/>
      <c r="AZ144" s="710"/>
      <c r="BA144" s="710"/>
      <c r="BB144" s="710"/>
      <c r="BC144" s="710"/>
      <c r="BD144" s="710"/>
      <c r="BE144" s="710"/>
      <c r="BF144" s="710"/>
      <c r="BG144" s="710"/>
      <c r="BH144" s="710"/>
      <c r="BI144" s="710"/>
      <c r="BJ144" s="710"/>
    </row>
    <row r="145" spans="1:62" ht="24.95" customHeight="1" thickTop="1" thickBot="1" x14ac:dyDescent="0.2">
      <c r="A145" s="1956"/>
      <c r="B145" s="853">
        <v>28</v>
      </c>
      <c r="C145" s="1927" t="s">
        <v>1149</v>
      </c>
      <c r="D145" s="1976" t="s">
        <v>1289</v>
      </c>
      <c r="E145" s="1976"/>
      <c r="F145" s="1976"/>
      <c r="G145" s="1976"/>
      <c r="H145" s="1976"/>
      <c r="I145" s="1976"/>
      <c r="J145" s="1976"/>
      <c r="K145" s="1976"/>
      <c r="L145" s="1977"/>
      <c r="M145" s="1935"/>
      <c r="N145" s="1936"/>
      <c r="O145" s="1936"/>
      <c r="P145" s="1937"/>
      <c r="AH145" s="2161"/>
      <c r="AI145" s="1135">
        <v>28</v>
      </c>
      <c r="AJ145" s="1929" t="s">
        <v>1149</v>
      </c>
      <c r="AK145" s="2128" t="s">
        <v>1289</v>
      </c>
      <c r="AL145" s="2128"/>
      <c r="AM145" s="2128"/>
      <c r="AN145" s="2128"/>
      <c r="AO145" s="2128"/>
      <c r="AP145" s="2128"/>
      <c r="AQ145" s="2128"/>
      <c r="AR145" s="2128"/>
      <c r="AS145" s="2129"/>
      <c r="AT145" s="2130"/>
      <c r="AU145" s="2131"/>
      <c r="AV145" s="2131"/>
      <c r="AW145" s="2132"/>
      <c r="AX145" s="618"/>
      <c r="AY145" s="618"/>
      <c r="AZ145" s="710"/>
      <c r="BA145" s="710"/>
      <c r="BB145" s="710"/>
      <c r="BC145" s="710"/>
      <c r="BD145" s="710"/>
      <c r="BE145" s="710"/>
      <c r="BF145" s="710"/>
      <c r="BG145" s="710"/>
      <c r="BH145" s="710"/>
      <c r="BI145" s="710"/>
      <c r="BJ145" s="710"/>
    </row>
    <row r="146" spans="1:62" ht="24.95" customHeight="1" thickTop="1" thickBot="1" x14ac:dyDescent="0.2">
      <c r="A146" s="1956"/>
      <c r="B146" s="853">
        <v>29</v>
      </c>
      <c r="C146" s="1928"/>
      <c r="D146" s="1976" t="s">
        <v>1290</v>
      </c>
      <c r="E146" s="1976"/>
      <c r="F146" s="1976"/>
      <c r="G146" s="1976"/>
      <c r="H146" s="1976"/>
      <c r="I146" s="1976"/>
      <c r="J146" s="1976"/>
      <c r="K146" s="1976"/>
      <c r="L146" s="1977"/>
      <c r="M146" s="1935"/>
      <c r="N146" s="1936"/>
      <c r="O146" s="1936"/>
      <c r="P146" s="1937"/>
      <c r="AH146" s="2161"/>
      <c r="AI146" s="1135">
        <v>29</v>
      </c>
      <c r="AJ146" s="1930"/>
      <c r="AK146" s="2128" t="s">
        <v>1290</v>
      </c>
      <c r="AL146" s="2128"/>
      <c r="AM146" s="2128"/>
      <c r="AN146" s="2128"/>
      <c r="AO146" s="2128"/>
      <c r="AP146" s="2128"/>
      <c r="AQ146" s="2128"/>
      <c r="AR146" s="2128"/>
      <c r="AS146" s="2129"/>
      <c r="AT146" s="2130"/>
      <c r="AU146" s="2131"/>
      <c r="AV146" s="2131"/>
      <c r="AW146" s="2132"/>
      <c r="AX146" s="618"/>
      <c r="AY146" s="618"/>
      <c r="AZ146" s="710"/>
      <c r="BA146" s="710"/>
      <c r="BB146" s="710"/>
      <c r="BC146" s="710"/>
      <c r="BD146" s="710"/>
      <c r="BE146" s="710"/>
      <c r="BF146" s="710"/>
      <c r="BG146" s="710"/>
      <c r="BH146" s="710"/>
      <c r="BI146" s="710"/>
      <c r="BJ146" s="710"/>
    </row>
    <row r="147" spans="1:62" ht="24.95" customHeight="1" thickTop="1" thickBot="1" x14ac:dyDescent="0.2">
      <c r="A147" s="1956"/>
      <c r="B147" s="853">
        <v>30</v>
      </c>
      <c r="C147" s="1928"/>
      <c r="D147" s="1976" t="s">
        <v>1291</v>
      </c>
      <c r="E147" s="1976"/>
      <c r="F147" s="1976"/>
      <c r="G147" s="1976"/>
      <c r="H147" s="1976"/>
      <c r="I147" s="1976"/>
      <c r="J147" s="1976"/>
      <c r="K147" s="1976"/>
      <c r="L147" s="1977"/>
      <c r="M147" s="1935"/>
      <c r="N147" s="1936"/>
      <c r="O147" s="1936"/>
      <c r="P147" s="1937"/>
      <c r="AH147" s="2161"/>
      <c r="AI147" s="1135">
        <v>30</v>
      </c>
      <c r="AJ147" s="1930"/>
      <c r="AK147" s="2128" t="s">
        <v>1291</v>
      </c>
      <c r="AL147" s="2128"/>
      <c r="AM147" s="2128"/>
      <c r="AN147" s="2128"/>
      <c r="AO147" s="2128"/>
      <c r="AP147" s="2128"/>
      <c r="AQ147" s="2128"/>
      <c r="AR147" s="2128"/>
      <c r="AS147" s="2129"/>
      <c r="AT147" s="2130"/>
      <c r="AU147" s="2131"/>
      <c r="AV147" s="2131"/>
      <c r="AW147" s="2132"/>
      <c r="AX147" s="618"/>
      <c r="AY147" s="618"/>
      <c r="AZ147" s="710"/>
      <c r="BA147" s="710"/>
      <c r="BB147" s="710"/>
      <c r="BC147" s="710"/>
      <c r="BD147" s="710"/>
      <c r="BE147" s="710"/>
      <c r="BF147" s="710"/>
      <c r="BG147" s="710"/>
      <c r="BH147" s="710"/>
      <c r="BI147" s="710"/>
      <c r="BJ147" s="710"/>
    </row>
    <row r="148" spans="1:62" ht="24.95" customHeight="1" thickTop="1" thickBot="1" x14ac:dyDescent="0.2">
      <c r="A148" s="1956"/>
      <c r="B148" s="1314">
        <v>31</v>
      </c>
      <c r="C148" s="1978"/>
      <c r="D148" s="1976" t="s">
        <v>3424</v>
      </c>
      <c r="E148" s="1976"/>
      <c r="F148" s="1976"/>
      <c r="G148" s="1976"/>
      <c r="H148" s="1976"/>
      <c r="I148" s="1976"/>
      <c r="J148" s="1976"/>
      <c r="K148" s="1976"/>
      <c r="L148" s="1977"/>
      <c r="M148" s="1935"/>
      <c r="N148" s="1936"/>
      <c r="O148" s="1936"/>
      <c r="P148" s="1937"/>
      <c r="AH148" s="2161"/>
      <c r="AI148" s="1134">
        <v>31</v>
      </c>
      <c r="AJ148" s="2115"/>
      <c r="AK148" s="2128" t="s">
        <v>3424</v>
      </c>
      <c r="AL148" s="2128"/>
      <c r="AM148" s="2128"/>
      <c r="AN148" s="2128"/>
      <c r="AO148" s="2128"/>
      <c r="AP148" s="2128"/>
      <c r="AQ148" s="2128"/>
      <c r="AR148" s="2128"/>
      <c r="AS148" s="2129"/>
      <c r="AT148" s="2130"/>
      <c r="AU148" s="2131"/>
      <c r="AV148" s="2131"/>
      <c r="AW148" s="2132"/>
      <c r="AX148" s="618"/>
      <c r="AY148" s="618"/>
      <c r="AZ148" s="710"/>
      <c r="BA148" s="710"/>
      <c r="BB148" s="710"/>
      <c r="BC148" s="710"/>
      <c r="BD148" s="710"/>
      <c r="BE148" s="710"/>
      <c r="BF148" s="710"/>
      <c r="BG148" s="710"/>
      <c r="BH148" s="710"/>
      <c r="BI148" s="710"/>
      <c r="BJ148" s="710"/>
    </row>
    <row r="149" spans="1:62" ht="24.95" customHeight="1" thickTop="1" thickBot="1" x14ac:dyDescent="0.2">
      <c r="A149" s="1957"/>
      <c r="B149" s="875"/>
      <c r="C149" s="1985"/>
      <c r="D149" s="1986"/>
      <c r="E149" s="1986"/>
      <c r="F149" s="1986"/>
      <c r="G149" s="1986"/>
      <c r="H149" s="1986"/>
      <c r="I149" s="1986"/>
      <c r="J149" s="1986"/>
      <c r="K149" s="1986"/>
      <c r="L149" s="1987"/>
      <c r="M149" s="1950"/>
      <c r="N149" s="1951"/>
      <c r="O149" s="1951"/>
      <c r="P149" s="1952"/>
      <c r="AH149" s="2162"/>
      <c r="AI149" s="1136"/>
      <c r="AJ149" s="2156"/>
      <c r="AK149" s="2157"/>
      <c r="AL149" s="2157"/>
      <c r="AM149" s="2157"/>
      <c r="AN149" s="2157"/>
      <c r="AO149" s="2157"/>
      <c r="AP149" s="2157"/>
      <c r="AQ149" s="2157"/>
      <c r="AR149" s="2157"/>
      <c r="AS149" s="2157"/>
      <c r="AT149" s="2130"/>
      <c r="AU149" s="2131"/>
      <c r="AV149" s="2131"/>
      <c r="AW149" s="2132"/>
      <c r="AX149" s="618"/>
      <c r="AY149" s="618"/>
      <c r="AZ149" s="710"/>
      <c r="BA149" s="710"/>
      <c r="BB149" s="710"/>
      <c r="BC149" s="710"/>
      <c r="BD149" s="710"/>
      <c r="BE149" s="710"/>
      <c r="BF149" s="710"/>
      <c r="BG149" s="710"/>
      <c r="BH149" s="710"/>
      <c r="BI149" s="710"/>
      <c r="BJ149" s="710"/>
    </row>
    <row r="150" spans="1:62" ht="24.95" customHeight="1" thickTop="1" thickBot="1" x14ac:dyDescent="0.2">
      <c r="A150" s="1955" t="s">
        <v>25</v>
      </c>
      <c r="B150" s="859">
        <v>1</v>
      </c>
      <c r="C150" s="1928" t="s">
        <v>154</v>
      </c>
      <c r="D150" s="1995" t="s">
        <v>1292</v>
      </c>
      <c r="E150" s="1996"/>
      <c r="F150" s="1996"/>
      <c r="G150" s="1996"/>
      <c r="H150" s="1996"/>
      <c r="I150" s="1996"/>
      <c r="J150" s="1996"/>
      <c r="K150" s="1996"/>
      <c r="L150" s="1997"/>
      <c r="M150" s="1935"/>
      <c r="N150" s="1936"/>
      <c r="O150" s="1936"/>
      <c r="P150" s="1937"/>
      <c r="AH150" s="2166" t="s">
        <v>25</v>
      </c>
      <c r="AI150" s="1413">
        <v>1</v>
      </c>
      <c r="AJ150" s="2114" t="s">
        <v>154</v>
      </c>
      <c r="AK150" s="2116" t="s">
        <v>1292</v>
      </c>
      <c r="AL150" s="2117"/>
      <c r="AM150" s="2117"/>
      <c r="AN150" s="2117"/>
      <c r="AO150" s="2117"/>
      <c r="AP150" s="2117"/>
      <c r="AQ150" s="2117"/>
      <c r="AR150" s="2117"/>
      <c r="AS150" s="2118"/>
      <c r="AT150" s="2130"/>
      <c r="AU150" s="2131"/>
      <c r="AV150" s="2131"/>
      <c r="AW150" s="2132"/>
      <c r="AX150" s="618"/>
      <c r="AY150" s="618"/>
      <c r="AZ150" s="618"/>
      <c r="BA150" s="618"/>
      <c r="BB150" s="618"/>
      <c r="BC150" s="618"/>
      <c r="BD150" s="618"/>
      <c r="BE150" s="618"/>
      <c r="BF150" s="618"/>
      <c r="BG150" s="618"/>
      <c r="BH150" s="710"/>
      <c r="BI150" s="710"/>
      <c r="BJ150" s="710"/>
    </row>
    <row r="151" spans="1:62" ht="24.95" customHeight="1" thickTop="1" thickBot="1" x14ac:dyDescent="0.2">
      <c r="A151" s="1956"/>
      <c r="B151" s="860">
        <v>2</v>
      </c>
      <c r="C151" s="1928"/>
      <c r="D151" s="1979" t="s">
        <v>1293</v>
      </c>
      <c r="E151" s="1980"/>
      <c r="F151" s="1980"/>
      <c r="G151" s="1980"/>
      <c r="H151" s="1980"/>
      <c r="I151" s="1980"/>
      <c r="J151" s="1980"/>
      <c r="K151" s="1980"/>
      <c r="L151" s="1981"/>
      <c r="M151" s="1935"/>
      <c r="N151" s="1936"/>
      <c r="O151" s="1936"/>
      <c r="P151" s="1937"/>
      <c r="AH151" s="2161"/>
      <c r="AI151" s="1414">
        <v>2</v>
      </c>
      <c r="AJ151" s="1930"/>
      <c r="AK151" s="2119" t="s">
        <v>1293</v>
      </c>
      <c r="AL151" s="2120"/>
      <c r="AM151" s="2120"/>
      <c r="AN151" s="2120"/>
      <c r="AO151" s="2120"/>
      <c r="AP151" s="2120"/>
      <c r="AQ151" s="2120"/>
      <c r="AR151" s="2120"/>
      <c r="AS151" s="2121"/>
      <c r="AT151" s="2130"/>
      <c r="AU151" s="2131"/>
      <c r="AV151" s="2131"/>
      <c r="AW151" s="2132"/>
      <c r="AX151" s="618"/>
      <c r="AY151" s="618"/>
      <c r="AZ151" s="618"/>
      <c r="BA151" s="618"/>
      <c r="BB151" s="618"/>
      <c r="BC151" s="618"/>
      <c r="BD151" s="618"/>
      <c r="BE151" s="618"/>
      <c r="BF151" s="618"/>
      <c r="BG151" s="618"/>
      <c r="BH151" s="710"/>
      <c r="BI151" s="710"/>
      <c r="BJ151" s="710"/>
    </row>
    <row r="152" spans="1:62" ht="24.95" customHeight="1" thickTop="1" thickBot="1" x14ac:dyDescent="0.2">
      <c r="A152" s="1956"/>
      <c r="B152" s="860">
        <v>3</v>
      </c>
      <c r="C152" s="1928"/>
      <c r="D152" s="1979" t="s">
        <v>1294</v>
      </c>
      <c r="E152" s="1980"/>
      <c r="F152" s="1980"/>
      <c r="G152" s="1980"/>
      <c r="H152" s="1980"/>
      <c r="I152" s="1980"/>
      <c r="J152" s="1980"/>
      <c r="K152" s="1980"/>
      <c r="L152" s="1981"/>
      <c r="M152" s="1935"/>
      <c r="N152" s="1936"/>
      <c r="O152" s="1936"/>
      <c r="P152" s="1937"/>
      <c r="AH152" s="2161"/>
      <c r="AI152" s="1414">
        <v>3</v>
      </c>
      <c r="AJ152" s="1930"/>
      <c r="AK152" s="2119" t="s">
        <v>1294</v>
      </c>
      <c r="AL152" s="2120"/>
      <c r="AM152" s="2120"/>
      <c r="AN152" s="2120"/>
      <c r="AO152" s="2120"/>
      <c r="AP152" s="2120"/>
      <c r="AQ152" s="2120"/>
      <c r="AR152" s="2120"/>
      <c r="AS152" s="2121"/>
      <c r="AT152" s="2130"/>
      <c r="AU152" s="2131"/>
      <c r="AV152" s="2131"/>
      <c r="AW152" s="2132"/>
      <c r="AX152" s="618"/>
      <c r="AY152" s="618"/>
      <c r="AZ152" s="618"/>
      <c r="BA152" s="618"/>
      <c r="BB152" s="618"/>
      <c r="BC152" s="618"/>
      <c r="BD152" s="618"/>
      <c r="BE152" s="618"/>
      <c r="BF152" s="618"/>
      <c r="BG152" s="618"/>
      <c r="BH152" s="710"/>
      <c r="BI152" s="710"/>
      <c r="BJ152" s="710"/>
    </row>
    <row r="153" spans="1:62" ht="24.95" customHeight="1" thickTop="1" thickBot="1" x14ac:dyDescent="0.2">
      <c r="A153" s="1956"/>
      <c r="B153" s="860">
        <v>4</v>
      </c>
      <c r="C153" s="1928"/>
      <c r="D153" s="1979" t="s">
        <v>1295</v>
      </c>
      <c r="E153" s="1980"/>
      <c r="F153" s="1980"/>
      <c r="G153" s="1980"/>
      <c r="H153" s="1980"/>
      <c r="I153" s="1980"/>
      <c r="J153" s="1980"/>
      <c r="K153" s="1980"/>
      <c r="L153" s="1981"/>
      <c r="M153" s="1935"/>
      <c r="N153" s="1936"/>
      <c r="O153" s="1936"/>
      <c r="P153" s="1937"/>
      <c r="AH153" s="2161"/>
      <c r="AI153" s="1414">
        <v>4</v>
      </c>
      <c r="AJ153" s="1930"/>
      <c r="AK153" s="2119" t="s">
        <v>1295</v>
      </c>
      <c r="AL153" s="2120"/>
      <c r="AM153" s="2120"/>
      <c r="AN153" s="2120"/>
      <c r="AO153" s="2120"/>
      <c r="AP153" s="2120"/>
      <c r="AQ153" s="2120"/>
      <c r="AR153" s="2120"/>
      <c r="AS153" s="2121"/>
      <c r="AT153" s="2130"/>
      <c r="AU153" s="2131"/>
      <c r="AV153" s="2131"/>
      <c r="AW153" s="2132"/>
      <c r="AX153" s="618"/>
      <c r="AY153" s="618"/>
      <c r="AZ153" s="618"/>
      <c r="BA153" s="618"/>
      <c r="BB153" s="618"/>
      <c r="BC153" s="618"/>
      <c r="BD153" s="618"/>
      <c r="BE153" s="618"/>
      <c r="BF153" s="618"/>
      <c r="BG153" s="618"/>
      <c r="BH153" s="710"/>
      <c r="BI153" s="710"/>
      <c r="BJ153" s="710"/>
    </row>
    <row r="154" spans="1:62" ht="24.95" customHeight="1" thickTop="1" thickBot="1" x14ac:dyDescent="0.2">
      <c r="A154" s="1956"/>
      <c r="B154" s="860">
        <v>5</v>
      </c>
      <c r="C154" s="1978"/>
      <c r="D154" s="1979" t="s">
        <v>1253</v>
      </c>
      <c r="E154" s="1980"/>
      <c r="F154" s="1980"/>
      <c r="G154" s="1980"/>
      <c r="H154" s="1980"/>
      <c r="I154" s="1980"/>
      <c r="J154" s="1980"/>
      <c r="K154" s="1980"/>
      <c r="L154" s="1981"/>
      <c r="M154" s="1935"/>
      <c r="N154" s="1936"/>
      <c r="O154" s="1936"/>
      <c r="P154" s="1937"/>
      <c r="AH154" s="2161"/>
      <c r="AI154" s="1414">
        <v>5</v>
      </c>
      <c r="AJ154" s="2115"/>
      <c r="AK154" s="2122" t="s">
        <v>1253</v>
      </c>
      <c r="AL154" s="2123"/>
      <c r="AM154" s="2123"/>
      <c r="AN154" s="2123"/>
      <c r="AO154" s="2123"/>
      <c r="AP154" s="2123"/>
      <c r="AQ154" s="2123"/>
      <c r="AR154" s="2123"/>
      <c r="AS154" s="2124"/>
      <c r="AT154" s="2130"/>
      <c r="AU154" s="2131"/>
      <c r="AV154" s="2131"/>
      <c r="AW154" s="2132"/>
      <c r="AX154" s="618"/>
      <c r="AY154" s="618"/>
      <c r="AZ154" s="618"/>
      <c r="BA154" s="618"/>
      <c r="BB154" s="618"/>
      <c r="BC154" s="618"/>
      <c r="BD154" s="618"/>
      <c r="BE154" s="618"/>
      <c r="BF154" s="618"/>
      <c r="BG154" s="618"/>
      <c r="BH154" s="710"/>
      <c r="BI154" s="710"/>
      <c r="BJ154" s="710"/>
    </row>
    <row r="155" spans="1:62" ht="24.95" customHeight="1" thickTop="1" thickBot="1" x14ac:dyDescent="0.2">
      <c r="A155" s="1956"/>
      <c r="B155" s="860">
        <v>6</v>
      </c>
      <c r="C155" s="1927" t="s">
        <v>3425</v>
      </c>
      <c r="D155" s="1979" t="s">
        <v>1296</v>
      </c>
      <c r="E155" s="1980"/>
      <c r="F155" s="1980"/>
      <c r="G155" s="1980"/>
      <c r="H155" s="1980"/>
      <c r="I155" s="1980"/>
      <c r="J155" s="1980"/>
      <c r="K155" s="1980"/>
      <c r="L155" s="1981"/>
      <c r="M155" s="1935"/>
      <c r="N155" s="1936"/>
      <c r="O155" s="1936"/>
      <c r="P155" s="1937"/>
      <c r="AH155" s="2161"/>
      <c r="AI155" s="1414">
        <v>6</v>
      </c>
      <c r="AJ155" s="1929" t="s">
        <v>3425</v>
      </c>
      <c r="AK155" s="2119" t="s">
        <v>1296</v>
      </c>
      <c r="AL155" s="2120"/>
      <c r="AM155" s="2120"/>
      <c r="AN155" s="2120"/>
      <c r="AO155" s="2120"/>
      <c r="AP155" s="2120"/>
      <c r="AQ155" s="2120"/>
      <c r="AR155" s="2120"/>
      <c r="AS155" s="2121"/>
      <c r="AT155" s="2130"/>
      <c r="AU155" s="2131"/>
      <c r="AV155" s="2131"/>
      <c r="AW155" s="2132"/>
      <c r="AX155" s="618"/>
      <c r="AY155" s="618"/>
      <c r="AZ155" s="618"/>
      <c r="BA155" s="618"/>
      <c r="BB155" s="618"/>
      <c r="BC155" s="618"/>
      <c r="BD155" s="618"/>
      <c r="BE155" s="618"/>
      <c r="BF155" s="618"/>
      <c r="BG155" s="618"/>
      <c r="BH155" s="710"/>
      <c r="BI155" s="710"/>
      <c r="BJ155" s="710"/>
    </row>
    <row r="156" spans="1:62" ht="24.95" customHeight="1" thickTop="1" thickBot="1" x14ac:dyDescent="0.2">
      <c r="A156" s="1956"/>
      <c r="B156" s="860">
        <v>7</v>
      </c>
      <c r="C156" s="1928"/>
      <c r="D156" s="1979" t="s">
        <v>1297</v>
      </c>
      <c r="E156" s="1980"/>
      <c r="F156" s="1980"/>
      <c r="G156" s="1980"/>
      <c r="H156" s="1980"/>
      <c r="I156" s="1980"/>
      <c r="J156" s="1980"/>
      <c r="K156" s="1980"/>
      <c r="L156" s="1981"/>
      <c r="M156" s="1935"/>
      <c r="N156" s="1936"/>
      <c r="O156" s="1936"/>
      <c r="P156" s="1937"/>
      <c r="AH156" s="2161"/>
      <c r="AI156" s="1414">
        <v>7</v>
      </c>
      <c r="AJ156" s="1930"/>
      <c r="AK156" s="2119" t="s">
        <v>1297</v>
      </c>
      <c r="AL156" s="2120"/>
      <c r="AM156" s="2120"/>
      <c r="AN156" s="2120"/>
      <c r="AO156" s="2120"/>
      <c r="AP156" s="2120"/>
      <c r="AQ156" s="2120"/>
      <c r="AR156" s="2120"/>
      <c r="AS156" s="2121"/>
      <c r="AT156" s="2130"/>
      <c r="AU156" s="2131"/>
      <c r="AV156" s="2131"/>
      <c r="AW156" s="2132"/>
      <c r="AX156" s="618"/>
      <c r="AY156" s="618"/>
      <c r="AZ156" s="618"/>
      <c r="BA156" s="618"/>
      <c r="BB156" s="618"/>
      <c r="BC156" s="618"/>
      <c r="BD156" s="618"/>
      <c r="BE156" s="618"/>
      <c r="BF156" s="618"/>
      <c r="BG156" s="618"/>
      <c r="BH156" s="710"/>
      <c r="BI156" s="710"/>
      <c r="BJ156" s="710"/>
    </row>
    <row r="157" spans="1:62" ht="24.95" customHeight="1" thickTop="1" thickBot="1" x14ac:dyDescent="0.2">
      <c r="A157" s="1956"/>
      <c r="B157" s="860">
        <v>8</v>
      </c>
      <c r="C157" s="1978"/>
      <c r="D157" s="2163" t="s">
        <v>1298</v>
      </c>
      <c r="E157" s="2164"/>
      <c r="F157" s="2164"/>
      <c r="G157" s="2164"/>
      <c r="H157" s="2164"/>
      <c r="I157" s="2164"/>
      <c r="J157" s="2164"/>
      <c r="K157" s="2164"/>
      <c r="L157" s="2165"/>
      <c r="M157" s="1935"/>
      <c r="N157" s="1936"/>
      <c r="O157" s="1936"/>
      <c r="P157" s="1937"/>
      <c r="AH157" s="2161"/>
      <c r="AI157" s="1414">
        <v>8</v>
      </c>
      <c r="AJ157" s="2115"/>
      <c r="AK157" s="2125" t="s">
        <v>1298</v>
      </c>
      <c r="AL157" s="2126"/>
      <c r="AM157" s="2126"/>
      <c r="AN157" s="2126"/>
      <c r="AO157" s="2126"/>
      <c r="AP157" s="2126"/>
      <c r="AQ157" s="2126"/>
      <c r="AR157" s="2126"/>
      <c r="AS157" s="2127"/>
      <c r="AT157" s="2130"/>
      <c r="AU157" s="2131"/>
      <c r="AV157" s="2131"/>
      <c r="AW157" s="2132"/>
      <c r="AX157" s="618"/>
      <c r="AY157" s="618"/>
      <c r="AZ157" s="618"/>
      <c r="BA157" s="618"/>
      <c r="BB157" s="618"/>
      <c r="BC157" s="618"/>
      <c r="BD157" s="618"/>
      <c r="BE157" s="618"/>
      <c r="BF157" s="618"/>
      <c r="BG157" s="618"/>
      <c r="BH157" s="710"/>
      <c r="BI157" s="710"/>
      <c r="BJ157" s="710"/>
    </row>
    <row r="158" spans="1:62" ht="24.95" customHeight="1" thickTop="1" thickBot="1" x14ac:dyDescent="0.2">
      <c r="A158" s="1956"/>
      <c r="B158" s="860">
        <v>9</v>
      </c>
      <c r="C158" s="1927" t="s">
        <v>155</v>
      </c>
      <c r="D158" s="1979" t="s">
        <v>32</v>
      </c>
      <c r="E158" s="1980"/>
      <c r="F158" s="1980"/>
      <c r="G158" s="1980"/>
      <c r="H158" s="1980"/>
      <c r="I158" s="1980"/>
      <c r="J158" s="1980"/>
      <c r="K158" s="1980"/>
      <c r="L158" s="1981"/>
      <c r="M158" s="1935"/>
      <c r="N158" s="1936"/>
      <c r="O158" s="1936"/>
      <c r="P158" s="1937"/>
      <c r="AH158" s="2161"/>
      <c r="AI158" s="1414">
        <v>9</v>
      </c>
      <c r="AJ158" s="1929" t="s">
        <v>155</v>
      </c>
      <c r="AK158" s="2119" t="s">
        <v>32</v>
      </c>
      <c r="AL158" s="2120"/>
      <c r="AM158" s="2120"/>
      <c r="AN158" s="2120"/>
      <c r="AO158" s="2120"/>
      <c r="AP158" s="2120"/>
      <c r="AQ158" s="2120"/>
      <c r="AR158" s="2120"/>
      <c r="AS158" s="2121"/>
      <c r="AT158" s="2130"/>
      <c r="AU158" s="2131"/>
      <c r="AV158" s="2131"/>
      <c r="AW158" s="2132"/>
      <c r="AX158" s="618"/>
      <c r="AY158" s="618"/>
      <c r="AZ158" s="618"/>
      <c r="BA158" s="618"/>
      <c r="BB158" s="618"/>
      <c r="BC158" s="618"/>
      <c r="BD158" s="618"/>
      <c r="BE158" s="618"/>
      <c r="BF158" s="618"/>
      <c r="BG158" s="618"/>
      <c r="BH158" s="710"/>
      <c r="BI158" s="710"/>
      <c r="BJ158" s="710"/>
    </row>
    <row r="159" spans="1:62" ht="24.95" customHeight="1" thickTop="1" thickBot="1" x14ac:dyDescent="0.2">
      <c r="A159" s="1956"/>
      <c r="B159" s="860">
        <v>10</v>
      </c>
      <c r="C159" s="1928"/>
      <c r="D159" s="1979" t="s">
        <v>30</v>
      </c>
      <c r="E159" s="1980"/>
      <c r="F159" s="1980"/>
      <c r="G159" s="1980"/>
      <c r="H159" s="1980"/>
      <c r="I159" s="1980"/>
      <c r="J159" s="1980"/>
      <c r="K159" s="1980"/>
      <c r="L159" s="1981"/>
      <c r="M159" s="1935"/>
      <c r="N159" s="1936"/>
      <c r="O159" s="1936"/>
      <c r="P159" s="1937"/>
      <c r="AH159" s="2161"/>
      <c r="AI159" s="1414">
        <v>10</v>
      </c>
      <c r="AJ159" s="1930"/>
      <c r="AK159" s="2119" t="s">
        <v>30</v>
      </c>
      <c r="AL159" s="2120"/>
      <c r="AM159" s="2120"/>
      <c r="AN159" s="2120"/>
      <c r="AO159" s="2120"/>
      <c r="AP159" s="2120"/>
      <c r="AQ159" s="2120"/>
      <c r="AR159" s="2120"/>
      <c r="AS159" s="2121"/>
      <c r="AT159" s="2130"/>
      <c r="AU159" s="2131"/>
      <c r="AV159" s="2131"/>
      <c r="AW159" s="2132"/>
      <c r="AX159" s="611"/>
      <c r="AY159" s="618"/>
      <c r="AZ159" s="611"/>
      <c r="BA159" s="611"/>
      <c r="BB159" s="611"/>
      <c r="BC159" s="611"/>
      <c r="BD159" s="611"/>
      <c r="BE159" s="611"/>
      <c r="BF159" s="611"/>
      <c r="BG159" s="611"/>
      <c r="BH159" s="710"/>
      <c r="BI159" s="620"/>
      <c r="BJ159" s="710"/>
    </row>
    <row r="160" spans="1:62" ht="24.95" customHeight="1" thickTop="1" thickBot="1" x14ac:dyDescent="0.2">
      <c r="A160" s="1956"/>
      <c r="B160" s="860">
        <v>11</v>
      </c>
      <c r="C160" s="1928"/>
      <c r="D160" s="1979" t="s">
        <v>31</v>
      </c>
      <c r="E160" s="1980"/>
      <c r="F160" s="1980"/>
      <c r="G160" s="1980"/>
      <c r="H160" s="1980"/>
      <c r="I160" s="1980"/>
      <c r="J160" s="1980"/>
      <c r="K160" s="1980"/>
      <c r="L160" s="1981"/>
      <c r="M160" s="1935"/>
      <c r="N160" s="1936"/>
      <c r="O160" s="1936"/>
      <c r="P160" s="1937"/>
      <c r="AH160" s="2161"/>
      <c r="AI160" s="1414">
        <v>11</v>
      </c>
      <c r="AJ160" s="1930"/>
      <c r="AK160" s="2119" t="s">
        <v>31</v>
      </c>
      <c r="AL160" s="2120"/>
      <c r="AM160" s="2120"/>
      <c r="AN160" s="2120"/>
      <c r="AO160" s="2120"/>
      <c r="AP160" s="2120"/>
      <c r="AQ160" s="2120"/>
      <c r="AR160" s="2120"/>
      <c r="AS160" s="2121"/>
      <c r="AT160" s="2130"/>
      <c r="AU160" s="2131"/>
      <c r="AV160" s="2131"/>
      <c r="AW160" s="2132"/>
      <c r="AX160" s="618"/>
      <c r="AY160" s="618"/>
      <c r="AZ160" s="618"/>
      <c r="BA160" s="618"/>
      <c r="BB160" s="618"/>
      <c r="BC160" s="618"/>
      <c r="BD160" s="618"/>
      <c r="BE160" s="618"/>
      <c r="BF160" s="618"/>
      <c r="BG160" s="618"/>
      <c r="BH160" s="710"/>
      <c r="BI160" s="710"/>
      <c r="BJ160" s="710"/>
    </row>
    <row r="161" spans="1:64" ht="24.95" customHeight="1" thickTop="1" thickBot="1" x14ac:dyDescent="0.2">
      <c r="A161" s="1956"/>
      <c r="B161" s="860">
        <v>12</v>
      </c>
      <c r="C161" s="1928"/>
      <c r="D161" s="1979" t="s">
        <v>1299</v>
      </c>
      <c r="E161" s="1980"/>
      <c r="F161" s="1980"/>
      <c r="G161" s="1980"/>
      <c r="H161" s="1980"/>
      <c r="I161" s="1980"/>
      <c r="J161" s="1980"/>
      <c r="K161" s="1980"/>
      <c r="L161" s="1981"/>
      <c r="M161" s="1935"/>
      <c r="N161" s="1936"/>
      <c r="O161" s="1936"/>
      <c r="P161" s="1937"/>
      <c r="Q161" s="23"/>
      <c r="S161" s="23"/>
      <c r="T161" s="23"/>
      <c r="U161" s="23"/>
      <c r="V161" s="23"/>
      <c r="W161" s="23"/>
      <c r="X161" s="23"/>
      <c r="Y161" s="23"/>
      <c r="Z161" s="23"/>
      <c r="AB161" s="23"/>
      <c r="AH161" s="2161"/>
      <c r="AI161" s="1414">
        <v>12</v>
      </c>
      <c r="AJ161" s="1930"/>
      <c r="AK161" s="2119" t="s">
        <v>1299</v>
      </c>
      <c r="AL161" s="2120"/>
      <c r="AM161" s="2120"/>
      <c r="AN161" s="2120"/>
      <c r="AO161" s="2120"/>
      <c r="AP161" s="2120"/>
      <c r="AQ161" s="2120"/>
      <c r="AR161" s="2120"/>
      <c r="AS161" s="2121"/>
      <c r="AT161" s="2130"/>
      <c r="AU161" s="2131"/>
      <c r="AV161" s="2131"/>
      <c r="AW161" s="2132"/>
      <c r="AX161" s="618"/>
      <c r="AY161" s="618"/>
      <c r="AZ161" s="618"/>
      <c r="BA161" s="618"/>
      <c r="BB161" s="618"/>
      <c r="BC161" s="618"/>
      <c r="BD161" s="618"/>
      <c r="BE161" s="618"/>
      <c r="BF161" s="618"/>
      <c r="BG161" s="618"/>
      <c r="BH161" s="710"/>
      <c r="BI161" s="710"/>
      <c r="BJ161" s="710"/>
    </row>
    <row r="162" spans="1:64" ht="24.95" customHeight="1" thickTop="1" thickBot="1" x14ac:dyDescent="0.2">
      <c r="A162" s="1956"/>
      <c r="B162" s="860">
        <v>13</v>
      </c>
      <c r="C162" s="1978"/>
      <c r="D162" s="1995" t="s">
        <v>1300</v>
      </c>
      <c r="E162" s="1996"/>
      <c r="F162" s="1996"/>
      <c r="G162" s="1996"/>
      <c r="H162" s="1996"/>
      <c r="I162" s="1996"/>
      <c r="J162" s="1996"/>
      <c r="K162" s="1996"/>
      <c r="L162" s="1997"/>
      <c r="M162" s="1935"/>
      <c r="N162" s="1936"/>
      <c r="O162" s="1936"/>
      <c r="P162" s="1937"/>
      <c r="AH162" s="2161"/>
      <c r="AI162" s="1414">
        <v>13</v>
      </c>
      <c r="AJ162" s="2115"/>
      <c r="AK162" s="2151" t="s">
        <v>1300</v>
      </c>
      <c r="AL162" s="2152"/>
      <c r="AM162" s="2152"/>
      <c r="AN162" s="2152"/>
      <c r="AO162" s="2152"/>
      <c r="AP162" s="2152"/>
      <c r="AQ162" s="2152"/>
      <c r="AR162" s="2152"/>
      <c r="AS162" s="2153"/>
      <c r="AT162" s="2130"/>
      <c r="AU162" s="2131"/>
      <c r="AV162" s="2131"/>
      <c r="AW162" s="2132"/>
      <c r="AX162" s="618"/>
      <c r="AY162" s="618"/>
      <c r="AZ162" s="618"/>
      <c r="BA162" s="618"/>
      <c r="BB162" s="618"/>
      <c r="BC162" s="618"/>
      <c r="BD162" s="618"/>
      <c r="BE162" s="618"/>
      <c r="BF162" s="618"/>
      <c r="BG162" s="618"/>
      <c r="BH162" s="710"/>
      <c r="BI162" s="710"/>
      <c r="BJ162" s="710"/>
    </row>
    <row r="163" spans="1:64" ht="24.95" customHeight="1" thickTop="1" thickBot="1" x14ac:dyDescent="0.2">
      <c r="A163" s="1957"/>
      <c r="B163" s="876"/>
      <c r="C163" s="1982"/>
      <c r="D163" s="1983"/>
      <c r="E163" s="1983"/>
      <c r="F163" s="1983"/>
      <c r="G163" s="1983"/>
      <c r="H163" s="1983"/>
      <c r="I163" s="1983"/>
      <c r="J163" s="1983"/>
      <c r="K163" s="1983"/>
      <c r="L163" s="1984"/>
      <c r="M163" s="1958"/>
      <c r="N163" s="1959"/>
      <c r="O163" s="1959"/>
      <c r="P163" s="1960"/>
      <c r="AH163" s="2162"/>
      <c r="AI163" s="1415"/>
      <c r="AJ163" s="2154"/>
      <c r="AK163" s="2155"/>
      <c r="AL163" s="2155"/>
      <c r="AM163" s="2155"/>
      <c r="AN163" s="2155"/>
      <c r="AO163" s="2155"/>
      <c r="AP163" s="2155"/>
      <c r="AQ163" s="2155"/>
      <c r="AR163" s="2155"/>
      <c r="AS163" s="2155"/>
      <c r="AT163" s="2130"/>
      <c r="AU163" s="2131"/>
      <c r="AV163" s="2131"/>
      <c r="AW163" s="2132"/>
      <c r="AX163" s="618"/>
      <c r="AY163" s="618"/>
      <c r="AZ163" s="618"/>
      <c r="BA163" s="618"/>
      <c r="BB163" s="618"/>
      <c r="BC163" s="618"/>
      <c r="BD163" s="618"/>
      <c r="BE163" s="618"/>
      <c r="BF163" s="618"/>
      <c r="BG163" s="618"/>
      <c r="BH163" s="710"/>
      <c r="BI163" s="710"/>
      <c r="BJ163" s="710"/>
    </row>
    <row r="164" spans="1:64" ht="15" customHeight="1" thickBot="1" x14ac:dyDescent="0.2">
      <c r="A164" s="796"/>
      <c r="B164" s="797"/>
      <c r="C164" s="798"/>
      <c r="D164" s="798"/>
      <c r="E164" s="798"/>
      <c r="F164" s="798"/>
      <c r="G164" s="798"/>
      <c r="H164" s="798"/>
      <c r="I164" s="798"/>
      <c r="J164" s="798"/>
      <c r="K164" s="798"/>
      <c r="L164" s="798"/>
      <c r="M164" s="947"/>
      <c r="N164" s="947"/>
      <c r="O164" s="947"/>
      <c r="P164" s="947"/>
      <c r="AH164" s="1416"/>
      <c r="AI164" s="1417"/>
      <c r="AJ164" s="27"/>
      <c r="AK164" s="27"/>
      <c r="AL164" s="27"/>
      <c r="AM164" s="27"/>
      <c r="AN164" s="27"/>
      <c r="AO164" s="27"/>
      <c r="AP164" s="27"/>
      <c r="AQ164" s="27"/>
      <c r="AR164" s="27"/>
      <c r="AS164" s="27"/>
      <c r="AT164" s="1418"/>
      <c r="AU164" s="1418"/>
      <c r="AV164" s="618"/>
      <c r="AW164" s="618"/>
    </row>
    <row r="165" spans="1:64" ht="38.1" customHeight="1" thickTop="1" thickBot="1" x14ac:dyDescent="0.2">
      <c r="A165" s="2144"/>
      <c r="B165" s="2145"/>
      <c r="C165" s="923" t="s">
        <v>3481</v>
      </c>
      <c r="E165" s="1412"/>
      <c r="F165" s="798"/>
      <c r="G165" s="798"/>
      <c r="H165" s="798"/>
      <c r="I165" s="798"/>
      <c r="J165" s="798"/>
      <c r="K165" s="798"/>
      <c r="L165" s="798"/>
      <c r="M165" s="947"/>
      <c r="N165" s="947"/>
      <c r="O165" s="947"/>
      <c r="P165" s="947"/>
      <c r="AH165" s="2149"/>
      <c r="AI165" s="2150"/>
      <c r="AJ165" s="1584" t="s">
        <v>3482</v>
      </c>
      <c r="AT165" s="1418"/>
      <c r="AU165" s="1418"/>
      <c r="AV165" s="618"/>
      <c r="AW165" s="618"/>
      <c r="AX165" s="1389"/>
      <c r="AY165" s="1389"/>
      <c r="AZ165" s="1389"/>
      <c r="BA165" s="1389"/>
      <c r="BB165" s="1389"/>
      <c r="BC165" s="1389"/>
      <c r="BD165" s="1389"/>
      <c r="BE165" s="1389"/>
      <c r="BF165" s="1389"/>
      <c r="BG165" s="1389"/>
      <c r="BH165" s="1389"/>
      <c r="BI165" s="1389"/>
      <c r="BJ165" s="1389"/>
      <c r="BK165" s="1389"/>
      <c r="BL165" s="1389"/>
    </row>
    <row r="166" spans="1:64" ht="18" customHeight="1" thickTop="1" x14ac:dyDescent="0.15">
      <c r="A166" s="1853" t="str">
        <f>IF(ISBLANK('１．学校基本情報'!$A$7),"",'１．学校基本情報'!$A$7)</f>
        <v/>
      </c>
      <c r="B166" s="1853"/>
      <c r="C166" s="1853"/>
      <c r="D166" s="1853"/>
      <c r="E166" s="1853"/>
      <c r="F166" s="1853"/>
      <c r="G166" s="1853"/>
      <c r="H166" s="1853"/>
      <c r="I166" s="1853"/>
      <c r="J166" s="1853"/>
      <c r="K166" s="1853"/>
      <c r="L166" s="1853"/>
      <c r="M166" s="1853"/>
      <c r="N166" s="1853"/>
      <c r="O166" s="1853"/>
      <c r="P166" s="1853"/>
      <c r="Q166" s="1853"/>
      <c r="R166" s="1853"/>
      <c r="S166" s="1853"/>
      <c r="T166" s="1853"/>
      <c r="U166" s="1853"/>
      <c r="V166" s="1853"/>
      <c r="W166" s="1853"/>
      <c r="X166" s="1853"/>
      <c r="Y166" s="1853"/>
      <c r="Z166" s="1853"/>
      <c r="AA166" s="1853"/>
      <c r="AB166" s="1853"/>
      <c r="AC166" s="1853"/>
      <c r="AD166" s="1853"/>
      <c r="AE166" s="1853"/>
      <c r="AF166" s="1853"/>
      <c r="AX166" s="707"/>
      <c r="AY166" s="618"/>
      <c r="AZ166" s="707"/>
      <c r="BA166" s="707"/>
      <c r="BB166" s="707"/>
      <c r="BC166" s="707"/>
      <c r="BD166" s="707"/>
      <c r="BE166" s="707"/>
      <c r="BF166" s="707"/>
      <c r="BG166" s="707"/>
      <c r="BH166" s="708"/>
      <c r="BI166" s="708"/>
      <c r="BJ166" s="709"/>
      <c r="BK166" s="714"/>
    </row>
    <row r="167" spans="1:64" ht="75" customHeight="1" thickBot="1" x14ac:dyDescent="0.2">
      <c r="A167" s="1998" t="s">
        <v>5517</v>
      </c>
      <c r="B167" s="1999"/>
      <c r="C167" s="1999"/>
      <c r="D167" s="1999"/>
      <c r="E167" s="1999"/>
      <c r="F167" s="1999"/>
      <c r="G167" s="1999"/>
      <c r="H167" s="1999"/>
      <c r="I167" s="1999"/>
      <c r="J167" s="1999"/>
      <c r="K167" s="1999"/>
      <c r="L167" s="1999"/>
      <c r="M167" s="1999"/>
      <c r="N167" s="1999"/>
      <c r="O167" s="1999"/>
      <c r="P167" s="1999"/>
      <c r="Q167" s="1999"/>
      <c r="R167" s="1999"/>
      <c r="S167" s="1999"/>
      <c r="T167" s="1999"/>
      <c r="U167" s="1999"/>
      <c r="V167" s="1999"/>
      <c r="X167" s="700"/>
      <c r="Y167" s="700"/>
      <c r="Z167" s="700"/>
      <c r="AA167" s="700"/>
      <c r="AB167" s="700"/>
      <c r="AC167" s="700"/>
      <c r="AD167" s="700"/>
      <c r="AE167" s="700"/>
      <c r="AH167" s="1919" t="s">
        <v>5519</v>
      </c>
      <c r="AI167" s="1919"/>
      <c r="AJ167" s="1919"/>
      <c r="AK167" s="1919"/>
      <c r="AL167" s="1919"/>
      <c r="AM167" s="1919"/>
      <c r="AN167" s="1919"/>
      <c r="AO167" s="1919"/>
      <c r="AP167" s="1919"/>
      <c r="AQ167" s="1919"/>
      <c r="AR167" s="1919"/>
      <c r="AS167" s="1919"/>
      <c r="AT167" s="1919"/>
      <c r="AU167" s="1919"/>
      <c r="AV167" s="1919"/>
      <c r="AW167" s="1919"/>
      <c r="AX167" s="1919"/>
      <c r="AY167" s="1919"/>
      <c r="AZ167" s="1919"/>
      <c r="BA167" s="1919"/>
      <c r="BB167" s="1919"/>
      <c r="BC167" s="1919"/>
      <c r="BD167" s="1919"/>
      <c r="BE167" s="1919"/>
      <c r="BF167" s="1919"/>
      <c r="BG167" s="1919"/>
      <c r="BH167" s="710"/>
      <c r="BI167" s="620"/>
      <c r="BJ167" s="620"/>
    </row>
    <row r="168" spans="1:64" ht="25.5" customHeight="1" thickBot="1" x14ac:dyDescent="0.2">
      <c r="A168" s="1938"/>
      <c r="B168" s="1939"/>
      <c r="C168" s="1939"/>
      <c r="D168" s="1939"/>
      <c r="E168" s="1939"/>
      <c r="F168" s="1939"/>
      <c r="G168" s="1939"/>
      <c r="H168" s="1939"/>
      <c r="I168" s="1939"/>
      <c r="J168" s="1939"/>
      <c r="K168" s="1939"/>
      <c r="L168" s="1940"/>
      <c r="M168" s="2000" t="s">
        <v>3485</v>
      </c>
      <c r="N168" s="2001"/>
      <c r="O168" s="2001"/>
      <c r="P168" s="2002"/>
      <c r="Q168" s="1399"/>
      <c r="S168" s="1399"/>
      <c r="T168" s="1399"/>
      <c r="U168" s="1399"/>
      <c r="V168" s="1399"/>
      <c r="W168" s="1399"/>
      <c r="X168" s="1399"/>
      <c r="Y168" s="1399"/>
      <c r="Z168" s="1399"/>
      <c r="AA168" s="1400"/>
      <c r="AB168" s="1400"/>
      <c r="AC168" s="273"/>
      <c r="AD168" s="714"/>
      <c r="AH168" s="2133"/>
      <c r="AI168" s="2134"/>
      <c r="AJ168" s="2134"/>
      <c r="AK168" s="2134"/>
      <c r="AL168" s="2134"/>
      <c r="AM168" s="2134"/>
      <c r="AN168" s="2134"/>
      <c r="AO168" s="2134"/>
      <c r="AP168" s="2134"/>
      <c r="AQ168" s="2134"/>
      <c r="AR168" s="2134"/>
      <c r="AS168" s="2135"/>
      <c r="AT168" s="2146" t="s">
        <v>3485</v>
      </c>
      <c r="AU168" s="2147"/>
      <c r="AV168" s="2147"/>
      <c r="AW168" s="2148"/>
      <c r="AX168" s="618"/>
      <c r="AY168" s="618"/>
      <c r="AZ168" s="618"/>
      <c r="BA168" s="618"/>
      <c r="BB168" s="618"/>
      <c r="BC168" s="618"/>
      <c r="BD168" s="618"/>
      <c r="BE168" s="618"/>
      <c r="BF168" s="618"/>
      <c r="BG168" s="618"/>
      <c r="BH168" s="710"/>
      <c r="BI168" s="710"/>
      <c r="BJ168" s="710"/>
    </row>
    <row r="169" spans="1:64" ht="24.95" customHeight="1" thickTop="1" thickBot="1" x14ac:dyDescent="0.2">
      <c r="A169" s="1943" t="s">
        <v>22</v>
      </c>
      <c r="B169" s="867">
        <v>1</v>
      </c>
      <c r="C169" s="1931" t="s">
        <v>1198</v>
      </c>
      <c r="D169" s="1941" t="s">
        <v>1246</v>
      </c>
      <c r="E169" s="1941"/>
      <c r="F169" s="1941"/>
      <c r="G169" s="1941"/>
      <c r="H169" s="1941"/>
      <c r="I169" s="1941"/>
      <c r="J169" s="1941"/>
      <c r="K169" s="1941"/>
      <c r="L169" s="1942"/>
      <c r="M169" s="1935"/>
      <c r="N169" s="1936"/>
      <c r="O169" s="1936"/>
      <c r="P169" s="1937"/>
      <c r="S169" s="23"/>
      <c r="T169" s="23"/>
      <c r="U169" s="23"/>
      <c r="V169" s="23"/>
      <c r="W169" s="23"/>
      <c r="X169" s="23"/>
      <c r="Y169" s="23"/>
      <c r="Z169" s="23"/>
      <c r="AB169" s="23"/>
      <c r="AC169" s="23"/>
      <c r="AH169" s="2160" t="s">
        <v>22</v>
      </c>
      <c r="AI169" s="1134">
        <v>1</v>
      </c>
      <c r="AJ169" s="1929" t="s">
        <v>1198</v>
      </c>
      <c r="AK169" s="2128" t="s">
        <v>1246</v>
      </c>
      <c r="AL169" s="2128"/>
      <c r="AM169" s="2128"/>
      <c r="AN169" s="2128"/>
      <c r="AO169" s="2128"/>
      <c r="AP169" s="2128"/>
      <c r="AQ169" s="2128"/>
      <c r="AR169" s="2128"/>
      <c r="AS169" s="2129"/>
      <c r="AT169" s="2130"/>
      <c r="AU169" s="2131"/>
      <c r="AV169" s="2131"/>
      <c r="AW169" s="2132"/>
      <c r="AX169" s="618"/>
      <c r="AY169" s="618"/>
      <c r="AZ169" s="618"/>
      <c r="BA169" s="618"/>
      <c r="BB169" s="618"/>
      <c r="BC169" s="618"/>
      <c r="BD169" s="618"/>
      <c r="BE169" s="618"/>
      <c r="BF169" s="618"/>
      <c r="BG169" s="618"/>
      <c r="BH169" s="710"/>
      <c r="BI169" s="710"/>
      <c r="BJ169" s="710"/>
    </row>
    <row r="170" spans="1:64" ht="24.95" customHeight="1" thickTop="1" thickBot="1" x14ac:dyDescent="0.2">
      <c r="A170" s="1925"/>
      <c r="B170" s="868">
        <v>2</v>
      </c>
      <c r="C170" s="1932"/>
      <c r="D170" s="1933" t="s">
        <v>23</v>
      </c>
      <c r="E170" s="1933"/>
      <c r="F170" s="1933"/>
      <c r="G170" s="1933"/>
      <c r="H170" s="1933"/>
      <c r="I170" s="1933"/>
      <c r="J170" s="1933"/>
      <c r="K170" s="1933"/>
      <c r="L170" s="1934"/>
      <c r="M170" s="1935"/>
      <c r="N170" s="1936"/>
      <c r="O170" s="1936"/>
      <c r="P170" s="1937"/>
      <c r="AH170" s="2161"/>
      <c r="AI170" s="1135">
        <v>2</v>
      </c>
      <c r="AJ170" s="1930"/>
      <c r="AK170" s="2128" t="s">
        <v>23</v>
      </c>
      <c r="AL170" s="2128"/>
      <c r="AM170" s="2128"/>
      <c r="AN170" s="2128"/>
      <c r="AO170" s="2128"/>
      <c r="AP170" s="2128"/>
      <c r="AQ170" s="2128"/>
      <c r="AR170" s="2128"/>
      <c r="AS170" s="2129"/>
      <c r="AT170" s="2130"/>
      <c r="AU170" s="2131"/>
      <c r="AV170" s="2131"/>
      <c r="AW170" s="2132"/>
      <c r="AX170" s="618"/>
      <c r="AY170" s="618"/>
      <c r="AZ170" s="618"/>
      <c r="BA170" s="618"/>
      <c r="BB170" s="618"/>
      <c r="BC170" s="618"/>
      <c r="BD170" s="618"/>
      <c r="BE170" s="618"/>
      <c r="BF170" s="618"/>
      <c r="BG170" s="618"/>
      <c r="BH170" s="710"/>
      <c r="BI170" s="710"/>
      <c r="BJ170" s="710"/>
    </row>
    <row r="171" spans="1:64" ht="24.95" customHeight="1" thickTop="1" thickBot="1" x14ac:dyDescent="0.2">
      <c r="A171" s="1925"/>
      <c r="B171" s="868">
        <v>3</v>
      </c>
      <c r="C171" s="1932"/>
      <c r="D171" s="1933" t="s">
        <v>24</v>
      </c>
      <c r="E171" s="1933"/>
      <c r="F171" s="1933"/>
      <c r="G171" s="1933"/>
      <c r="H171" s="1933"/>
      <c r="I171" s="1933"/>
      <c r="J171" s="1933"/>
      <c r="K171" s="1933"/>
      <c r="L171" s="1934"/>
      <c r="M171" s="1935"/>
      <c r="N171" s="1936"/>
      <c r="O171" s="1936"/>
      <c r="P171" s="1937"/>
      <c r="AH171" s="2161"/>
      <c r="AI171" s="1135">
        <v>3</v>
      </c>
      <c r="AJ171" s="1930"/>
      <c r="AK171" s="2128" t="s">
        <v>24</v>
      </c>
      <c r="AL171" s="2128"/>
      <c r="AM171" s="2128"/>
      <c r="AN171" s="2128"/>
      <c r="AO171" s="2128"/>
      <c r="AP171" s="2128"/>
      <c r="AQ171" s="2128"/>
      <c r="AR171" s="2128"/>
      <c r="AS171" s="2129"/>
      <c r="AT171" s="2130"/>
      <c r="AU171" s="2131"/>
      <c r="AV171" s="2131"/>
      <c r="AW171" s="2132"/>
      <c r="AX171" s="618"/>
      <c r="AY171" s="618"/>
      <c r="AZ171" s="618"/>
      <c r="BA171" s="618"/>
      <c r="BB171" s="618"/>
      <c r="BC171" s="618"/>
      <c r="BD171" s="618"/>
      <c r="BE171" s="618"/>
      <c r="BF171" s="618"/>
      <c r="BG171" s="618"/>
      <c r="BH171" s="710"/>
      <c r="BI171" s="710"/>
      <c r="BJ171" s="710"/>
    </row>
    <row r="172" spans="1:64" ht="24.95" customHeight="1" thickTop="1" thickBot="1" x14ac:dyDescent="0.2">
      <c r="A172" s="1925"/>
      <c r="B172" s="868">
        <v>4</v>
      </c>
      <c r="C172" s="1932"/>
      <c r="D172" s="1933" t="s">
        <v>183</v>
      </c>
      <c r="E172" s="1933"/>
      <c r="F172" s="1933"/>
      <c r="G172" s="1933"/>
      <c r="H172" s="1933"/>
      <c r="I172" s="1933"/>
      <c r="J172" s="1933"/>
      <c r="K172" s="1933"/>
      <c r="L172" s="1934"/>
      <c r="M172" s="1935"/>
      <c r="N172" s="1936"/>
      <c r="O172" s="1936"/>
      <c r="P172" s="1937"/>
      <c r="AH172" s="2161"/>
      <c r="AI172" s="1135">
        <v>4</v>
      </c>
      <c r="AJ172" s="1930"/>
      <c r="AK172" s="2128" t="s">
        <v>183</v>
      </c>
      <c r="AL172" s="2128"/>
      <c r="AM172" s="2128"/>
      <c r="AN172" s="2128"/>
      <c r="AO172" s="2128"/>
      <c r="AP172" s="2128"/>
      <c r="AQ172" s="2128"/>
      <c r="AR172" s="2128"/>
      <c r="AS172" s="2129"/>
      <c r="AT172" s="2130"/>
      <c r="AU172" s="2131"/>
      <c r="AV172" s="2131"/>
      <c r="AW172" s="2132"/>
      <c r="AX172" s="611"/>
      <c r="AY172" s="618"/>
      <c r="AZ172" s="611"/>
      <c r="BA172" s="611"/>
      <c r="BB172" s="611"/>
      <c r="BC172" s="611"/>
      <c r="BD172" s="611"/>
      <c r="BE172" s="611"/>
      <c r="BF172" s="611"/>
      <c r="BG172" s="611"/>
      <c r="BH172" s="710"/>
      <c r="BI172" s="620"/>
      <c r="BJ172" s="620"/>
    </row>
    <row r="173" spans="1:64" ht="24.95" customHeight="1" thickTop="1" thickBot="1" x14ac:dyDescent="0.2">
      <c r="A173" s="1925"/>
      <c r="B173" s="868">
        <v>5</v>
      </c>
      <c r="C173" s="1932"/>
      <c r="D173" s="1933" t="s">
        <v>184</v>
      </c>
      <c r="E173" s="1933"/>
      <c r="F173" s="1933"/>
      <c r="G173" s="1933"/>
      <c r="H173" s="1933"/>
      <c r="I173" s="1933"/>
      <c r="J173" s="1933"/>
      <c r="K173" s="1933"/>
      <c r="L173" s="1934"/>
      <c r="M173" s="1935"/>
      <c r="N173" s="1936"/>
      <c r="O173" s="1936"/>
      <c r="P173" s="1937"/>
      <c r="AH173" s="2161"/>
      <c r="AI173" s="1135">
        <v>5</v>
      </c>
      <c r="AJ173" s="1930"/>
      <c r="AK173" s="2128" t="s">
        <v>184</v>
      </c>
      <c r="AL173" s="2128"/>
      <c r="AM173" s="2128"/>
      <c r="AN173" s="2128"/>
      <c r="AO173" s="2128"/>
      <c r="AP173" s="2128"/>
      <c r="AQ173" s="2128"/>
      <c r="AR173" s="2128"/>
      <c r="AS173" s="2129"/>
      <c r="AT173" s="2130"/>
      <c r="AU173" s="2131"/>
      <c r="AV173" s="2131"/>
      <c r="AW173" s="2132"/>
      <c r="AX173" s="618"/>
      <c r="AY173" s="618"/>
      <c r="AZ173" s="618"/>
      <c r="BA173" s="618"/>
      <c r="BB173" s="618"/>
      <c r="BC173" s="618"/>
      <c r="BD173" s="618"/>
      <c r="BE173" s="618"/>
      <c r="BF173" s="618"/>
      <c r="BG173" s="618"/>
      <c r="BH173" s="710"/>
      <c r="BI173" s="710"/>
      <c r="BJ173" s="710"/>
    </row>
    <row r="174" spans="1:64" ht="24.95" customHeight="1" thickTop="1" thickBot="1" x14ac:dyDescent="0.2">
      <c r="A174" s="1925"/>
      <c r="B174" s="868">
        <v>6</v>
      </c>
      <c r="C174" s="1932"/>
      <c r="D174" s="1933" t="s">
        <v>1276</v>
      </c>
      <c r="E174" s="1933"/>
      <c r="F174" s="1933"/>
      <c r="G174" s="1933"/>
      <c r="H174" s="1933"/>
      <c r="I174" s="1933"/>
      <c r="J174" s="1933"/>
      <c r="K174" s="1933"/>
      <c r="L174" s="1934"/>
      <c r="M174" s="1935"/>
      <c r="N174" s="1936"/>
      <c r="O174" s="1936"/>
      <c r="P174" s="1937"/>
      <c r="Q174" s="23"/>
      <c r="S174" s="23"/>
      <c r="T174" s="23"/>
      <c r="U174" s="23"/>
      <c r="V174" s="23"/>
      <c r="W174" s="23"/>
      <c r="X174" s="23"/>
      <c r="Y174" s="23"/>
      <c r="Z174" s="23"/>
      <c r="AB174" s="23"/>
      <c r="AC174" s="23"/>
      <c r="AH174" s="2161"/>
      <c r="AI174" s="1135">
        <v>6</v>
      </c>
      <c r="AJ174" s="1930"/>
      <c r="AK174" s="2128" t="s">
        <v>1276</v>
      </c>
      <c r="AL174" s="2128"/>
      <c r="AM174" s="2128"/>
      <c r="AN174" s="2128"/>
      <c r="AO174" s="2128"/>
      <c r="AP174" s="2128"/>
      <c r="AQ174" s="2128"/>
      <c r="AR174" s="2128"/>
      <c r="AS174" s="2129"/>
      <c r="AT174" s="2130"/>
      <c r="AU174" s="2131"/>
      <c r="AV174" s="2131"/>
      <c r="AW174" s="2132"/>
      <c r="AX174" s="618"/>
      <c r="AY174" s="618"/>
      <c r="AZ174" s="618"/>
      <c r="BA174" s="618"/>
      <c r="BB174" s="618"/>
      <c r="BC174" s="618"/>
      <c r="BD174" s="618"/>
      <c r="BE174" s="618"/>
      <c r="BF174" s="618"/>
      <c r="BG174" s="618"/>
      <c r="BH174" s="710"/>
      <c r="BI174" s="710"/>
      <c r="BJ174" s="710"/>
    </row>
    <row r="175" spans="1:64" ht="24.95" customHeight="1" thickTop="1" thickBot="1" x14ac:dyDescent="0.2">
      <c r="A175" s="1925"/>
      <c r="B175" s="868">
        <v>7</v>
      </c>
      <c r="C175" s="1932"/>
      <c r="D175" s="1933" t="s">
        <v>1277</v>
      </c>
      <c r="E175" s="1933"/>
      <c r="F175" s="1933"/>
      <c r="G175" s="1933"/>
      <c r="H175" s="1933"/>
      <c r="I175" s="1933"/>
      <c r="J175" s="1933"/>
      <c r="K175" s="1933"/>
      <c r="L175" s="1934"/>
      <c r="M175" s="1935"/>
      <c r="N175" s="1936"/>
      <c r="O175" s="1936"/>
      <c r="P175" s="1937"/>
      <c r="AH175" s="2161"/>
      <c r="AI175" s="1135">
        <v>7</v>
      </c>
      <c r="AJ175" s="1930"/>
      <c r="AK175" s="2128" t="s">
        <v>1277</v>
      </c>
      <c r="AL175" s="2128"/>
      <c r="AM175" s="2128"/>
      <c r="AN175" s="2128"/>
      <c r="AO175" s="2128"/>
      <c r="AP175" s="2128"/>
      <c r="AQ175" s="2128"/>
      <c r="AR175" s="2128"/>
      <c r="AS175" s="2129"/>
      <c r="AT175" s="2130"/>
      <c r="AU175" s="2131"/>
      <c r="AV175" s="2131"/>
      <c r="AW175" s="2132"/>
      <c r="AX175" s="611"/>
      <c r="AY175" s="618"/>
      <c r="AZ175" s="611"/>
      <c r="BA175" s="611"/>
      <c r="BB175" s="611"/>
      <c r="BC175" s="611"/>
      <c r="BD175" s="611"/>
      <c r="BE175" s="611"/>
      <c r="BF175" s="611"/>
      <c r="BG175" s="611"/>
      <c r="BH175" s="710"/>
      <c r="BI175" s="620"/>
      <c r="BJ175" s="620"/>
    </row>
    <row r="176" spans="1:64" ht="24.95" customHeight="1" thickTop="1" thickBot="1" x14ac:dyDescent="0.2">
      <c r="A176" s="1925"/>
      <c r="B176" s="868">
        <v>8</v>
      </c>
      <c r="C176" s="1932"/>
      <c r="D176" s="1933" t="s">
        <v>1247</v>
      </c>
      <c r="E176" s="1933"/>
      <c r="F176" s="1933"/>
      <c r="G176" s="1933"/>
      <c r="H176" s="1933"/>
      <c r="I176" s="1933"/>
      <c r="J176" s="1933"/>
      <c r="K176" s="1933"/>
      <c r="L176" s="1934"/>
      <c r="M176" s="1935"/>
      <c r="N176" s="1936"/>
      <c r="O176" s="1936"/>
      <c r="P176" s="1937"/>
      <c r="AH176" s="2161"/>
      <c r="AI176" s="1135">
        <v>8</v>
      </c>
      <c r="AJ176" s="1930"/>
      <c r="AK176" s="2128" t="s">
        <v>1247</v>
      </c>
      <c r="AL176" s="2128"/>
      <c r="AM176" s="2128"/>
      <c r="AN176" s="2128"/>
      <c r="AO176" s="2128"/>
      <c r="AP176" s="2128"/>
      <c r="AQ176" s="2128"/>
      <c r="AR176" s="2128"/>
      <c r="AS176" s="2129"/>
      <c r="AT176" s="2130"/>
      <c r="AU176" s="2131"/>
      <c r="AV176" s="2131"/>
      <c r="AW176" s="2132"/>
      <c r="AX176" s="618"/>
      <c r="AY176" s="618"/>
      <c r="AZ176" s="618"/>
      <c r="BA176" s="618"/>
      <c r="BB176" s="618"/>
      <c r="BC176" s="618"/>
      <c r="BD176" s="618"/>
      <c r="BE176" s="618"/>
      <c r="BF176" s="618"/>
      <c r="BG176" s="618"/>
      <c r="BH176" s="710"/>
      <c r="BI176" s="710"/>
      <c r="BJ176" s="710"/>
    </row>
    <row r="177" spans="1:62" ht="24.95" customHeight="1" thickTop="1" thickBot="1" x14ac:dyDescent="0.2">
      <c r="A177" s="1925"/>
      <c r="B177" s="868">
        <v>9</v>
      </c>
      <c r="C177" s="1932"/>
      <c r="D177" s="1933" t="s">
        <v>1278</v>
      </c>
      <c r="E177" s="1933"/>
      <c r="F177" s="1933"/>
      <c r="G177" s="1933"/>
      <c r="H177" s="1933"/>
      <c r="I177" s="1933"/>
      <c r="J177" s="1933"/>
      <c r="K177" s="1933"/>
      <c r="L177" s="1934"/>
      <c r="M177" s="1935"/>
      <c r="N177" s="1936"/>
      <c r="O177" s="1936"/>
      <c r="P177" s="1937"/>
      <c r="Q177" s="23"/>
      <c r="S177" s="23"/>
      <c r="T177" s="23"/>
      <c r="U177" s="23"/>
      <c r="V177" s="23"/>
      <c r="W177" s="23"/>
      <c r="X177" s="23"/>
      <c r="Y177" s="23"/>
      <c r="Z177" s="23"/>
      <c r="AB177" s="23"/>
      <c r="AC177" s="23"/>
      <c r="AH177" s="2161"/>
      <c r="AI177" s="1135">
        <v>9</v>
      </c>
      <c r="AJ177" s="1930"/>
      <c r="AK177" s="2128" t="s">
        <v>1278</v>
      </c>
      <c r="AL177" s="2128"/>
      <c r="AM177" s="2128"/>
      <c r="AN177" s="2128"/>
      <c r="AO177" s="2128"/>
      <c r="AP177" s="2128"/>
      <c r="AQ177" s="2128"/>
      <c r="AR177" s="2128"/>
      <c r="AS177" s="2129"/>
      <c r="AT177" s="2130"/>
      <c r="AU177" s="2131"/>
      <c r="AV177" s="2131"/>
      <c r="AW177" s="2132"/>
      <c r="AX177" s="618"/>
      <c r="AY177" s="618"/>
      <c r="AZ177" s="618"/>
      <c r="BA177" s="618"/>
      <c r="BB177" s="618"/>
      <c r="BC177" s="618"/>
      <c r="BD177" s="618"/>
      <c r="BE177" s="618"/>
      <c r="BF177" s="618"/>
      <c r="BG177" s="618"/>
      <c r="BH177" s="710"/>
      <c r="BI177" s="710"/>
      <c r="BJ177" s="710"/>
    </row>
    <row r="178" spans="1:62" ht="24.95" customHeight="1" thickTop="1" thickBot="1" x14ac:dyDescent="0.2">
      <c r="A178" s="1925"/>
      <c r="B178" s="868">
        <v>10</v>
      </c>
      <c r="C178" s="1932"/>
      <c r="D178" s="1933" t="s">
        <v>1309</v>
      </c>
      <c r="E178" s="1933"/>
      <c r="F178" s="1933"/>
      <c r="G178" s="1933"/>
      <c r="H178" s="1933"/>
      <c r="I178" s="1933"/>
      <c r="J178" s="1933"/>
      <c r="K178" s="1933"/>
      <c r="L178" s="1934"/>
      <c r="M178" s="1935"/>
      <c r="N178" s="1936"/>
      <c r="O178" s="1936"/>
      <c r="P178" s="1937"/>
      <c r="AH178" s="2161"/>
      <c r="AI178" s="1135">
        <v>10</v>
      </c>
      <c r="AJ178" s="1930"/>
      <c r="AK178" s="2128" t="s">
        <v>1309</v>
      </c>
      <c r="AL178" s="2128"/>
      <c r="AM178" s="2128"/>
      <c r="AN178" s="2128"/>
      <c r="AO178" s="2128"/>
      <c r="AP178" s="2128"/>
      <c r="AQ178" s="2128"/>
      <c r="AR178" s="2128"/>
      <c r="AS178" s="2129"/>
      <c r="AT178" s="2130"/>
      <c r="AU178" s="2131"/>
      <c r="AV178" s="2131"/>
      <c r="AW178" s="2132"/>
      <c r="AX178" s="618"/>
      <c r="AY178" s="618"/>
      <c r="AZ178" s="618"/>
      <c r="BA178" s="618"/>
      <c r="BB178" s="618"/>
      <c r="BC178" s="618"/>
      <c r="BD178" s="618"/>
      <c r="BE178" s="618"/>
      <c r="BF178" s="618"/>
      <c r="BG178" s="618"/>
      <c r="BH178" s="710"/>
      <c r="BI178" s="710"/>
      <c r="BJ178" s="710"/>
    </row>
    <row r="179" spans="1:62" ht="24.95" customHeight="1" thickTop="1" thickBot="1" x14ac:dyDescent="0.2">
      <c r="A179" s="1925"/>
      <c r="B179" s="868">
        <v>11</v>
      </c>
      <c r="C179" s="1932"/>
      <c r="D179" s="1933" t="s">
        <v>1279</v>
      </c>
      <c r="E179" s="1933"/>
      <c r="F179" s="1933"/>
      <c r="G179" s="1933"/>
      <c r="H179" s="1933"/>
      <c r="I179" s="1933"/>
      <c r="J179" s="1933"/>
      <c r="K179" s="1933"/>
      <c r="L179" s="1934"/>
      <c r="M179" s="1935"/>
      <c r="N179" s="1936"/>
      <c r="O179" s="1936"/>
      <c r="P179" s="1937"/>
      <c r="AH179" s="2161"/>
      <c r="AI179" s="1135">
        <v>11</v>
      </c>
      <c r="AJ179" s="1930"/>
      <c r="AK179" s="2128" t="s">
        <v>1279</v>
      </c>
      <c r="AL179" s="2128"/>
      <c r="AM179" s="2128"/>
      <c r="AN179" s="2128"/>
      <c r="AO179" s="2128"/>
      <c r="AP179" s="2128"/>
      <c r="AQ179" s="2128"/>
      <c r="AR179" s="2128"/>
      <c r="AS179" s="2129"/>
      <c r="AT179" s="2130"/>
      <c r="AU179" s="2131"/>
      <c r="AV179" s="2131"/>
      <c r="AW179" s="2132"/>
      <c r="AX179" s="618"/>
      <c r="AY179" s="618"/>
      <c r="AZ179" s="618"/>
      <c r="BA179" s="618"/>
      <c r="BB179" s="618"/>
      <c r="BC179" s="618"/>
      <c r="BD179" s="618"/>
      <c r="BE179" s="618"/>
      <c r="BF179" s="618"/>
      <c r="BG179" s="618"/>
      <c r="BH179" s="710"/>
      <c r="BI179" s="710"/>
      <c r="BJ179" s="710"/>
    </row>
    <row r="180" spans="1:62" ht="24.95" customHeight="1" thickTop="1" thickBot="1" x14ac:dyDescent="0.2">
      <c r="A180" s="1925"/>
      <c r="B180" s="868">
        <v>12</v>
      </c>
      <c r="C180" s="1932"/>
      <c r="D180" s="1933" t="s">
        <v>1280</v>
      </c>
      <c r="E180" s="1933"/>
      <c r="F180" s="1933"/>
      <c r="G180" s="1933"/>
      <c r="H180" s="1933"/>
      <c r="I180" s="1933"/>
      <c r="J180" s="1933"/>
      <c r="K180" s="1933"/>
      <c r="L180" s="1934"/>
      <c r="M180" s="1935"/>
      <c r="N180" s="1936"/>
      <c r="O180" s="1936"/>
      <c r="P180" s="1937"/>
      <c r="AH180" s="2161"/>
      <c r="AI180" s="1135">
        <v>12</v>
      </c>
      <c r="AJ180" s="1930"/>
      <c r="AK180" s="2128" t="s">
        <v>1280</v>
      </c>
      <c r="AL180" s="2128"/>
      <c r="AM180" s="2128"/>
      <c r="AN180" s="2128"/>
      <c r="AO180" s="2128"/>
      <c r="AP180" s="2128"/>
      <c r="AQ180" s="2128"/>
      <c r="AR180" s="2128"/>
      <c r="AS180" s="2129"/>
      <c r="AT180" s="2130"/>
      <c r="AU180" s="2131"/>
      <c r="AV180" s="2131"/>
      <c r="AW180" s="2132"/>
      <c r="AX180" s="618"/>
      <c r="AY180" s="618"/>
      <c r="AZ180" s="618"/>
      <c r="BA180" s="618"/>
      <c r="BB180" s="618"/>
      <c r="BC180" s="618"/>
      <c r="BD180" s="618"/>
      <c r="BE180" s="618"/>
      <c r="BF180" s="618"/>
      <c r="BG180" s="618"/>
      <c r="BH180" s="710"/>
      <c r="BI180" s="710"/>
      <c r="BJ180" s="710"/>
    </row>
    <row r="181" spans="1:62" ht="24.95" customHeight="1" thickTop="1" thickBot="1" x14ac:dyDescent="0.2">
      <c r="A181" s="1925"/>
      <c r="B181" s="868">
        <v>13</v>
      </c>
      <c r="C181" s="1932"/>
      <c r="D181" s="1933" t="s">
        <v>1281</v>
      </c>
      <c r="E181" s="1933"/>
      <c r="F181" s="1933"/>
      <c r="G181" s="1933"/>
      <c r="H181" s="1933"/>
      <c r="I181" s="1933"/>
      <c r="J181" s="1933"/>
      <c r="K181" s="1933"/>
      <c r="L181" s="1934"/>
      <c r="M181" s="1935"/>
      <c r="N181" s="1936"/>
      <c r="O181" s="1936"/>
      <c r="P181" s="1937"/>
      <c r="AH181" s="2161"/>
      <c r="AI181" s="1135">
        <v>13</v>
      </c>
      <c r="AJ181" s="1930"/>
      <c r="AK181" s="2128" t="s">
        <v>1281</v>
      </c>
      <c r="AL181" s="2128"/>
      <c r="AM181" s="2128"/>
      <c r="AN181" s="2128"/>
      <c r="AO181" s="2128"/>
      <c r="AP181" s="2128"/>
      <c r="AQ181" s="2128"/>
      <c r="AR181" s="2128"/>
      <c r="AS181" s="2129"/>
      <c r="AT181" s="2130"/>
      <c r="AU181" s="2131"/>
      <c r="AV181" s="2131"/>
      <c r="AW181" s="2132"/>
      <c r="AX181" s="618"/>
      <c r="AY181" s="618"/>
      <c r="AZ181" s="618"/>
      <c r="BA181" s="618"/>
      <c r="BB181" s="618"/>
      <c r="BC181" s="618"/>
      <c r="BD181" s="618"/>
      <c r="BE181" s="618"/>
      <c r="BF181" s="618"/>
      <c r="BG181" s="618"/>
      <c r="BH181" s="710"/>
      <c r="BI181" s="710"/>
      <c r="BJ181" s="710"/>
    </row>
    <row r="182" spans="1:62" ht="24.95" customHeight="1" thickTop="1" thickBot="1" x14ac:dyDescent="0.2">
      <c r="A182" s="1925"/>
      <c r="B182" s="868">
        <v>14</v>
      </c>
      <c r="C182" s="1932"/>
      <c r="D182" s="1933" t="s">
        <v>1282</v>
      </c>
      <c r="E182" s="1933"/>
      <c r="F182" s="1933"/>
      <c r="G182" s="1933"/>
      <c r="H182" s="1933"/>
      <c r="I182" s="1933"/>
      <c r="J182" s="1933"/>
      <c r="K182" s="1933"/>
      <c r="L182" s="1934"/>
      <c r="M182" s="1935"/>
      <c r="N182" s="1936"/>
      <c r="O182" s="1936"/>
      <c r="P182" s="1937"/>
      <c r="AH182" s="2161"/>
      <c r="AI182" s="1135">
        <v>14</v>
      </c>
      <c r="AJ182" s="1930"/>
      <c r="AK182" s="2128" t="s">
        <v>1282</v>
      </c>
      <c r="AL182" s="2128"/>
      <c r="AM182" s="2128"/>
      <c r="AN182" s="2128"/>
      <c r="AO182" s="2128"/>
      <c r="AP182" s="2128"/>
      <c r="AQ182" s="2128"/>
      <c r="AR182" s="2128"/>
      <c r="AS182" s="2129"/>
      <c r="AT182" s="2130"/>
      <c r="AU182" s="2131"/>
      <c r="AV182" s="2131"/>
      <c r="AW182" s="2132"/>
      <c r="AX182" s="618"/>
      <c r="AY182" s="618"/>
      <c r="AZ182" s="618"/>
      <c r="BA182" s="618"/>
      <c r="BB182" s="618"/>
      <c r="BC182" s="618"/>
      <c r="BD182" s="618"/>
      <c r="BE182" s="618"/>
      <c r="BF182" s="618"/>
      <c r="BG182" s="618"/>
      <c r="BH182" s="710"/>
      <c r="BI182" s="710"/>
      <c r="BJ182" s="710"/>
    </row>
    <row r="183" spans="1:62" ht="24.95" customHeight="1" thickTop="1" thickBot="1" x14ac:dyDescent="0.2">
      <c r="A183" s="1925"/>
      <c r="B183" s="868">
        <v>15</v>
      </c>
      <c r="C183" s="1932"/>
      <c r="D183" s="1933" t="s">
        <v>1283</v>
      </c>
      <c r="E183" s="1933"/>
      <c r="F183" s="1933"/>
      <c r="G183" s="1933"/>
      <c r="H183" s="1933"/>
      <c r="I183" s="1933"/>
      <c r="J183" s="1933"/>
      <c r="K183" s="1933"/>
      <c r="L183" s="1934"/>
      <c r="M183" s="1935"/>
      <c r="N183" s="1936"/>
      <c r="O183" s="1936"/>
      <c r="P183" s="1937"/>
      <c r="AH183" s="2161"/>
      <c r="AI183" s="1135">
        <v>15</v>
      </c>
      <c r="AJ183" s="1930"/>
      <c r="AK183" s="2128" t="s">
        <v>1283</v>
      </c>
      <c r="AL183" s="2128"/>
      <c r="AM183" s="2128"/>
      <c r="AN183" s="2128"/>
      <c r="AO183" s="2128"/>
      <c r="AP183" s="2128"/>
      <c r="AQ183" s="2128"/>
      <c r="AR183" s="2128"/>
      <c r="AS183" s="2129"/>
      <c r="AT183" s="2130"/>
      <c r="AU183" s="2131"/>
      <c r="AV183" s="2131"/>
      <c r="AW183" s="2132"/>
      <c r="AX183" s="618"/>
      <c r="AY183" s="618"/>
      <c r="AZ183" s="618"/>
      <c r="BA183" s="618"/>
      <c r="BB183" s="618"/>
      <c r="BC183" s="618"/>
      <c r="BD183" s="618"/>
      <c r="BE183" s="618"/>
      <c r="BF183" s="618"/>
      <c r="BG183" s="618"/>
      <c r="BH183" s="710"/>
      <c r="BI183" s="710"/>
      <c r="BJ183" s="710"/>
    </row>
    <row r="184" spans="1:62" ht="24.95" customHeight="1" thickTop="1" thickBot="1" x14ac:dyDescent="0.2">
      <c r="A184" s="1925"/>
      <c r="B184" s="868">
        <v>16</v>
      </c>
      <c r="C184" s="1932"/>
      <c r="D184" s="1933" t="s">
        <v>1284</v>
      </c>
      <c r="E184" s="1933"/>
      <c r="F184" s="1933"/>
      <c r="G184" s="1933"/>
      <c r="H184" s="1933"/>
      <c r="I184" s="1933"/>
      <c r="J184" s="1933"/>
      <c r="K184" s="1933"/>
      <c r="L184" s="1934"/>
      <c r="M184" s="1935"/>
      <c r="N184" s="1936"/>
      <c r="O184" s="1936"/>
      <c r="P184" s="1937"/>
      <c r="AH184" s="2161"/>
      <c r="AI184" s="1135">
        <v>16</v>
      </c>
      <c r="AJ184" s="1930"/>
      <c r="AK184" s="2128" t="s">
        <v>1284</v>
      </c>
      <c r="AL184" s="2128"/>
      <c r="AM184" s="2128"/>
      <c r="AN184" s="2128"/>
      <c r="AO184" s="2128"/>
      <c r="AP184" s="2128"/>
      <c r="AQ184" s="2128"/>
      <c r="AR184" s="2128"/>
      <c r="AS184" s="2129"/>
      <c r="AT184" s="2130"/>
      <c r="AU184" s="2131"/>
      <c r="AV184" s="2131"/>
      <c r="AW184" s="2132"/>
      <c r="AX184" s="618"/>
      <c r="AY184" s="618"/>
      <c r="AZ184" s="618"/>
      <c r="BA184" s="618"/>
      <c r="BB184" s="618"/>
      <c r="BC184" s="618"/>
      <c r="BD184" s="618"/>
      <c r="BE184" s="618"/>
      <c r="BF184" s="618"/>
      <c r="BG184" s="618"/>
      <c r="BH184" s="710"/>
      <c r="BI184" s="710"/>
      <c r="BJ184" s="710"/>
    </row>
    <row r="185" spans="1:62" ht="24.95" customHeight="1" thickTop="1" thickBot="1" x14ac:dyDescent="0.2">
      <c r="A185" s="1925"/>
      <c r="B185" s="868">
        <v>17</v>
      </c>
      <c r="C185" s="1932"/>
      <c r="D185" s="1933" t="s">
        <v>1285</v>
      </c>
      <c r="E185" s="1933"/>
      <c r="F185" s="1933"/>
      <c r="G185" s="1933"/>
      <c r="H185" s="1933"/>
      <c r="I185" s="1933"/>
      <c r="J185" s="1933"/>
      <c r="K185" s="1933"/>
      <c r="L185" s="1934"/>
      <c r="M185" s="1935"/>
      <c r="N185" s="1936"/>
      <c r="O185" s="1936"/>
      <c r="P185" s="1937"/>
      <c r="AH185" s="2161"/>
      <c r="AI185" s="1135">
        <v>17</v>
      </c>
      <c r="AJ185" s="1930"/>
      <c r="AK185" s="2128" t="s">
        <v>1285</v>
      </c>
      <c r="AL185" s="2128"/>
      <c r="AM185" s="2128"/>
      <c r="AN185" s="2128"/>
      <c r="AO185" s="2128"/>
      <c r="AP185" s="2128"/>
      <c r="AQ185" s="2128"/>
      <c r="AR185" s="2128"/>
      <c r="AS185" s="2129"/>
      <c r="AT185" s="2130"/>
      <c r="AU185" s="2131"/>
      <c r="AV185" s="2131"/>
      <c r="AW185" s="2132"/>
      <c r="AX185" s="618"/>
      <c r="AY185" s="618"/>
      <c r="AZ185" s="618"/>
      <c r="BA185" s="618"/>
      <c r="BB185" s="618"/>
      <c r="BC185" s="618"/>
      <c r="BD185" s="618"/>
      <c r="BE185" s="618"/>
      <c r="BF185" s="618"/>
      <c r="BG185" s="618"/>
      <c r="BH185" s="710"/>
      <c r="BI185" s="710"/>
      <c r="BJ185" s="710"/>
    </row>
    <row r="186" spans="1:62" ht="24.95" customHeight="1" thickTop="1" thickBot="1" x14ac:dyDescent="0.2">
      <c r="A186" s="1925"/>
      <c r="B186" s="868">
        <v>18</v>
      </c>
      <c r="C186" s="1932"/>
      <c r="D186" s="1933" t="s">
        <v>1248</v>
      </c>
      <c r="E186" s="1933"/>
      <c r="F186" s="1933"/>
      <c r="G186" s="1933"/>
      <c r="H186" s="1933"/>
      <c r="I186" s="1933"/>
      <c r="J186" s="1933"/>
      <c r="K186" s="1933"/>
      <c r="L186" s="1934"/>
      <c r="M186" s="1935"/>
      <c r="N186" s="1936"/>
      <c r="O186" s="1936"/>
      <c r="P186" s="1937"/>
      <c r="AH186" s="2161"/>
      <c r="AI186" s="1135">
        <v>18</v>
      </c>
      <c r="AJ186" s="1930"/>
      <c r="AK186" s="2128" t="s">
        <v>1248</v>
      </c>
      <c r="AL186" s="2128"/>
      <c r="AM186" s="2128"/>
      <c r="AN186" s="2128"/>
      <c r="AO186" s="2128"/>
      <c r="AP186" s="2128"/>
      <c r="AQ186" s="2128"/>
      <c r="AR186" s="2128"/>
      <c r="AS186" s="2129"/>
      <c r="AT186" s="2130"/>
      <c r="AU186" s="2131"/>
      <c r="AV186" s="2131"/>
      <c r="AW186" s="2132"/>
      <c r="AX186" s="618"/>
      <c r="AY186" s="618"/>
      <c r="AZ186" s="618"/>
      <c r="BA186" s="618"/>
      <c r="BB186" s="618"/>
      <c r="BC186" s="618"/>
      <c r="BD186" s="618"/>
      <c r="BE186" s="618"/>
      <c r="BF186" s="618"/>
      <c r="BG186" s="618"/>
      <c r="BH186" s="710"/>
      <c r="BI186" s="710"/>
      <c r="BJ186" s="710"/>
    </row>
    <row r="187" spans="1:62" ht="24.95" customHeight="1" thickTop="1" thickBot="1" x14ac:dyDescent="0.2">
      <c r="A187" s="1925"/>
      <c r="B187" s="868">
        <v>19</v>
      </c>
      <c r="C187" s="1932"/>
      <c r="D187" s="1933" t="s">
        <v>1249</v>
      </c>
      <c r="E187" s="1933"/>
      <c r="F187" s="1933"/>
      <c r="G187" s="1933"/>
      <c r="H187" s="1933"/>
      <c r="I187" s="1933"/>
      <c r="J187" s="1933"/>
      <c r="K187" s="1933"/>
      <c r="L187" s="1934"/>
      <c r="M187" s="1935"/>
      <c r="N187" s="1936"/>
      <c r="O187" s="1936"/>
      <c r="P187" s="1937"/>
      <c r="AH187" s="2161"/>
      <c r="AI187" s="1135">
        <v>19</v>
      </c>
      <c r="AJ187" s="1930"/>
      <c r="AK187" s="2128" t="s">
        <v>1249</v>
      </c>
      <c r="AL187" s="2128"/>
      <c r="AM187" s="2128"/>
      <c r="AN187" s="2128"/>
      <c r="AO187" s="2128"/>
      <c r="AP187" s="2128"/>
      <c r="AQ187" s="2128"/>
      <c r="AR187" s="2128"/>
      <c r="AS187" s="2129"/>
      <c r="AT187" s="2130"/>
      <c r="AU187" s="2131"/>
      <c r="AV187" s="2131"/>
      <c r="AW187" s="2132"/>
      <c r="AX187" s="618"/>
      <c r="AY187" s="618"/>
      <c r="AZ187" s="618"/>
      <c r="BA187" s="618"/>
      <c r="BB187" s="618"/>
      <c r="BC187" s="618"/>
      <c r="BD187" s="618"/>
      <c r="BE187" s="618"/>
      <c r="BF187" s="618"/>
      <c r="BG187" s="618"/>
      <c r="BH187" s="710"/>
      <c r="BI187" s="710"/>
      <c r="BJ187" s="710"/>
    </row>
    <row r="188" spans="1:62" ht="24.95" customHeight="1" thickTop="1" thickBot="1" x14ac:dyDescent="0.2">
      <c r="A188" s="1925"/>
      <c r="B188" s="868">
        <v>20</v>
      </c>
      <c r="C188" s="1932"/>
      <c r="D188" s="1933" t="s">
        <v>1286</v>
      </c>
      <c r="E188" s="1933"/>
      <c r="F188" s="1933"/>
      <c r="G188" s="1933"/>
      <c r="H188" s="1933"/>
      <c r="I188" s="1933"/>
      <c r="J188" s="1933"/>
      <c r="K188" s="1933"/>
      <c r="L188" s="1934"/>
      <c r="M188" s="1935"/>
      <c r="N188" s="1936"/>
      <c r="O188" s="1936"/>
      <c r="P188" s="1937"/>
      <c r="AH188" s="2161"/>
      <c r="AI188" s="1135">
        <v>20</v>
      </c>
      <c r="AJ188" s="1930"/>
      <c r="AK188" s="2128" t="s">
        <v>1286</v>
      </c>
      <c r="AL188" s="2128"/>
      <c r="AM188" s="2128"/>
      <c r="AN188" s="2128"/>
      <c r="AO188" s="2128"/>
      <c r="AP188" s="2128"/>
      <c r="AQ188" s="2128"/>
      <c r="AR188" s="2128"/>
      <c r="AS188" s="2129"/>
      <c r="AT188" s="2130"/>
      <c r="AU188" s="2131"/>
      <c r="AV188" s="2131"/>
      <c r="AW188" s="2132"/>
      <c r="AX188" s="618"/>
      <c r="AY188" s="618"/>
      <c r="AZ188" s="618"/>
      <c r="BA188" s="618"/>
      <c r="BB188" s="618"/>
      <c r="BC188" s="618"/>
      <c r="BD188" s="618"/>
      <c r="BE188" s="618"/>
      <c r="BF188" s="618"/>
      <c r="BG188" s="618"/>
      <c r="BH188" s="710"/>
      <c r="BI188" s="710"/>
      <c r="BJ188" s="710"/>
    </row>
    <row r="189" spans="1:62" ht="24.95" customHeight="1" thickTop="1" thickBot="1" x14ac:dyDescent="0.2">
      <c r="A189" s="1925"/>
      <c r="B189" s="868">
        <v>21</v>
      </c>
      <c r="C189" s="1932"/>
      <c r="D189" s="1933" t="s">
        <v>1250</v>
      </c>
      <c r="E189" s="1933"/>
      <c r="F189" s="1933"/>
      <c r="G189" s="1933"/>
      <c r="H189" s="1933"/>
      <c r="I189" s="1933"/>
      <c r="J189" s="1933"/>
      <c r="K189" s="1933"/>
      <c r="L189" s="1934"/>
      <c r="M189" s="1935"/>
      <c r="N189" s="1936"/>
      <c r="O189" s="1936"/>
      <c r="P189" s="1937"/>
      <c r="AH189" s="2161"/>
      <c r="AI189" s="1135">
        <v>21</v>
      </c>
      <c r="AJ189" s="1930"/>
      <c r="AK189" s="2128" t="s">
        <v>1250</v>
      </c>
      <c r="AL189" s="2128"/>
      <c r="AM189" s="2128"/>
      <c r="AN189" s="2128"/>
      <c r="AO189" s="2128"/>
      <c r="AP189" s="2128"/>
      <c r="AQ189" s="2128"/>
      <c r="AR189" s="2128"/>
      <c r="AS189" s="2129"/>
      <c r="AT189" s="2130"/>
      <c r="AU189" s="2131"/>
      <c r="AV189" s="2131"/>
      <c r="AW189" s="2132"/>
      <c r="AX189" s="618"/>
      <c r="AY189" s="618"/>
      <c r="AZ189" s="618"/>
      <c r="BA189" s="618"/>
      <c r="BB189" s="618"/>
      <c r="BC189" s="618"/>
      <c r="BD189" s="618"/>
      <c r="BE189" s="618"/>
      <c r="BF189" s="618"/>
      <c r="BG189" s="618"/>
      <c r="BH189" s="710"/>
      <c r="BI189" s="710"/>
      <c r="BJ189" s="710"/>
    </row>
    <row r="190" spans="1:62" ht="24.95" customHeight="1" thickTop="1" thickBot="1" x14ac:dyDescent="0.2">
      <c r="A190" s="1925"/>
      <c r="B190" s="868">
        <v>22</v>
      </c>
      <c r="C190" s="1931" t="s">
        <v>1150</v>
      </c>
      <c r="D190" s="1933" t="s">
        <v>1251</v>
      </c>
      <c r="E190" s="1933"/>
      <c r="F190" s="1933"/>
      <c r="G190" s="1933"/>
      <c r="H190" s="1933"/>
      <c r="I190" s="1933"/>
      <c r="J190" s="1933"/>
      <c r="K190" s="1933"/>
      <c r="L190" s="1934"/>
      <c r="M190" s="1935"/>
      <c r="N190" s="1936"/>
      <c r="O190" s="1936"/>
      <c r="P190" s="1937"/>
      <c r="AH190" s="2161"/>
      <c r="AI190" s="1135">
        <v>22</v>
      </c>
      <c r="AJ190" s="1929" t="s">
        <v>1150</v>
      </c>
      <c r="AK190" s="2128" t="s">
        <v>1251</v>
      </c>
      <c r="AL190" s="2128"/>
      <c r="AM190" s="2128"/>
      <c r="AN190" s="2128"/>
      <c r="AO190" s="2128"/>
      <c r="AP190" s="2128"/>
      <c r="AQ190" s="2128"/>
      <c r="AR190" s="2128"/>
      <c r="AS190" s="2129"/>
      <c r="AT190" s="2130"/>
      <c r="AU190" s="2131"/>
      <c r="AV190" s="2131"/>
      <c r="AW190" s="2132"/>
      <c r="AX190" s="618"/>
      <c r="AY190" s="618"/>
      <c r="AZ190" s="618"/>
      <c r="BA190" s="618"/>
      <c r="BB190" s="618"/>
      <c r="BC190" s="618"/>
      <c r="BD190" s="618"/>
      <c r="BE190" s="618"/>
      <c r="BF190" s="618"/>
      <c r="BG190" s="618"/>
      <c r="BH190" s="710"/>
      <c r="BI190" s="710"/>
      <c r="BJ190" s="710"/>
    </row>
    <row r="191" spans="1:62" ht="24.95" customHeight="1" thickTop="1" thickBot="1" x14ac:dyDescent="0.2">
      <c r="A191" s="1925"/>
      <c r="B191" s="868">
        <v>23</v>
      </c>
      <c r="C191" s="1932"/>
      <c r="D191" s="1933" t="s">
        <v>1252</v>
      </c>
      <c r="E191" s="1933"/>
      <c r="F191" s="1933"/>
      <c r="G191" s="1933"/>
      <c r="H191" s="1933"/>
      <c r="I191" s="1933"/>
      <c r="J191" s="1933"/>
      <c r="K191" s="1933"/>
      <c r="L191" s="1934"/>
      <c r="M191" s="1935"/>
      <c r="N191" s="1936"/>
      <c r="O191" s="1936"/>
      <c r="P191" s="1937"/>
      <c r="AH191" s="2161"/>
      <c r="AI191" s="1135">
        <v>23</v>
      </c>
      <c r="AJ191" s="1930"/>
      <c r="AK191" s="2128" t="s">
        <v>1252</v>
      </c>
      <c r="AL191" s="2128"/>
      <c r="AM191" s="2128"/>
      <c r="AN191" s="2128"/>
      <c r="AO191" s="2128"/>
      <c r="AP191" s="2128"/>
      <c r="AQ191" s="2128"/>
      <c r="AR191" s="2128"/>
      <c r="AS191" s="2129"/>
      <c r="AT191" s="2130"/>
      <c r="AU191" s="2131"/>
      <c r="AV191" s="2131"/>
      <c r="AW191" s="2132"/>
      <c r="AX191" s="618"/>
      <c r="AY191" s="618"/>
      <c r="AZ191" s="618"/>
      <c r="BA191" s="618"/>
      <c r="BB191" s="618"/>
      <c r="BC191" s="618"/>
      <c r="BD191" s="618"/>
      <c r="BE191" s="618"/>
      <c r="BF191" s="618"/>
      <c r="BG191" s="618"/>
      <c r="BH191" s="710"/>
      <c r="BI191" s="710"/>
      <c r="BJ191" s="710"/>
    </row>
    <row r="192" spans="1:62" ht="24.95" customHeight="1" thickTop="1" thickBot="1" x14ac:dyDescent="0.2">
      <c r="A192" s="1925"/>
      <c r="B192" s="868">
        <v>24</v>
      </c>
      <c r="C192" s="1932"/>
      <c r="D192" s="1933" t="s">
        <v>1224</v>
      </c>
      <c r="E192" s="1933"/>
      <c r="F192" s="1933"/>
      <c r="G192" s="1933"/>
      <c r="H192" s="1933"/>
      <c r="I192" s="1933"/>
      <c r="J192" s="1933"/>
      <c r="K192" s="1933"/>
      <c r="L192" s="1934"/>
      <c r="M192" s="1935"/>
      <c r="N192" s="1936"/>
      <c r="O192" s="1936"/>
      <c r="P192" s="1937"/>
      <c r="AH192" s="2161"/>
      <c r="AI192" s="1135">
        <v>24</v>
      </c>
      <c r="AJ192" s="1930"/>
      <c r="AK192" s="2128" t="s">
        <v>1224</v>
      </c>
      <c r="AL192" s="2128"/>
      <c r="AM192" s="2128"/>
      <c r="AN192" s="2128"/>
      <c r="AO192" s="2128"/>
      <c r="AP192" s="2128"/>
      <c r="AQ192" s="2128"/>
      <c r="AR192" s="2128"/>
      <c r="AS192" s="2129"/>
      <c r="AT192" s="2130"/>
      <c r="AU192" s="2131"/>
      <c r="AV192" s="2131"/>
      <c r="AW192" s="2132"/>
      <c r="AX192" s="618"/>
      <c r="AY192" s="618"/>
      <c r="AZ192" s="618"/>
      <c r="BA192" s="618"/>
      <c r="BB192" s="618"/>
      <c r="BC192" s="618"/>
      <c r="BD192" s="618"/>
      <c r="BE192" s="618"/>
      <c r="BF192" s="618"/>
      <c r="BG192" s="618"/>
      <c r="BH192" s="710"/>
      <c r="BI192" s="710"/>
      <c r="BJ192" s="710"/>
    </row>
    <row r="193" spans="1:62" ht="24.95" customHeight="1" thickTop="1" thickBot="1" x14ac:dyDescent="0.2">
      <c r="A193" s="1925"/>
      <c r="B193" s="868">
        <v>25</v>
      </c>
      <c r="C193" s="1932"/>
      <c r="D193" s="1933" t="s">
        <v>4008</v>
      </c>
      <c r="E193" s="1933"/>
      <c r="F193" s="1933"/>
      <c r="G193" s="1933"/>
      <c r="H193" s="1933"/>
      <c r="I193" s="1933"/>
      <c r="J193" s="1933"/>
      <c r="K193" s="1933"/>
      <c r="L193" s="1934"/>
      <c r="M193" s="1935"/>
      <c r="N193" s="1936"/>
      <c r="O193" s="1936"/>
      <c r="P193" s="1937"/>
      <c r="AH193" s="2161"/>
      <c r="AI193" s="1135">
        <v>25</v>
      </c>
      <c r="AJ193" s="1930"/>
      <c r="AK193" s="2128" t="s">
        <v>4008</v>
      </c>
      <c r="AL193" s="2128"/>
      <c r="AM193" s="2128"/>
      <c r="AN193" s="2128"/>
      <c r="AO193" s="2128"/>
      <c r="AP193" s="2128"/>
      <c r="AQ193" s="2128"/>
      <c r="AR193" s="2128"/>
      <c r="AS193" s="2129"/>
      <c r="AT193" s="2130"/>
      <c r="AU193" s="2131"/>
      <c r="AV193" s="2131"/>
      <c r="AW193" s="2132"/>
      <c r="AX193" s="618"/>
      <c r="AY193" s="618"/>
      <c r="AZ193" s="618"/>
      <c r="BA193" s="618"/>
      <c r="BB193" s="618"/>
      <c r="BC193" s="618"/>
      <c r="BD193" s="618"/>
      <c r="BE193" s="618"/>
      <c r="BF193" s="618"/>
      <c r="BG193" s="618"/>
      <c r="BH193" s="710"/>
      <c r="BI193" s="710"/>
      <c r="BJ193" s="710"/>
    </row>
    <row r="194" spans="1:62" ht="24.95" customHeight="1" thickTop="1" thickBot="1" x14ac:dyDescent="0.2">
      <c r="A194" s="1925"/>
      <c r="B194" s="868">
        <v>26</v>
      </c>
      <c r="C194" s="1932"/>
      <c r="D194" s="1933" t="s">
        <v>1287</v>
      </c>
      <c r="E194" s="1933"/>
      <c r="F194" s="1933"/>
      <c r="G194" s="1933"/>
      <c r="H194" s="1933"/>
      <c r="I194" s="1933"/>
      <c r="J194" s="1933"/>
      <c r="K194" s="1933"/>
      <c r="L194" s="1934"/>
      <c r="M194" s="1935"/>
      <c r="N194" s="1936"/>
      <c r="O194" s="1936"/>
      <c r="P194" s="1937"/>
      <c r="AH194" s="2161"/>
      <c r="AI194" s="1135">
        <v>26</v>
      </c>
      <c r="AJ194" s="1930"/>
      <c r="AK194" s="2128" t="s">
        <v>1287</v>
      </c>
      <c r="AL194" s="2128"/>
      <c r="AM194" s="2128"/>
      <c r="AN194" s="2128"/>
      <c r="AO194" s="2128"/>
      <c r="AP194" s="2128"/>
      <c r="AQ194" s="2128"/>
      <c r="AR194" s="2128"/>
      <c r="AS194" s="2129"/>
      <c r="AT194" s="2130"/>
      <c r="AU194" s="2131"/>
      <c r="AV194" s="2131"/>
      <c r="AW194" s="2132"/>
      <c r="AX194" s="618"/>
      <c r="AY194" s="618"/>
      <c r="AZ194" s="618"/>
      <c r="BA194" s="618"/>
      <c r="BB194" s="618"/>
      <c r="BC194" s="618"/>
      <c r="BD194" s="618"/>
      <c r="BE194" s="618"/>
      <c r="BF194" s="618"/>
      <c r="BG194" s="618"/>
      <c r="BH194" s="710"/>
      <c r="BI194" s="710"/>
      <c r="BJ194" s="710"/>
    </row>
    <row r="195" spans="1:62" ht="24.95" customHeight="1" thickTop="1" thickBot="1" x14ac:dyDescent="0.2">
      <c r="A195" s="1925"/>
      <c r="B195" s="868">
        <v>27</v>
      </c>
      <c r="C195" s="1961"/>
      <c r="D195" s="1933" t="s">
        <v>1288</v>
      </c>
      <c r="E195" s="1933"/>
      <c r="F195" s="1933"/>
      <c r="G195" s="1933"/>
      <c r="H195" s="1933"/>
      <c r="I195" s="1933"/>
      <c r="J195" s="1933"/>
      <c r="K195" s="1933"/>
      <c r="L195" s="1934"/>
      <c r="M195" s="1935"/>
      <c r="N195" s="1936"/>
      <c r="O195" s="1936"/>
      <c r="P195" s="1937"/>
      <c r="AH195" s="2161"/>
      <c r="AI195" s="1135">
        <v>27</v>
      </c>
      <c r="AJ195" s="2115"/>
      <c r="AK195" s="2128" t="s">
        <v>1288</v>
      </c>
      <c r="AL195" s="2128"/>
      <c r="AM195" s="2128"/>
      <c r="AN195" s="2128"/>
      <c r="AO195" s="2128"/>
      <c r="AP195" s="2128"/>
      <c r="AQ195" s="2128"/>
      <c r="AR195" s="2128"/>
      <c r="AS195" s="2129"/>
      <c r="AT195" s="2130"/>
      <c r="AU195" s="2131"/>
      <c r="AV195" s="2131"/>
      <c r="AW195" s="2132"/>
      <c r="AX195" s="618"/>
      <c r="AY195" s="618"/>
      <c r="AZ195" s="618"/>
      <c r="BA195" s="618"/>
      <c r="BB195" s="618"/>
      <c r="BC195" s="618"/>
      <c r="BD195" s="618"/>
      <c r="BE195" s="618"/>
      <c r="BF195" s="618"/>
      <c r="BG195" s="618"/>
      <c r="BH195" s="710"/>
      <c r="BI195" s="710"/>
      <c r="BJ195" s="710"/>
    </row>
    <row r="196" spans="1:62" ht="24.95" customHeight="1" thickTop="1" thickBot="1" x14ac:dyDescent="0.2">
      <c r="A196" s="1925"/>
      <c r="B196" s="868">
        <v>28</v>
      </c>
      <c r="C196" s="1931" t="s">
        <v>1149</v>
      </c>
      <c r="D196" s="1933" t="s">
        <v>1289</v>
      </c>
      <c r="E196" s="1933"/>
      <c r="F196" s="1933"/>
      <c r="G196" s="1933"/>
      <c r="H196" s="1933"/>
      <c r="I196" s="1933"/>
      <c r="J196" s="1933"/>
      <c r="K196" s="1933"/>
      <c r="L196" s="1934"/>
      <c r="M196" s="1935"/>
      <c r="N196" s="1936"/>
      <c r="O196" s="1936"/>
      <c r="P196" s="1937"/>
      <c r="AH196" s="2161"/>
      <c r="AI196" s="1135">
        <v>28</v>
      </c>
      <c r="AJ196" s="1929" t="s">
        <v>1149</v>
      </c>
      <c r="AK196" s="2128" t="s">
        <v>1289</v>
      </c>
      <c r="AL196" s="2128"/>
      <c r="AM196" s="2128"/>
      <c r="AN196" s="2128"/>
      <c r="AO196" s="2128"/>
      <c r="AP196" s="2128"/>
      <c r="AQ196" s="2128"/>
      <c r="AR196" s="2128"/>
      <c r="AS196" s="2129"/>
      <c r="AT196" s="2130"/>
      <c r="AU196" s="2131"/>
      <c r="AV196" s="2131"/>
      <c r="AW196" s="2132"/>
      <c r="AX196" s="618"/>
      <c r="AY196" s="618"/>
      <c r="AZ196" s="618"/>
      <c r="BA196" s="618"/>
      <c r="BB196" s="618"/>
      <c r="BC196" s="618"/>
      <c r="BD196" s="618"/>
      <c r="BE196" s="618"/>
      <c r="BF196" s="618"/>
      <c r="BG196" s="618"/>
      <c r="BH196" s="710"/>
      <c r="BI196" s="710"/>
      <c r="BJ196" s="710"/>
    </row>
    <row r="197" spans="1:62" ht="24.95" customHeight="1" thickTop="1" thickBot="1" x14ac:dyDescent="0.2">
      <c r="A197" s="1925"/>
      <c r="B197" s="868">
        <v>29</v>
      </c>
      <c r="C197" s="1932"/>
      <c r="D197" s="1933" t="s">
        <v>1290</v>
      </c>
      <c r="E197" s="1933"/>
      <c r="F197" s="1933"/>
      <c r="G197" s="1933"/>
      <c r="H197" s="1933"/>
      <c r="I197" s="1933"/>
      <c r="J197" s="1933"/>
      <c r="K197" s="1933"/>
      <c r="L197" s="1934"/>
      <c r="M197" s="1935"/>
      <c r="N197" s="1936"/>
      <c r="O197" s="1936"/>
      <c r="P197" s="1937"/>
      <c r="AH197" s="2161"/>
      <c r="AI197" s="1135">
        <v>29</v>
      </c>
      <c r="AJ197" s="1930"/>
      <c r="AK197" s="2128" t="s">
        <v>1290</v>
      </c>
      <c r="AL197" s="2128"/>
      <c r="AM197" s="2128"/>
      <c r="AN197" s="2128"/>
      <c r="AO197" s="2128"/>
      <c r="AP197" s="2128"/>
      <c r="AQ197" s="2128"/>
      <c r="AR197" s="2128"/>
      <c r="AS197" s="2129"/>
      <c r="AT197" s="2130"/>
      <c r="AU197" s="2131"/>
      <c r="AV197" s="2131"/>
      <c r="AW197" s="2132"/>
      <c r="AX197" s="618"/>
      <c r="AY197" s="618"/>
      <c r="AZ197" s="618"/>
      <c r="BA197" s="618"/>
      <c r="BB197" s="618"/>
      <c r="BC197" s="618"/>
      <c r="BD197" s="618"/>
      <c r="BE197" s="618"/>
      <c r="BF197" s="618"/>
      <c r="BG197" s="618"/>
      <c r="BH197" s="710"/>
      <c r="BI197" s="710"/>
      <c r="BJ197" s="710"/>
    </row>
    <row r="198" spans="1:62" ht="24.95" customHeight="1" thickTop="1" thickBot="1" x14ac:dyDescent="0.2">
      <c r="A198" s="1925"/>
      <c r="B198" s="868">
        <v>30</v>
      </c>
      <c r="C198" s="1932"/>
      <c r="D198" s="1933" t="s">
        <v>1291</v>
      </c>
      <c r="E198" s="1933"/>
      <c r="F198" s="1933"/>
      <c r="G198" s="1933"/>
      <c r="H198" s="1933"/>
      <c r="I198" s="1933"/>
      <c r="J198" s="1933"/>
      <c r="K198" s="1933"/>
      <c r="L198" s="1934"/>
      <c r="M198" s="1935"/>
      <c r="N198" s="1936"/>
      <c r="O198" s="1936"/>
      <c r="P198" s="1937"/>
      <c r="AH198" s="2161"/>
      <c r="AI198" s="1135">
        <v>30</v>
      </c>
      <c r="AJ198" s="1930"/>
      <c r="AK198" s="2128" t="s">
        <v>1291</v>
      </c>
      <c r="AL198" s="2128"/>
      <c r="AM198" s="2128"/>
      <c r="AN198" s="2128"/>
      <c r="AO198" s="2128"/>
      <c r="AP198" s="2128"/>
      <c r="AQ198" s="2128"/>
      <c r="AR198" s="2128"/>
      <c r="AS198" s="2129"/>
      <c r="AT198" s="2130"/>
      <c r="AU198" s="2131"/>
      <c r="AV198" s="2131"/>
      <c r="AW198" s="2132"/>
      <c r="AX198" s="618"/>
      <c r="AY198" s="618"/>
      <c r="AZ198" s="618"/>
      <c r="BA198" s="618"/>
      <c r="BB198" s="618"/>
      <c r="BC198" s="618"/>
      <c r="BD198" s="618"/>
      <c r="BE198" s="618"/>
      <c r="BF198" s="618"/>
      <c r="BG198" s="618"/>
      <c r="BH198" s="710"/>
      <c r="BI198" s="710"/>
      <c r="BJ198" s="710"/>
    </row>
    <row r="199" spans="1:62" ht="24.95" customHeight="1" thickTop="1" thickBot="1" x14ac:dyDescent="0.2">
      <c r="A199" s="1925"/>
      <c r="B199" s="1315">
        <v>31</v>
      </c>
      <c r="C199" s="1961"/>
      <c r="D199" s="1933" t="s">
        <v>3424</v>
      </c>
      <c r="E199" s="1933"/>
      <c r="F199" s="1933"/>
      <c r="G199" s="1933"/>
      <c r="H199" s="1933"/>
      <c r="I199" s="1933"/>
      <c r="J199" s="1933"/>
      <c r="K199" s="1933"/>
      <c r="L199" s="1934"/>
      <c r="M199" s="1935"/>
      <c r="N199" s="1936"/>
      <c r="O199" s="1936"/>
      <c r="P199" s="1937"/>
      <c r="AH199" s="2161"/>
      <c r="AI199" s="1134">
        <v>31</v>
      </c>
      <c r="AJ199" s="2115"/>
      <c r="AK199" s="2128" t="s">
        <v>3424</v>
      </c>
      <c r="AL199" s="2128"/>
      <c r="AM199" s="2128"/>
      <c r="AN199" s="2128"/>
      <c r="AO199" s="2128"/>
      <c r="AP199" s="2128"/>
      <c r="AQ199" s="2128"/>
      <c r="AR199" s="2128"/>
      <c r="AS199" s="2129"/>
      <c r="AT199" s="2130"/>
      <c r="AU199" s="2131"/>
      <c r="AV199" s="2131"/>
      <c r="AW199" s="2132"/>
      <c r="AX199" s="618"/>
      <c r="AY199" s="618"/>
      <c r="AZ199" s="618"/>
      <c r="BA199" s="618"/>
      <c r="BB199" s="618"/>
      <c r="BC199" s="618"/>
      <c r="BD199" s="618"/>
      <c r="BE199" s="618"/>
      <c r="BF199" s="618"/>
      <c r="BG199" s="618"/>
      <c r="BH199" s="710"/>
      <c r="BI199" s="710"/>
      <c r="BJ199" s="710"/>
    </row>
    <row r="200" spans="1:62" ht="24.95" customHeight="1" thickTop="1" thickBot="1" x14ac:dyDescent="0.2">
      <c r="A200" s="892"/>
      <c r="B200" s="877"/>
      <c r="C200" s="1969"/>
      <c r="D200" s="1970"/>
      <c r="E200" s="1970"/>
      <c r="F200" s="1970"/>
      <c r="G200" s="1970"/>
      <c r="H200" s="1970"/>
      <c r="I200" s="1970"/>
      <c r="J200" s="1970"/>
      <c r="K200" s="1970"/>
      <c r="L200" s="1971"/>
      <c r="M200" s="1950"/>
      <c r="N200" s="1951"/>
      <c r="O200" s="1951"/>
      <c r="P200" s="1952"/>
      <c r="AH200" s="2162"/>
      <c r="AI200" s="1136"/>
      <c r="AJ200" s="2156"/>
      <c r="AK200" s="2157"/>
      <c r="AL200" s="2157"/>
      <c r="AM200" s="2157"/>
      <c r="AN200" s="2157"/>
      <c r="AO200" s="2157"/>
      <c r="AP200" s="2157"/>
      <c r="AQ200" s="2157"/>
      <c r="AR200" s="2157"/>
      <c r="AS200" s="2157"/>
      <c r="AT200" s="2130"/>
      <c r="AU200" s="2131"/>
      <c r="AV200" s="2131"/>
      <c r="AW200" s="2132"/>
      <c r="AX200" s="618"/>
      <c r="AY200" s="618"/>
      <c r="AZ200" s="618"/>
      <c r="BA200" s="618"/>
      <c r="BB200" s="618"/>
      <c r="BC200" s="618"/>
      <c r="BD200" s="618"/>
      <c r="BE200" s="618"/>
      <c r="BF200" s="618"/>
      <c r="BG200" s="618"/>
      <c r="BH200" s="710"/>
      <c r="BI200" s="710"/>
      <c r="BJ200" s="710"/>
    </row>
    <row r="201" spans="1:62" ht="24.95" customHeight="1" thickTop="1" thickBot="1" x14ac:dyDescent="0.2">
      <c r="A201" s="1924" t="s">
        <v>25</v>
      </c>
      <c r="B201" s="879">
        <v>1</v>
      </c>
      <c r="C201" s="1965" t="s">
        <v>154</v>
      </c>
      <c r="D201" s="1972" t="s">
        <v>1292</v>
      </c>
      <c r="E201" s="1973"/>
      <c r="F201" s="1973"/>
      <c r="G201" s="1973"/>
      <c r="H201" s="1973"/>
      <c r="I201" s="1973"/>
      <c r="J201" s="1973"/>
      <c r="K201" s="1973"/>
      <c r="L201" s="1974"/>
      <c r="M201" s="1935"/>
      <c r="N201" s="1936"/>
      <c r="O201" s="1936"/>
      <c r="P201" s="1937"/>
      <c r="AH201" s="2166" t="s">
        <v>25</v>
      </c>
      <c r="AI201" s="1413">
        <v>1</v>
      </c>
      <c r="AJ201" s="2114" t="s">
        <v>154</v>
      </c>
      <c r="AK201" s="2116" t="s">
        <v>1292</v>
      </c>
      <c r="AL201" s="2117"/>
      <c r="AM201" s="2117"/>
      <c r="AN201" s="2117"/>
      <c r="AO201" s="2117"/>
      <c r="AP201" s="2117"/>
      <c r="AQ201" s="2117"/>
      <c r="AR201" s="2117"/>
      <c r="AS201" s="2118"/>
      <c r="AT201" s="2130"/>
      <c r="AU201" s="2131"/>
      <c r="AV201" s="2131"/>
      <c r="AW201" s="2132"/>
      <c r="AX201" s="618"/>
      <c r="AY201" s="618"/>
      <c r="AZ201" s="618"/>
      <c r="BA201" s="618"/>
      <c r="BB201" s="618"/>
      <c r="BC201" s="618"/>
      <c r="BD201" s="618"/>
      <c r="BE201" s="618"/>
      <c r="BF201" s="618"/>
      <c r="BG201" s="618"/>
      <c r="BH201" s="710"/>
      <c r="BI201" s="710"/>
      <c r="BJ201" s="710"/>
    </row>
    <row r="202" spans="1:62" ht="24.95" customHeight="1" thickTop="1" thickBot="1" x14ac:dyDescent="0.2">
      <c r="A202" s="1925"/>
      <c r="B202" s="869">
        <v>2</v>
      </c>
      <c r="C202" s="1932"/>
      <c r="D202" s="1944" t="s">
        <v>1293</v>
      </c>
      <c r="E202" s="1945"/>
      <c r="F202" s="1945"/>
      <c r="G202" s="1945"/>
      <c r="H202" s="1945"/>
      <c r="I202" s="1945"/>
      <c r="J202" s="1945"/>
      <c r="K202" s="1945"/>
      <c r="L202" s="1946"/>
      <c r="M202" s="1935"/>
      <c r="N202" s="1936"/>
      <c r="O202" s="1936"/>
      <c r="P202" s="1937"/>
      <c r="AH202" s="2161"/>
      <c r="AI202" s="1414">
        <v>2</v>
      </c>
      <c r="AJ202" s="1930"/>
      <c r="AK202" s="2119" t="s">
        <v>1293</v>
      </c>
      <c r="AL202" s="2120"/>
      <c r="AM202" s="2120"/>
      <c r="AN202" s="2120"/>
      <c r="AO202" s="2120"/>
      <c r="AP202" s="2120"/>
      <c r="AQ202" s="2120"/>
      <c r="AR202" s="2120"/>
      <c r="AS202" s="2121"/>
      <c r="AT202" s="2130"/>
      <c r="AU202" s="2131"/>
      <c r="AV202" s="2131"/>
      <c r="AW202" s="2132"/>
      <c r="AX202" s="618"/>
      <c r="AY202" s="618"/>
      <c r="AZ202" s="618"/>
      <c r="BA202" s="618"/>
      <c r="BB202" s="618"/>
      <c r="BC202" s="618"/>
      <c r="BD202" s="618"/>
      <c r="BE202" s="618"/>
      <c r="BF202" s="618"/>
      <c r="BG202" s="618"/>
      <c r="BH202" s="710"/>
      <c r="BI202" s="710"/>
      <c r="BJ202" s="710"/>
    </row>
    <row r="203" spans="1:62" ht="24.95" customHeight="1" thickTop="1" thickBot="1" x14ac:dyDescent="0.2">
      <c r="A203" s="1925"/>
      <c r="B203" s="869">
        <v>3</v>
      </c>
      <c r="C203" s="1932"/>
      <c r="D203" s="1944" t="s">
        <v>1294</v>
      </c>
      <c r="E203" s="1945"/>
      <c r="F203" s="1945"/>
      <c r="G203" s="1945"/>
      <c r="H203" s="1945"/>
      <c r="I203" s="1945"/>
      <c r="J203" s="1945"/>
      <c r="K203" s="1945"/>
      <c r="L203" s="1946"/>
      <c r="M203" s="1935"/>
      <c r="N203" s="1936"/>
      <c r="O203" s="1936"/>
      <c r="P203" s="1937"/>
      <c r="AH203" s="2161"/>
      <c r="AI203" s="1414">
        <v>3</v>
      </c>
      <c r="AJ203" s="1930"/>
      <c r="AK203" s="2119" t="s">
        <v>1294</v>
      </c>
      <c r="AL203" s="2120"/>
      <c r="AM203" s="2120"/>
      <c r="AN203" s="2120"/>
      <c r="AO203" s="2120"/>
      <c r="AP203" s="2120"/>
      <c r="AQ203" s="2120"/>
      <c r="AR203" s="2120"/>
      <c r="AS203" s="2121"/>
      <c r="AT203" s="2130"/>
      <c r="AU203" s="2131"/>
      <c r="AV203" s="2131"/>
      <c r="AW203" s="2132"/>
      <c r="AX203" s="618"/>
      <c r="AY203" s="618"/>
      <c r="AZ203" s="618"/>
      <c r="BA203" s="618"/>
      <c r="BB203" s="618"/>
      <c r="BC203" s="618"/>
      <c r="BD203" s="618"/>
      <c r="BE203" s="618"/>
      <c r="BF203" s="618"/>
      <c r="BG203" s="618"/>
      <c r="BH203" s="710"/>
      <c r="BI203" s="710"/>
      <c r="BJ203" s="710"/>
    </row>
    <row r="204" spans="1:62" ht="24.95" customHeight="1" thickTop="1" thickBot="1" x14ac:dyDescent="0.2">
      <c r="A204" s="1925"/>
      <c r="B204" s="869">
        <v>4</v>
      </c>
      <c r="C204" s="1932"/>
      <c r="D204" s="1944" t="s">
        <v>1295</v>
      </c>
      <c r="E204" s="1945"/>
      <c r="F204" s="1945"/>
      <c r="G204" s="1945"/>
      <c r="H204" s="1945"/>
      <c r="I204" s="1945"/>
      <c r="J204" s="1945"/>
      <c r="K204" s="1945"/>
      <c r="L204" s="1946"/>
      <c r="M204" s="1935"/>
      <c r="N204" s="1936"/>
      <c r="O204" s="1936"/>
      <c r="P204" s="1937"/>
      <c r="AH204" s="2161"/>
      <c r="AI204" s="1414">
        <v>4</v>
      </c>
      <c r="AJ204" s="1930"/>
      <c r="AK204" s="2119" t="s">
        <v>1295</v>
      </c>
      <c r="AL204" s="2120"/>
      <c r="AM204" s="2120"/>
      <c r="AN204" s="2120"/>
      <c r="AO204" s="2120"/>
      <c r="AP204" s="2120"/>
      <c r="AQ204" s="2120"/>
      <c r="AR204" s="2120"/>
      <c r="AS204" s="2121"/>
      <c r="AT204" s="2130"/>
      <c r="AU204" s="2131"/>
      <c r="AV204" s="2131"/>
      <c r="AW204" s="2132"/>
      <c r="AX204" s="618"/>
      <c r="AY204" s="618"/>
      <c r="AZ204" s="618"/>
      <c r="BA204" s="618"/>
      <c r="BB204" s="618"/>
      <c r="BC204" s="618"/>
      <c r="BD204" s="618"/>
      <c r="BE204" s="618"/>
      <c r="BF204" s="618"/>
      <c r="BG204" s="618"/>
      <c r="BH204" s="710"/>
      <c r="BI204" s="710"/>
      <c r="BJ204" s="710"/>
    </row>
    <row r="205" spans="1:62" ht="24.95" customHeight="1" thickTop="1" thickBot="1" x14ac:dyDescent="0.2">
      <c r="A205" s="1925"/>
      <c r="B205" s="869">
        <v>5</v>
      </c>
      <c r="C205" s="1961"/>
      <c r="D205" s="1944" t="s">
        <v>1253</v>
      </c>
      <c r="E205" s="1945"/>
      <c r="F205" s="1945"/>
      <c r="G205" s="1945"/>
      <c r="H205" s="1945"/>
      <c r="I205" s="1945"/>
      <c r="J205" s="1945"/>
      <c r="K205" s="1945"/>
      <c r="L205" s="1946"/>
      <c r="M205" s="1935"/>
      <c r="N205" s="1936"/>
      <c r="O205" s="1936"/>
      <c r="P205" s="1937"/>
      <c r="AH205" s="2161"/>
      <c r="AI205" s="1414">
        <v>5</v>
      </c>
      <c r="AJ205" s="2115"/>
      <c r="AK205" s="2122" t="s">
        <v>1253</v>
      </c>
      <c r="AL205" s="2123"/>
      <c r="AM205" s="2123"/>
      <c r="AN205" s="2123"/>
      <c r="AO205" s="2123"/>
      <c r="AP205" s="2123"/>
      <c r="AQ205" s="2123"/>
      <c r="AR205" s="2123"/>
      <c r="AS205" s="2124"/>
      <c r="AT205" s="2130"/>
      <c r="AU205" s="2131"/>
      <c r="AV205" s="2131"/>
      <c r="AW205" s="2132"/>
      <c r="AX205" s="618"/>
      <c r="AY205" s="618"/>
      <c r="AZ205" s="618"/>
      <c r="BA205" s="618"/>
      <c r="BB205" s="618"/>
      <c r="BC205" s="618"/>
      <c r="BD205" s="618"/>
      <c r="BE205" s="618"/>
      <c r="BF205" s="618"/>
      <c r="BG205" s="618"/>
      <c r="BH205" s="710"/>
      <c r="BI205" s="710"/>
      <c r="BJ205" s="710"/>
    </row>
    <row r="206" spans="1:62" ht="24.95" customHeight="1" thickTop="1" thickBot="1" x14ac:dyDescent="0.2">
      <c r="A206" s="1925"/>
      <c r="B206" s="869">
        <v>6</v>
      </c>
      <c r="C206" s="1931" t="s">
        <v>3425</v>
      </c>
      <c r="D206" s="1944" t="s">
        <v>1296</v>
      </c>
      <c r="E206" s="1945"/>
      <c r="F206" s="1945"/>
      <c r="G206" s="1945"/>
      <c r="H206" s="1945"/>
      <c r="I206" s="1945"/>
      <c r="J206" s="1945"/>
      <c r="K206" s="1945"/>
      <c r="L206" s="1946"/>
      <c r="M206" s="1935"/>
      <c r="N206" s="1936"/>
      <c r="O206" s="1936"/>
      <c r="P206" s="1937"/>
      <c r="AH206" s="2161"/>
      <c r="AI206" s="1414">
        <v>6</v>
      </c>
      <c r="AJ206" s="1929" t="s">
        <v>3425</v>
      </c>
      <c r="AK206" s="2119" t="s">
        <v>1296</v>
      </c>
      <c r="AL206" s="2120"/>
      <c r="AM206" s="2120"/>
      <c r="AN206" s="2120"/>
      <c r="AO206" s="2120"/>
      <c r="AP206" s="2120"/>
      <c r="AQ206" s="2120"/>
      <c r="AR206" s="2120"/>
      <c r="AS206" s="2121"/>
      <c r="AT206" s="2130"/>
      <c r="AU206" s="2131"/>
      <c r="AV206" s="2131"/>
      <c r="AW206" s="2132"/>
      <c r="AX206" s="618"/>
      <c r="AY206" s="618"/>
      <c r="AZ206" s="618"/>
      <c r="BA206" s="618"/>
      <c r="BB206" s="618"/>
      <c r="BC206" s="618"/>
      <c r="BD206" s="618"/>
      <c r="BE206" s="618"/>
      <c r="BF206" s="618"/>
      <c r="BG206" s="618"/>
      <c r="BH206" s="710"/>
      <c r="BI206" s="710"/>
      <c r="BJ206" s="710"/>
    </row>
    <row r="207" spans="1:62" ht="24.95" customHeight="1" thickTop="1" thickBot="1" x14ac:dyDescent="0.2">
      <c r="A207" s="1925"/>
      <c r="B207" s="869">
        <v>7</v>
      </c>
      <c r="C207" s="1932"/>
      <c r="D207" s="1944" t="s">
        <v>1297</v>
      </c>
      <c r="E207" s="1945"/>
      <c r="F207" s="1945"/>
      <c r="G207" s="1945"/>
      <c r="H207" s="1945"/>
      <c r="I207" s="1945"/>
      <c r="J207" s="1945"/>
      <c r="K207" s="1945"/>
      <c r="L207" s="1946"/>
      <c r="M207" s="1935"/>
      <c r="N207" s="1936"/>
      <c r="O207" s="1936"/>
      <c r="P207" s="1937"/>
      <c r="AH207" s="2161"/>
      <c r="AI207" s="1414">
        <v>7</v>
      </c>
      <c r="AJ207" s="1930"/>
      <c r="AK207" s="2119" t="s">
        <v>1297</v>
      </c>
      <c r="AL207" s="2120"/>
      <c r="AM207" s="2120"/>
      <c r="AN207" s="2120"/>
      <c r="AO207" s="2120"/>
      <c r="AP207" s="2120"/>
      <c r="AQ207" s="2120"/>
      <c r="AR207" s="2120"/>
      <c r="AS207" s="2121"/>
      <c r="AT207" s="2130"/>
      <c r="AU207" s="2131"/>
      <c r="AV207" s="2131"/>
      <c r="AW207" s="2132"/>
      <c r="AX207" s="618"/>
      <c r="AY207" s="618"/>
      <c r="AZ207" s="618"/>
      <c r="BA207" s="618"/>
      <c r="BB207" s="618"/>
      <c r="BC207" s="618"/>
      <c r="BD207" s="618"/>
      <c r="BE207" s="618"/>
      <c r="BF207" s="618"/>
      <c r="BG207" s="618"/>
      <c r="BH207" s="710"/>
      <c r="BI207" s="710"/>
      <c r="BJ207" s="710"/>
    </row>
    <row r="208" spans="1:62" ht="24.95" customHeight="1" thickTop="1" thickBot="1" x14ac:dyDescent="0.2">
      <c r="A208" s="1925"/>
      <c r="B208" s="869">
        <v>8</v>
      </c>
      <c r="C208" s="1961"/>
      <c r="D208" s="1966" t="s">
        <v>1298</v>
      </c>
      <c r="E208" s="1967"/>
      <c r="F208" s="1967"/>
      <c r="G208" s="1967"/>
      <c r="H208" s="1967"/>
      <c r="I208" s="1967"/>
      <c r="J208" s="1967"/>
      <c r="K208" s="1967"/>
      <c r="L208" s="1968"/>
      <c r="M208" s="1935"/>
      <c r="N208" s="1936"/>
      <c r="O208" s="1936"/>
      <c r="P208" s="1937"/>
      <c r="AH208" s="2161"/>
      <c r="AI208" s="1414">
        <v>8</v>
      </c>
      <c r="AJ208" s="2115"/>
      <c r="AK208" s="2125" t="s">
        <v>1298</v>
      </c>
      <c r="AL208" s="2126"/>
      <c r="AM208" s="2126"/>
      <c r="AN208" s="2126"/>
      <c r="AO208" s="2126"/>
      <c r="AP208" s="2126"/>
      <c r="AQ208" s="2126"/>
      <c r="AR208" s="2126"/>
      <c r="AS208" s="2127"/>
      <c r="AT208" s="2130"/>
      <c r="AU208" s="2131"/>
      <c r="AV208" s="2131"/>
      <c r="AW208" s="2132"/>
      <c r="AX208" s="618"/>
      <c r="AY208" s="618"/>
      <c r="AZ208" s="618"/>
      <c r="BA208" s="618"/>
      <c r="BB208" s="618"/>
      <c r="BC208" s="618"/>
      <c r="BD208" s="618"/>
      <c r="BE208" s="618"/>
      <c r="BF208" s="618"/>
      <c r="BG208" s="618"/>
      <c r="BH208" s="710"/>
      <c r="BI208" s="710"/>
      <c r="BJ208" s="710"/>
    </row>
    <row r="209" spans="1:62" ht="24.95" customHeight="1" thickTop="1" thickBot="1" x14ac:dyDescent="0.2">
      <c r="A209" s="1925"/>
      <c r="B209" s="869">
        <v>9</v>
      </c>
      <c r="C209" s="1931" t="s">
        <v>155</v>
      </c>
      <c r="D209" s="1944" t="s">
        <v>32</v>
      </c>
      <c r="E209" s="1945"/>
      <c r="F209" s="1945"/>
      <c r="G209" s="1945"/>
      <c r="H209" s="1945"/>
      <c r="I209" s="1945"/>
      <c r="J209" s="1945"/>
      <c r="K209" s="1945"/>
      <c r="L209" s="1946"/>
      <c r="M209" s="1935"/>
      <c r="N209" s="1936"/>
      <c r="O209" s="1936"/>
      <c r="P209" s="1937"/>
      <c r="AH209" s="2161"/>
      <c r="AI209" s="1414">
        <v>9</v>
      </c>
      <c r="AJ209" s="1929" t="s">
        <v>155</v>
      </c>
      <c r="AK209" s="2119" t="s">
        <v>32</v>
      </c>
      <c r="AL209" s="2120"/>
      <c r="AM209" s="2120"/>
      <c r="AN209" s="2120"/>
      <c r="AO209" s="2120"/>
      <c r="AP209" s="2120"/>
      <c r="AQ209" s="2120"/>
      <c r="AR209" s="2120"/>
      <c r="AS209" s="2121"/>
      <c r="AT209" s="2130"/>
      <c r="AU209" s="2131"/>
      <c r="AV209" s="2131"/>
      <c r="AW209" s="2132"/>
      <c r="AX209" s="618"/>
      <c r="AY209" s="618"/>
      <c r="AZ209" s="618"/>
      <c r="BA209" s="618"/>
      <c r="BB209" s="618"/>
      <c r="BC209" s="618"/>
      <c r="BD209" s="618"/>
      <c r="BE209" s="618"/>
      <c r="BF209" s="618"/>
      <c r="BG209" s="618"/>
      <c r="BH209" s="710"/>
      <c r="BI209" s="710"/>
      <c r="BJ209" s="710"/>
    </row>
    <row r="210" spans="1:62" ht="24.95" customHeight="1" thickTop="1" thickBot="1" x14ac:dyDescent="0.2">
      <c r="A210" s="1925"/>
      <c r="B210" s="869">
        <v>10</v>
      </c>
      <c r="C210" s="1932"/>
      <c r="D210" s="1944" t="s">
        <v>30</v>
      </c>
      <c r="E210" s="1945"/>
      <c r="F210" s="1945"/>
      <c r="G210" s="1945"/>
      <c r="H210" s="1945"/>
      <c r="I210" s="1945"/>
      <c r="J210" s="1945"/>
      <c r="K210" s="1945"/>
      <c r="L210" s="1946"/>
      <c r="M210" s="1935"/>
      <c r="N210" s="1936"/>
      <c r="O210" s="1936"/>
      <c r="P210" s="1937"/>
      <c r="AH210" s="2161"/>
      <c r="AI210" s="1414">
        <v>10</v>
      </c>
      <c r="AJ210" s="1930"/>
      <c r="AK210" s="2119" t="s">
        <v>30</v>
      </c>
      <c r="AL210" s="2120"/>
      <c r="AM210" s="2120"/>
      <c r="AN210" s="2120"/>
      <c r="AO210" s="2120"/>
      <c r="AP210" s="2120"/>
      <c r="AQ210" s="2120"/>
      <c r="AR210" s="2120"/>
      <c r="AS210" s="2121"/>
      <c r="AT210" s="2130"/>
      <c r="AU210" s="2131"/>
      <c r="AV210" s="2131"/>
      <c r="AW210" s="2132"/>
      <c r="AX210" s="611"/>
      <c r="AY210" s="618"/>
      <c r="AZ210" s="611"/>
      <c r="BA210" s="611"/>
      <c r="BB210" s="611"/>
      <c r="BC210" s="611"/>
      <c r="BD210" s="611"/>
      <c r="BE210" s="611"/>
      <c r="BF210" s="611"/>
      <c r="BG210" s="611"/>
      <c r="BH210" s="710"/>
      <c r="BI210" s="620"/>
      <c r="BJ210" s="710"/>
    </row>
    <row r="211" spans="1:62" ht="24.95" customHeight="1" thickTop="1" thickBot="1" x14ac:dyDescent="0.2">
      <c r="A211" s="1925"/>
      <c r="B211" s="869">
        <v>11</v>
      </c>
      <c r="C211" s="1932"/>
      <c r="D211" s="1944" t="s">
        <v>31</v>
      </c>
      <c r="E211" s="1945"/>
      <c r="F211" s="1945"/>
      <c r="G211" s="1945"/>
      <c r="H211" s="1945"/>
      <c r="I211" s="1945"/>
      <c r="J211" s="1945"/>
      <c r="K211" s="1945"/>
      <c r="L211" s="1946"/>
      <c r="M211" s="1935"/>
      <c r="N211" s="1936"/>
      <c r="O211" s="1936"/>
      <c r="P211" s="1937"/>
      <c r="AH211" s="2161"/>
      <c r="AI211" s="1414">
        <v>11</v>
      </c>
      <c r="AJ211" s="1930"/>
      <c r="AK211" s="2119" t="s">
        <v>31</v>
      </c>
      <c r="AL211" s="2120"/>
      <c r="AM211" s="2120"/>
      <c r="AN211" s="2120"/>
      <c r="AO211" s="2120"/>
      <c r="AP211" s="2120"/>
      <c r="AQ211" s="2120"/>
      <c r="AR211" s="2120"/>
      <c r="AS211" s="2121"/>
      <c r="AT211" s="2130"/>
      <c r="AU211" s="2131"/>
      <c r="AV211" s="2131"/>
      <c r="AW211" s="2132"/>
      <c r="AX211" s="618"/>
      <c r="AY211" s="618"/>
      <c r="AZ211" s="618"/>
      <c r="BA211" s="618"/>
      <c r="BB211" s="618"/>
      <c r="BC211" s="618"/>
      <c r="BD211" s="618"/>
      <c r="BE211" s="618"/>
      <c r="BF211" s="618"/>
      <c r="BG211" s="618"/>
      <c r="BH211" s="710"/>
      <c r="BI211" s="710"/>
      <c r="BJ211" s="710"/>
    </row>
    <row r="212" spans="1:62" ht="24.95" customHeight="1" thickTop="1" thickBot="1" x14ac:dyDescent="0.2">
      <c r="A212" s="1925"/>
      <c r="B212" s="869">
        <v>12</v>
      </c>
      <c r="C212" s="1932"/>
      <c r="D212" s="1944" t="s">
        <v>1299</v>
      </c>
      <c r="E212" s="1945"/>
      <c r="F212" s="1945"/>
      <c r="G212" s="1945"/>
      <c r="H212" s="1945"/>
      <c r="I212" s="1945"/>
      <c r="J212" s="1945"/>
      <c r="K212" s="1945"/>
      <c r="L212" s="1946"/>
      <c r="M212" s="1935"/>
      <c r="N212" s="1936"/>
      <c r="O212" s="1936"/>
      <c r="P212" s="1937"/>
      <c r="Q212" s="23"/>
      <c r="S212" s="23"/>
      <c r="T212" s="23"/>
      <c r="U212" s="23"/>
      <c r="V212" s="23"/>
      <c r="W212" s="23"/>
      <c r="X212" s="23"/>
      <c r="Y212" s="23"/>
      <c r="Z212" s="23"/>
      <c r="AB212" s="23"/>
      <c r="AH212" s="2161"/>
      <c r="AI212" s="1414">
        <v>12</v>
      </c>
      <c r="AJ212" s="1930"/>
      <c r="AK212" s="2119" t="s">
        <v>1299</v>
      </c>
      <c r="AL212" s="2120"/>
      <c r="AM212" s="2120"/>
      <c r="AN212" s="2120"/>
      <c r="AO212" s="2120"/>
      <c r="AP212" s="2120"/>
      <c r="AQ212" s="2120"/>
      <c r="AR212" s="2120"/>
      <c r="AS212" s="2121"/>
      <c r="AT212" s="2130"/>
      <c r="AU212" s="2131"/>
      <c r="AV212" s="2131"/>
      <c r="AW212" s="2132"/>
      <c r="AX212" s="618"/>
      <c r="AY212" s="618"/>
      <c r="AZ212" s="618"/>
      <c r="BA212" s="618"/>
      <c r="BB212" s="618"/>
      <c r="BC212" s="618"/>
      <c r="BD212" s="618"/>
      <c r="BE212" s="618"/>
      <c r="BF212" s="618"/>
      <c r="BG212" s="618"/>
      <c r="BH212" s="710"/>
      <c r="BI212" s="710"/>
      <c r="BJ212" s="710"/>
    </row>
    <row r="213" spans="1:62" ht="24.95" customHeight="1" thickTop="1" thickBot="1" x14ac:dyDescent="0.2">
      <c r="A213" s="1925"/>
      <c r="B213" s="869">
        <v>13</v>
      </c>
      <c r="C213" s="1961"/>
      <c r="D213" s="1947" t="s">
        <v>1300</v>
      </c>
      <c r="E213" s="1948"/>
      <c r="F213" s="1948"/>
      <c r="G213" s="1948"/>
      <c r="H213" s="1948"/>
      <c r="I213" s="1948"/>
      <c r="J213" s="1948"/>
      <c r="K213" s="1948"/>
      <c r="L213" s="1949"/>
      <c r="M213" s="1935"/>
      <c r="N213" s="1936"/>
      <c r="O213" s="1936"/>
      <c r="P213" s="1937"/>
      <c r="AH213" s="2161"/>
      <c r="AI213" s="1414">
        <v>13</v>
      </c>
      <c r="AJ213" s="2115"/>
      <c r="AK213" s="2151" t="s">
        <v>1300</v>
      </c>
      <c r="AL213" s="2152"/>
      <c r="AM213" s="2152"/>
      <c r="AN213" s="2152"/>
      <c r="AO213" s="2152"/>
      <c r="AP213" s="2152"/>
      <c r="AQ213" s="2152"/>
      <c r="AR213" s="2152"/>
      <c r="AS213" s="2153"/>
      <c r="AT213" s="2130"/>
      <c r="AU213" s="2131"/>
      <c r="AV213" s="2131"/>
      <c r="AW213" s="2132"/>
      <c r="AX213" s="618"/>
      <c r="AY213" s="618"/>
      <c r="AZ213" s="618"/>
      <c r="BA213" s="618"/>
      <c r="BB213" s="618"/>
      <c r="BC213" s="618"/>
      <c r="BD213" s="618"/>
      <c r="BE213" s="618"/>
      <c r="BF213" s="618"/>
      <c r="BG213" s="618"/>
      <c r="BH213" s="710"/>
      <c r="BI213" s="710"/>
      <c r="BJ213" s="710"/>
    </row>
    <row r="214" spans="1:62" ht="24.95" customHeight="1" thickTop="1" thickBot="1" x14ac:dyDescent="0.2">
      <c r="A214" s="1926"/>
      <c r="B214" s="878"/>
      <c r="C214" s="1962"/>
      <c r="D214" s="1963"/>
      <c r="E214" s="1963"/>
      <c r="F214" s="1963"/>
      <c r="G214" s="1963"/>
      <c r="H214" s="1963"/>
      <c r="I214" s="1963"/>
      <c r="J214" s="1963"/>
      <c r="K214" s="1963"/>
      <c r="L214" s="1964"/>
      <c r="M214" s="1958"/>
      <c r="N214" s="1959"/>
      <c r="O214" s="1959"/>
      <c r="P214" s="1960"/>
      <c r="AH214" s="2162"/>
      <c r="AI214" s="1415"/>
      <c r="AJ214" s="2154"/>
      <c r="AK214" s="2155"/>
      <c r="AL214" s="2155"/>
      <c r="AM214" s="2155"/>
      <c r="AN214" s="2155"/>
      <c r="AO214" s="2155"/>
      <c r="AP214" s="2155"/>
      <c r="AQ214" s="2155"/>
      <c r="AR214" s="2155"/>
      <c r="AS214" s="2155"/>
      <c r="AT214" s="2130"/>
      <c r="AU214" s="2131"/>
      <c r="AV214" s="2131"/>
      <c r="AW214" s="2132"/>
      <c r="AX214" s="618"/>
      <c r="AY214" s="618"/>
      <c r="AZ214" s="618"/>
      <c r="BA214" s="618"/>
      <c r="BB214" s="618"/>
      <c r="BC214" s="618"/>
      <c r="BD214" s="618"/>
      <c r="BE214" s="618"/>
      <c r="BF214" s="618"/>
      <c r="BG214" s="618"/>
      <c r="BH214" s="710"/>
      <c r="BI214" s="710"/>
      <c r="BJ214" s="710"/>
    </row>
    <row r="215" spans="1:62" ht="15" customHeight="1" thickBot="1" x14ac:dyDescent="0.2">
      <c r="A215" s="796"/>
      <c r="B215" s="797"/>
      <c r="C215" s="798"/>
      <c r="D215" s="798"/>
      <c r="E215" s="798"/>
      <c r="F215" s="798"/>
      <c r="G215" s="798"/>
      <c r="H215" s="798"/>
      <c r="I215" s="798"/>
      <c r="J215" s="798"/>
      <c r="K215" s="798"/>
      <c r="L215" s="798"/>
      <c r="M215" s="947"/>
      <c r="N215" s="947"/>
      <c r="O215" s="947"/>
      <c r="P215" s="947"/>
      <c r="AH215" s="1416"/>
      <c r="AI215" s="1417"/>
      <c r="AJ215" s="27"/>
      <c r="AK215" s="27"/>
      <c r="AL215" s="27"/>
      <c r="AM215" s="27"/>
      <c r="AN215" s="27"/>
      <c r="AO215" s="27"/>
      <c r="AP215" s="27"/>
      <c r="AQ215" s="27"/>
      <c r="AR215" s="27"/>
      <c r="AS215" s="27"/>
      <c r="AT215" s="1418"/>
      <c r="AU215" s="1418"/>
      <c r="AV215" s="618"/>
      <c r="AW215" s="618"/>
    </row>
    <row r="216" spans="1:62" ht="38.1" customHeight="1" thickTop="1" thickBot="1" x14ac:dyDescent="0.2">
      <c r="A216" s="2144"/>
      <c r="B216" s="2145"/>
      <c r="C216" s="923" t="s">
        <v>3481</v>
      </c>
      <c r="E216" s="1412"/>
      <c r="F216" s="798"/>
      <c r="G216" s="798"/>
      <c r="H216" s="798"/>
      <c r="I216" s="798"/>
      <c r="J216" s="798"/>
      <c r="K216" s="798"/>
      <c r="L216" s="798"/>
      <c r="M216" s="947"/>
      <c r="N216" s="947"/>
      <c r="O216" s="947"/>
      <c r="P216" s="947"/>
      <c r="AH216" s="2149"/>
      <c r="AI216" s="2150"/>
      <c r="AJ216" s="1584" t="s">
        <v>3482</v>
      </c>
      <c r="AT216" s="1418"/>
      <c r="AU216" s="1418"/>
      <c r="AV216" s="618"/>
      <c r="AW216" s="618"/>
    </row>
    <row r="217" spans="1:62" ht="15.75" thickTop="1" x14ac:dyDescent="0.15">
      <c r="K217" s="1923" t="str">
        <f>HYPERLINK("#A1","▲このシートの先頭に戻る")</f>
        <v>▲このシートの先頭に戻る</v>
      </c>
      <c r="L217" s="1923"/>
      <c r="M217" s="1923"/>
      <c r="N217" s="1923"/>
      <c r="O217" s="1923"/>
      <c r="P217" s="1923"/>
    </row>
  </sheetData>
  <sheetProtection algorithmName="SHA-512" hashValue="JzMEXllmMn825SvIiNHyGmDPzVEe/+5K5abguh44NJSaTvIqzrnL6+Lyxpkej3bmBQWqBvJXPMIRV5koz8YQuw==" saltValue="15+/JzpoWbqlOdJ54GoKJQ==" spinCount="100000" sheet="1" formatRows="0"/>
  <dataConsolidate/>
  <mergeCells count="630">
    <mergeCell ref="AH201:AH214"/>
    <mergeCell ref="AH169:AH200"/>
    <mergeCell ref="A87:AE87"/>
    <mergeCell ref="V5:AA5"/>
    <mergeCell ref="D5:U5"/>
    <mergeCell ref="AK4:BM4"/>
    <mergeCell ref="AH2:BM2"/>
    <mergeCell ref="AH8:AJ8"/>
    <mergeCell ref="AT163:AW163"/>
    <mergeCell ref="A165:B165"/>
    <mergeCell ref="AH165:AI165"/>
    <mergeCell ref="C158:C162"/>
    <mergeCell ref="D158:L158"/>
    <mergeCell ref="M158:P158"/>
    <mergeCell ref="AJ158:AJ162"/>
    <mergeCell ref="AK158:AS158"/>
    <mergeCell ref="AT158:AW158"/>
    <mergeCell ref="D159:L159"/>
    <mergeCell ref="M159:P159"/>
    <mergeCell ref="AK159:AS159"/>
    <mergeCell ref="AT159:AW159"/>
    <mergeCell ref="D160:L160"/>
    <mergeCell ref="M160:P160"/>
    <mergeCell ref="AK160:AS160"/>
    <mergeCell ref="AT160:AW160"/>
    <mergeCell ref="D161:L161"/>
    <mergeCell ref="AK156:AS156"/>
    <mergeCell ref="AT156:AW156"/>
    <mergeCell ref="D157:L157"/>
    <mergeCell ref="M157:P157"/>
    <mergeCell ref="AK157:AS157"/>
    <mergeCell ref="AT157:AW157"/>
    <mergeCell ref="AH150:AH163"/>
    <mergeCell ref="M162:P162"/>
    <mergeCell ref="AK162:AS162"/>
    <mergeCell ref="AK161:AS161"/>
    <mergeCell ref="AT161:AW161"/>
    <mergeCell ref="AT162:AW162"/>
    <mergeCell ref="AT154:AW154"/>
    <mergeCell ref="M155:P155"/>
    <mergeCell ref="AJ155:AJ157"/>
    <mergeCell ref="AK155:AS155"/>
    <mergeCell ref="AT155:AW155"/>
    <mergeCell ref="AJ150:AJ154"/>
    <mergeCell ref="AK150:AS150"/>
    <mergeCell ref="AT150:AW150"/>
    <mergeCell ref="D151:L151"/>
    <mergeCell ref="M151:P151"/>
    <mergeCell ref="AK151:AS151"/>
    <mergeCell ref="AT151:AW151"/>
    <mergeCell ref="AK152:AS152"/>
    <mergeCell ref="AT152:AW152"/>
    <mergeCell ref="D153:L153"/>
    <mergeCell ref="M153:P153"/>
    <mergeCell ref="AK153:AS153"/>
    <mergeCell ref="AT153:AW153"/>
    <mergeCell ref="AJ145:AJ148"/>
    <mergeCell ref="AK145:AS145"/>
    <mergeCell ref="AT145:AW145"/>
    <mergeCell ref="D146:L146"/>
    <mergeCell ref="M146:P146"/>
    <mergeCell ref="AK146:AS146"/>
    <mergeCell ref="AT146:AW146"/>
    <mergeCell ref="D147:L147"/>
    <mergeCell ref="M147:P147"/>
    <mergeCell ref="AK147:AS147"/>
    <mergeCell ref="AT147:AW147"/>
    <mergeCell ref="D148:L148"/>
    <mergeCell ref="M148:P148"/>
    <mergeCell ref="AK148:AS148"/>
    <mergeCell ref="AT148:AW148"/>
    <mergeCell ref="D145:L145"/>
    <mergeCell ref="AJ139:AJ144"/>
    <mergeCell ref="AK139:AS139"/>
    <mergeCell ref="AT139:AW139"/>
    <mergeCell ref="D140:L140"/>
    <mergeCell ref="M140:P140"/>
    <mergeCell ref="AK140:AS140"/>
    <mergeCell ref="AT140:AW140"/>
    <mergeCell ref="D141:L141"/>
    <mergeCell ref="M141:P141"/>
    <mergeCell ref="AK141:AS141"/>
    <mergeCell ref="AT141:AW141"/>
    <mergeCell ref="D142:L142"/>
    <mergeCell ref="M142:P142"/>
    <mergeCell ref="AK142:AS142"/>
    <mergeCell ref="AT142:AW142"/>
    <mergeCell ref="AK143:AS143"/>
    <mergeCell ref="AT143:AW143"/>
    <mergeCell ref="D144:L144"/>
    <mergeCell ref="M144:P144"/>
    <mergeCell ref="AK144:AS144"/>
    <mergeCell ref="AT144:AW144"/>
    <mergeCell ref="AK135:AS135"/>
    <mergeCell ref="AT135:AW135"/>
    <mergeCell ref="AH118:AH149"/>
    <mergeCell ref="AK136:AS136"/>
    <mergeCell ref="AT136:AW136"/>
    <mergeCell ref="AT137:AW137"/>
    <mergeCell ref="D138:L138"/>
    <mergeCell ref="M138:P138"/>
    <mergeCell ref="AK138:AS138"/>
    <mergeCell ref="AT138:AW138"/>
    <mergeCell ref="AT149:AW149"/>
    <mergeCell ref="AK131:AS131"/>
    <mergeCell ref="AT131:AW131"/>
    <mergeCell ref="D132:L132"/>
    <mergeCell ref="AK132:AS132"/>
    <mergeCell ref="AT132:AW132"/>
    <mergeCell ref="AK133:AS133"/>
    <mergeCell ref="AT133:AW133"/>
    <mergeCell ref="M133:P133"/>
    <mergeCell ref="AT134:AW134"/>
    <mergeCell ref="AK128:AS128"/>
    <mergeCell ref="AT128:AW128"/>
    <mergeCell ref="D139:L139"/>
    <mergeCell ref="M139:P139"/>
    <mergeCell ref="AK129:AS129"/>
    <mergeCell ref="AT129:AW129"/>
    <mergeCell ref="D130:L130"/>
    <mergeCell ref="M130:P130"/>
    <mergeCell ref="AT130:AW130"/>
    <mergeCell ref="AT124:AW124"/>
    <mergeCell ref="AK125:AS125"/>
    <mergeCell ref="AT125:AW125"/>
    <mergeCell ref="D126:L126"/>
    <mergeCell ref="M126:P126"/>
    <mergeCell ref="AK126:AS126"/>
    <mergeCell ref="AT126:AW126"/>
    <mergeCell ref="D127:L127"/>
    <mergeCell ref="M127:P127"/>
    <mergeCell ref="AK127:AS127"/>
    <mergeCell ref="AT127:AW127"/>
    <mergeCell ref="D128:L128"/>
    <mergeCell ref="M128:P128"/>
    <mergeCell ref="AT117:AW117"/>
    <mergeCell ref="A118:A149"/>
    <mergeCell ref="D118:L118"/>
    <mergeCell ref="M118:P118"/>
    <mergeCell ref="AK118:AS118"/>
    <mergeCell ref="AT118:AW118"/>
    <mergeCell ref="D119:L119"/>
    <mergeCell ref="M119:P119"/>
    <mergeCell ref="AK119:AS119"/>
    <mergeCell ref="AT119:AW119"/>
    <mergeCell ref="D120:L120"/>
    <mergeCell ref="M120:P120"/>
    <mergeCell ref="AK120:AS120"/>
    <mergeCell ref="AT120:AW120"/>
    <mergeCell ref="D121:L121"/>
    <mergeCell ref="M121:P121"/>
    <mergeCell ref="AK121:AS121"/>
    <mergeCell ref="AT121:AW121"/>
    <mergeCell ref="D122:L122"/>
    <mergeCell ref="M122:P122"/>
    <mergeCell ref="AK122:AS122"/>
    <mergeCell ref="AT122:AW122"/>
    <mergeCell ref="AT123:AW123"/>
    <mergeCell ref="D124:L124"/>
    <mergeCell ref="AK213:AS213"/>
    <mergeCell ref="AK209:AS209"/>
    <mergeCell ref="AK210:AS210"/>
    <mergeCell ref="AK211:AS211"/>
    <mergeCell ref="AK212:AS212"/>
    <mergeCell ref="AJ214:AS214"/>
    <mergeCell ref="AJ200:AS200"/>
    <mergeCell ref="AJ209:AJ213"/>
    <mergeCell ref="AH117:AS117"/>
    <mergeCell ref="AK123:AS123"/>
    <mergeCell ref="AK130:AS130"/>
    <mergeCell ref="AK134:AS134"/>
    <mergeCell ref="AK137:AS137"/>
    <mergeCell ref="AJ149:AS149"/>
    <mergeCell ref="AK154:AS154"/>
    <mergeCell ref="AJ163:AS163"/>
    <mergeCell ref="AJ196:AJ199"/>
    <mergeCell ref="AK169:AS169"/>
    <mergeCell ref="AK170:AS170"/>
    <mergeCell ref="AK171:AS171"/>
    <mergeCell ref="AK172:AS172"/>
    <mergeCell ref="AK173:AS173"/>
    <mergeCell ref="AK174:AS174"/>
    <mergeCell ref="AK124:AS124"/>
    <mergeCell ref="AT214:AW214"/>
    <mergeCell ref="AT200:AW200"/>
    <mergeCell ref="AT201:AW201"/>
    <mergeCell ref="AT202:AW202"/>
    <mergeCell ref="AT203:AW203"/>
    <mergeCell ref="AT204:AW204"/>
    <mergeCell ref="AT205:AW205"/>
    <mergeCell ref="AT206:AW206"/>
    <mergeCell ref="AT207:AW207"/>
    <mergeCell ref="AT208:AW208"/>
    <mergeCell ref="A216:B216"/>
    <mergeCell ref="AT168:AW168"/>
    <mergeCell ref="AT169:AW169"/>
    <mergeCell ref="AT170:AW170"/>
    <mergeCell ref="AT171:AW171"/>
    <mergeCell ref="AT172:AW172"/>
    <mergeCell ref="AT173:AW173"/>
    <mergeCell ref="AT174:AW174"/>
    <mergeCell ref="AT175:AW175"/>
    <mergeCell ref="AT176:AW176"/>
    <mergeCell ref="AT177:AW177"/>
    <mergeCell ref="AT178:AW178"/>
    <mergeCell ref="AT179:AW179"/>
    <mergeCell ref="AT180:AW180"/>
    <mergeCell ref="AT181:AW181"/>
    <mergeCell ref="AT182:AW182"/>
    <mergeCell ref="AT183:AW183"/>
    <mergeCell ref="AT184:AW184"/>
    <mergeCell ref="AH216:AI216"/>
    <mergeCell ref="AT209:AW209"/>
    <mergeCell ref="AT210:AW210"/>
    <mergeCell ref="AT211:AW211"/>
    <mergeCell ref="AT212:AW212"/>
    <mergeCell ref="AT213:AW213"/>
    <mergeCell ref="AL82:BL82"/>
    <mergeCell ref="AL83:BL83"/>
    <mergeCell ref="AI82:AJ82"/>
    <mergeCell ref="AH168:AS168"/>
    <mergeCell ref="AI83:AJ83"/>
    <mergeCell ref="E95:AE95"/>
    <mergeCell ref="E96:AE96"/>
    <mergeCell ref="E97:AE97"/>
    <mergeCell ref="E98:AE98"/>
    <mergeCell ref="E84:AE84"/>
    <mergeCell ref="E85:AE85"/>
    <mergeCell ref="A115:AF115"/>
    <mergeCell ref="A86:AF86"/>
    <mergeCell ref="B88:C88"/>
    <mergeCell ref="E88:AE88"/>
    <mergeCell ref="E89:AE89"/>
    <mergeCell ref="E90:AE90"/>
    <mergeCell ref="B93:C93"/>
    <mergeCell ref="B94:C94"/>
    <mergeCell ref="B91:C91"/>
    <mergeCell ref="A116:V116"/>
    <mergeCell ref="A117:L117"/>
    <mergeCell ref="E104:AE104"/>
    <mergeCell ref="E105:AE105"/>
    <mergeCell ref="AI80:AJ80"/>
    <mergeCell ref="AI81:AJ81"/>
    <mergeCell ref="AI64:AJ64"/>
    <mergeCell ref="B67:C67"/>
    <mergeCell ref="B68:C68"/>
    <mergeCell ref="B65:C65"/>
    <mergeCell ref="B66:C66"/>
    <mergeCell ref="E65:AE65"/>
    <mergeCell ref="B92:C92"/>
    <mergeCell ref="E91:AE91"/>
    <mergeCell ref="E92:AE92"/>
    <mergeCell ref="B84:C84"/>
    <mergeCell ref="B85:C85"/>
    <mergeCell ref="B89:C89"/>
    <mergeCell ref="B90:C90"/>
    <mergeCell ref="B76:C76"/>
    <mergeCell ref="B79:C79"/>
    <mergeCell ref="B80:C80"/>
    <mergeCell ref="B77:C77"/>
    <mergeCell ref="B78:C78"/>
    <mergeCell ref="B83:C83"/>
    <mergeCell ref="B81:C81"/>
    <mergeCell ref="B82:C82"/>
    <mergeCell ref="E81:AE81"/>
    <mergeCell ref="AT185:AW185"/>
    <mergeCell ref="AT186:AW186"/>
    <mergeCell ref="AT187:AW187"/>
    <mergeCell ref="AT188:AW188"/>
    <mergeCell ref="AT189:AW189"/>
    <mergeCell ref="AK186:AS186"/>
    <mergeCell ref="AK187:AS187"/>
    <mergeCell ref="AK188:AS188"/>
    <mergeCell ref="AK185:AS185"/>
    <mergeCell ref="AT196:AW196"/>
    <mergeCell ref="AT197:AW197"/>
    <mergeCell ref="AT198:AW198"/>
    <mergeCell ref="AT199:AW199"/>
    <mergeCell ref="AJ190:AJ195"/>
    <mergeCell ref="AT195:AW195"/>
    <mergeCell ref="AT190:AW190"/>
    <mergeCell ref="AT191:AW191"/>
    <mergeCell ref="AT192:AW192"/>
    <mergeCell ref="AT193:AW193"/>
    <mergeCell ref="AT194:AW194"/>
    <mergeCell ref="AK196:AS196"/>
    <mergeCell ref="AK197:AS197"/>
    <mergeCell ref="AK198:AS198"/>
    <mergeCell ref="AK199:AS199"/>
    <mergeCell ref="AK190:AS190"/>
    <mergeCell ref="AK191:AS191"/>
    <mergeCell ref="AK192:AS192"/>
    <mergeCell ref="AK193:AS193"/>
    <mergeCell ref="AK194:AS194"/>
    <mergeCell ref="AK195:AS195"/>
    <mergeCell ref="AK175:AS175"/>
    <mergeCell ref="AK176:AS176"/>
    <mergeCell ref="AK189:AS189"/>
    <mergeCell ref="AK181:AS181"/>
    <mergeCell ref="AK182:AS182"/>
    <mergeCell ref="AK183:AS183"/>
    <mergeCell ref="AK177:AS177"/>
    <mergeCell ref="AK178:AS178"/>
    <mergeCell ref="AK179:AS179"/>
    <mergeCell ref="AK180:AS180"/>
    <mergeCell ref="AK184:AS184"/>
    <mergeCell ref="AJ201:AJ205"/>
    <mergeCell ref="AK201:AS201"/>
    <mergeCell ref="AK202:AS202"/>
    <mergeCell ref="AK203:AS203"/>
    <mergeCell ref="AK204:AS204"/>
    <mergeCell ref="AK205:AS205"/>
    <mergeCell ref="AJ206:AJ208"/>
    <mergeCell ref="AK206:AS206"/>
    <mergeCell ref="AK207:AS207"/>
    <mergeCell ref="AK208:AS208"/>
    <mergeCell ref="E79:AE79"/>
    <mergeCell ref="E80:AE80"/>
    <mergeCell ref="A58:AE58"/>
    <mergeCell ref="AL79:BL79"/>
    <mergeCell ref="AL80:BL80"/>
    <mergeCell ref="AL81:BL81"/>
    <mergeCell ref="AI61:AJ61"/>
    <mergeCell ref="AI63:AJ63"/>
    <mergeCell ref="AL59:BL59"/>
    <mergeCell ref="AL60:BL60"/>
    <mergeCell ref="AI78:AJ78"/>
    <mergeCell ref="AI69:AJ69"/>
    <mergeCell ref="AH71:BH71"/>
    <mergeCell ref="AI68:AJ68"/>
    <mergeCell ref="AI79:AJ79"/>
    <mergeCell ref="AL77:BL77"/>
    <mergeCell ref="AL61:BL61"/>
    <mergeCell ref="AL62:BL62"/>
    <mergeCell ref="AI62:AJ62"/>
    <mergeCell ref="AL63:BL63"/>
    <mergeCell ref="AL64:BL64"/>
    <mergeCell ref="AL65:BL65"/>
    <mergeCell ref="AL66:BL66"/>
    <mergeCell ref="AL67:BL67"/>
    <mergeCell ref="AE9:AE10"/>
    <mergeCell ref="BH9:BH10"/>
    <mergeCell ref="AL9:AN9"/>
    <mergeCell ref="AO9:AQ9"/>
    <mergeCell ref="AR9:AU9"/>
    <mergeCell ref="AV9:AV10"/>
    <mergeCell ref="AW9:BA9"/>
    <mergeCell ref="AJ32:AJ37"/>
    <mergeCell ref="AL78:BL78"/>
    <mergeCell ref="E66:AE66"/>
    <mergeCell ref="E67:AE67"/>
    <mergeCell ref="E68:AE68"/>
    <mergeCell ref="AL69:BL69"/>
    <mergeCell ref="AI77:AJ77"/>
    <mergeCell ref="AI66:AJ66"/>
    <mergeCell ref="AI67:AJ67"/>
    <mergeCell ref="AI65:AJ65"/>
    <mergeCell ref="E76:AE76"/>
    <mergeCell ref="E77:AE77"/>
    <mergeCell ref="E78:AE78"/>
    <mergeCell ref="AL68:BL68"/>
    <mergeCell ref="E60:AE60"/>
    <mergeCell ref="E61:AE61"/>
    <mergeCell ref="AH75:BL76"/>
    <mergeCell ref="B61:C61"/>
    <mergeCell ref="A11:A42"/>
    <mergeCell ref="AJ38:AJ41"/>
    <mergeCell ref="AJ42:AK42"/>
    <mergeCell ref="E59:AE59"/>
    <mergeCell ref="AH43:AH56"/>
    <mergeCell ref="AJ43:AJ47"/>
    <mergeCell ref="A43:A56"/>
    <mergeCell ref="AI59:AJ59"/>
    <mergeCell ref="C43:C47"/>
    <mergeCell ref="AH58:BL58"/>
    <mergeCell ref="B59:C59"/>
    <mergeCell ref="B60:C60"/>
    <mergeCell ref="C48:C50"/>
    <mergeCell ref="AJ48:AJ50"/>
    <mergeCell ref="AJ11:AJ31"/>
    <mergeCell ref="AH11:AH42"/>
    <mergeCell ref="AJ56:AK56"/>
    <mergeCell ref="AH57:BH57"/>
    <mergeCell ref="A57:AF57"/>
    <mergeCell ref="C38:C41"/>
    <mergeCell ref="C42:D42"/>
    <mergeCell ref="C32:C37"/>
    <mergeCell ref="A3:AE3"/>
    <mergeCell ref="A2:AF2"/>
    <mergeCell ref="AH3:BL3"/>
    <mergeCell ref="AH7:BM7"/>
    <mergeCell ref="A9:D9"/>
    <mergeCell ref="A7:AE7"/>
    <mergeCell ref="E9:G9"/>
    <mergeCell ref="BB9:BG9"/>
    <mergeCell ref="AH10:AK10"/>
    <mergeCell ref="D4:AE4"/>
    <mergeCell ref="A8:C8"/>
    <mergeCell ref="A10:D10"/>
    <mergeCell ref="H9:J9"/>
    <mergeCell ref="K9:N9"/>
    <mergeCell ref="O9:O10"/>
    <mergeCell ref="P9:T9"/>
    <mergeCell ref="AH9:AK9"/>
    <mergeCell ref="BK9:BK10"/>
    <mergeCell ref="BL9:BL10"/>
    <mergeCell ref="U9:Z9"/>
    <mergeCell ref="AA9:AA10"/>
    <mergeCell ref="AB9:AC9"/>
    <mergeCell ref="AD9:AD10"/>
    <mergeCell ref="BI9:BJ9"/>
    <mergeCell ref="B62:C62"/>
    <mergeCell ref="E64:AE64"/>
    <mergeCell ref="C51:C55"/>
    <mergeCell ref="AJ51:AJ55"/>
    <mergeCell ref="C56:D56"/>
    <mergeCell ref="E63:AE63"/>
    <mergeCell ref="AI60:AJ60"/>
    <mergeCell ref="E62:AE62"/>
    <mergeCell ref="B75:C75"/>
    <mergeCell ref="B71:C71"/>
    <mergeCell ref="B72:C72"/>
    <mergeCell ref="B69:C69"/>
    <mergeCell ref="B70:C70"/>
    <mergeCell ref="E69:AE69"/>
    <mergeCell ref="E70:AE70"/>
    <mergeCell ref="E71:AE71"/>
    <mergeCell ref="E72:AE72"/>
    <mergeCell ref="B63:C63"/>
    <mergeCell ref="B64:C64"/>
    <mergeCell ref="B73:C73"/>
    <mergeCell ref="B74:C74"/>
    <mergeCell ref="E73:AE73"/>
    <mergeCell ref="E74:AE74"/>
    <mergeCell ref="E75:AE75"/>
    <mergeCell ref="E82:AE82"/>
    <mergeCell ref="E83:AE83"/>
    <mergeCell ref="B107:C107"/>
    <mergeCell ref="B108:C108"/>
    <mergeCell ref="E107:AE107"/>
    <mergeCell ref="E108:AE108"/>
    <mergeCell ref="B97:C97"/>
    <mergeCell ref="B98:C98"/>
    <mergeCell ref="B95:C95"/>
    <mergeCell ref="B96:C96"/>
    <mergeCell ref="E93:AE93"/>
    <mergeCell ref="E94:AE94"/>
    <mergeCell ref="B102:C102"/>
    <mergeCell ref="B99:C99"/>
    <mergeCell ref="B100:C100"/>
    <mergeCell ref="E99:AE99"/>
    <mergeCell ref="E100:AE100"/>
    <mergeCell ref="E101:AE101"/>
    <mergeCell ref="E102:AE102"/>
    <mergeCell ref="B105:C105"/>
    <mergeCell ref="B106:C106"/>
    <mergeCell ref="B103:C103"/>
    <mergeCell ref="B104:C104"/>
    <mergeCell ref="E103:AE103"/>
    <mergeCell ref="E106:AE106"/>
    <mergeCell ref="B101:C101"/>
    <mergeCell ref="D195:L195"/>
    <mergeCell ref="D196:L196"/>
    <mergeCell ref="C190:C195"/>
    <mergeCell ref="C196:C199"/>
    <mergeCell ref="D193:L193"/>
    <mergeCell ref="D194:L194"/>
    <mergeCell ref="D182:L182"/>
    <mergeCell ref="D187:L187"/>
    <mergeCell ref="E109:AE109"/>
    <mergeCell ref="E110:AE110"/>
    <mergeCell ref="B113:C113"/>
    <mergeCell ref="B111:C111"/>
    <mergeCell ref="B109:C109"/>
    <mergeCell ref="B110:C110"/>
    <mergeCell ref="D129:L129"/>
    <mergeCell ref="M129:P129"/>
    <mergeCell ref="D135:L135"/>
    <mergeCell ref="M135:P135"/>
    <mergeCell ref="C139:C144"/>
    <mergeCell ref="C145:C148"/>
    <mergeCell ref="E111:AE111"/>
    <mergeCell ref="E112:AE112"/>
    <mergeCell ref="D131:L131"/>
    <mergeCell ref="M131:P131"/>
    <mergeCell ref="D134:L134"/>
    <mergeCell ref="M134:P134"/>
    <mergeCell ref="D137:L137"/>
    <mergeCell ref="M137:P137"/>
    <mergeCell ref="M149:P149"/>
    <mergeCell ref="M145:P145"/>
    <mergeCell ref="M117:P117"/>
    <mergeCell ref="M124:P124"/>
    <mergeCell ref="M132:P132"/>
    <mergeCell ref="M136:P136"/>
    <mergeCell ref="D125:L125"/>
    <mergeCell ref="M125:P125"/>
    <mergeCell ref="M143:P143"/>
    <mergeCell ref="M150:P150"/>
    <mergeCell ref="M161:P161"/>
    <mergeCell ref="D150:L150"/>
    <mergeCell ref="D156:L156"/>
    <mergeCell ref="M156:P156"/>
    <mergeCell ref="M152:P152"/>
    <mergeCell ref="D183:L183"/>
    <mergeCell ref="D162:L162"/>
    <mergeCell ref="M154:P154"/>
    <mergeCell ref="D171:L171"/>
    <mergeCell ref="D172:L172"/>
    <mergeCell ref="D154:L154"/>
    <mergeCell ref="M176:P176"/>
    <mergeCell ref="M163:P163"/>
    <mergeCell ref="A167:V167"/>
    <mergeCell ref="M173:P173"/>
    <mergeCell ref="M178:P178"/>
    <mergeCell ref="M179:P179"/>
    <mergeCell ref="M180:P180"/>
    <mergeCell ref="M181:P181"/>
    <mergeCell ref="M182:P182"/>
    <mergeCell ref="D152:L152"/>
    <mergeCell ref="M168:P168"/>
    <mergeCell ref="D170:L170"/>
    <mergeCell ref="M206:P206"/>
    <mergeCell ref="M207:P207"/>
    <mergeCell ref="B112:C112"/>
    <mergeCell ref="D175:L175"/>
    <mergeCell ref="D176:L176"/>
    <mergeCell ref="D177:L177"/>
    <mergeCell ref="D178:L178"/>
    <mergeCell ref="D179:L179"/>
    <mergeCell ref="D180:L180"/>
    <mergeCell ref="D181:L181"/>
    <mergeCell ref="D136:L136"/>
    <mergeCell ref="D133:L133"/>
    <mergeCell ref="D143:L143"/>
    <mergeCell ref="C155:C157"/>
    <mergeCell ref="D155:L155"/>
    <mergeCell ref="C163:L163"/>
    <mergeCell ref="D123:L123"/>
    <mergeCell ref="C149:L149"/>
    <mergeCell ref="C150:C154"/>
    <mergeCell ref="B114:C114"/>
    <mergeCell ref="D173:L173"/>
    <mergeCell ref="E113:AE113"/>
    <mergeCell ref="E114:AE114"/>
    <mergeCell ref="M123:P123"/>
    <mergeCell ref="M212:P212"/>
    <mergeCell ref="M213:P213"/>
    <mergeCell ref="M214:P214"/>
    <mergeCell ref="D210:L210"/>
    <mergeCell ref="C206:C208"/>
    <mergeCell ref="D207:L207"/>
    <mergeCell ref="D192:L192"/>
    <mergeCell ref="D197:L197"/>
    <mergeCell ref="D198:L198"/>
    <mergeCell ref="D199:L199"/>
    <mergeCell ref="C214:L214"/>
    <mergeCell ref="D205:L205"/>
    <mergeCell ref="D211:L211"/>
    <mergeCell ref="C209:C213"/>
    <mergeCell ref="C201:C205"/>
    <mergeCell ref="D204:L204"/>
    <mergeCell ref="D206:L206"/>
    <mergeCell ref="D208:L208"/>
    <mergeCell ref="C200:L200"/>
    <mergeCell ref="D201:L201"/>
    <mergeCell ref="D202:L202"/>
    <mergeCell ref="D203:L203"/>
    <mergeCell ref="M203:P203"/>
    <mergeCell ref="M204:P204"/>
    <mergeCell ref="A1:AF1"/>
    <mergeCell ref="D212:L212"/>
    <mergeCell ref="D213:L213"/>
    <mergeCell ref="M208:P208"/>
    <mergeCell ref="M209:P209"/>
    <mergeCell ref="M194:P194"/>
    <mergeCell ref="M195:P195"/>
    <mergeCell ref="M196:P196"/>
    <mergeCell ref="M197:P197"/>
    <mergeCell ref="M198:P198"/>
    <mergeCell ref="M199:P199"/>
    <mergeCell ref="M200:P200"/>
    <mergeCell ref="M201:P201"/>
    <mergeCell ref="M202:P202"/>
    <mergeCell ref="D209:L209"/>
    <mergeCell ref="M205:P205"/>
    <mergeCell ref="M174:P174"/>
    <mergeCell ref="D174:L174"/>
    <mergeCell ref="C11:C31"/>
    <mergeCell ref="A150:A163"/>
    <mergeCell ref="M210:P210"/>
    <mergeCell ref="M211:P211"/>
    <mergeCell ref="M183:P183"/>
    <mergeCell ref="M184:P184"/>
    <mergeCell ref="M169:P169"/>
    <mergeCell ref="M170:P170"/>
    <mergeCell ref="M191:P191"/>
    <mergeCell ref="D188:L188"/>
    <mergeCell ref="M185:P185"/>
    <mergeCell ref="M186:P186"/>
    <mergeCell ref="M187:P187"/>
    <mergeCell ref="M188:P188"/>
    <mergeCell ref="M189:P189"/>
    <mergeCell ref="M190:P190"/>
    <mergeCell ref="D189:L189"/>
    <mergeCell ref="D190:L190"/>
    <mergeCell ref="AH116:BH116"/>
    <mergeCell ref="AH167:BG167"/>
    <mergeCell ref="AK5:BF5"/>
    <mergeCell ref="BG5:BK5"/>
    <mergeCell ref="K217:P217"/>
    <mergeCell ref="A166:AF166"/>
    <mergeCell ref="A201:A214"/>
    <mergeCell ref="C118:C138"/>
    <mergeCell ref="AJ118:AJ138"/>
    <mergeCell ref="C169:C189"/>
    <mergeCell ref="AJ169:AJ189"/>
    <mergeCell ref="D184:L184"/>
    <mergeCell ref="D185:L185"/>
    <mergeCell ref="D186:L186"/>
    <mergeCell ref="M192:P192"/>
    <mergeCell ref="M193:P193"/>
    <mergeCell ref="M171:P171"/>
    <mergeCell ref="M172:P172"/>
    <mergeCell ref="M175:P175"/>
    <mergeCell ref="M177:P177"/>
    <mergeCell ref="A168:L168"/>
    <mergeCell ref="D169:L169"/>
    <mergeCell ref="A169:A199"/>
    <mergeCell ref="D191:L191"/>
  </mergeCells>
  <phoneticPr fontId="2"/>
  <conditionalFormatting sqref="A165">
    <cfRule type="expression" dxfId="410" priority="103">
      <formula>SUM($M$118:$M$163)&gt;0</formula>
    </cfRule>
  </conditionalFormatting>
  <conditionalFormatting sqref="A216">
    <cfRule type="expression" dxfId="409" priority="110">
      <formula>SUM($M$169:$P$214)&gt;0</formula>
    </cfRule>
  </conditionalFormatting>
  <conditionalFormatting sqref="C4 E11:AD56">
    <cfRule type="expression" dxfId="408" priority="1420">
      <formula>AND($C$4=1,SUM($E$11:$AD$56)=0,SUM($M$118:$P$163,$A$165)&gt;0)</formula>
    </cfRule>
  </conditionalFormatting>
  <conditionalFormatting sqref="C4">
    <cfRule type="expression" dxfId="407" priority="100">
      <formula>$C$5=1</formula>
    </cfRule>
  </conditionalFormatting>
  <conditionalFormatting sqref="C4:C5">
    <cfRule type="expression" dxfId="406" priority="96">
      <formula>SUM($C$4:$C$5)&lt;&gt;1</formula>
    </cfRule>
  </conditionalFormatting>
  <conditionalFormatting sqref="C5 M169:P214 A216">
    <cfRule type="expression" dxfId="405" priority="84">
      <formula>AND($C$5=1,SUM($M$169:$P$214,$A$216)=0)</formula>
    </cfRule>
  </conditionalFormatting>
  <conditionalFormatting sqref="C5">
    <cfRule type="expression" dxfId="404" priority="97">
      <formula>$C$4=1</formula>
    </cfRule>
  </conditionalFormatting>
  <conditionalFormatting sqref="E42">
    <cfRule type="expression" dxfId="403" priority="79">
      <formula>AND(NOT(COUNTIF($E$60,"")),$E$42=0)</formula>
    </cfRule>
  </conditionalFormatting>
  <conditionalFormatting sqref="E56">
    <cfRule type="expression" dxfId="402" priority="28">
      <formula>AND(NOT(COUNTIF($E$89,"")),$E$56=0)</formula>
    </cfRule>
  </conditionalFormatting>
  <conditionalFormatting sqref="E11:AD56 E60:AE85 E89:AE114">
    <cfRule type="expression" dxfId="401" priority="114">
      <formula>AND($C$5=1,COUNTA($E$11:$AD$56,$E$60:$AE$85,$E$89:$AE$114)&gt;0)</formula>
    </cfRule>
  </conditionalFormatting>
  <conditionalFormatting sqref="E11:AD56">
    <cfRule type="expression" dxfId="400" priority="1389">
      <formula>AND($M118=1,SUM($E11:$AD11)&gt;=1)</formula>
    </cfRule>
  </conditionalFormatting>
  <conditionalFormatting sqref="E60:AE60">
    <cfRule type="expression" dxfId="398" priority="252">
      <formula>$E$42=0</formula>
    </cfRule>
    <cfRule type="expression" dxfId="397" priority="186">
      <formula>AND($E$42=1,$E$60="")</formula>
    </cfRule>
  </conditionalFormatting>
  <conditionalFormatting sqref="E61:AE61">
    <cfRule type="expression" dxfId="396" priority="251">
      <formula>$F$42=0</formula>
    </cfRule>
    <cfRule type="expression" dxfId="395" priority="185">
      <formula>AND($F$42=1,$E$61="")</formula>
    </cfRule>
  </conditionalFormatting>
  <conditionalFormatting sqref="E62:AE62">
    <cfRule type="expression" dxfId="394" priority="184">
      <formula>AND($G$42=1,$E$62="")</formula>
    </cfRule>
    <cfRule type="expression" dxfId="393" priority="250">
      <formula>$G$42=0</formula>
    </cfRule>
  </conditionalFormatting>
  <conditionalFormatting sqref="E63:AE63">
    <cfRule type="expression" dxfId="392" priority="249">
      <formula>$H$42=0</formula>
    </cfRule>
    <cfRule type="expression" dxfId="391" priority="183">
      <formula>AND($H$42=1,$E$63="")</formula>
    </cfRule>
  </conditionalFormatting>
  <conditionalFormatting sqref="E64:AE64">
    <cfRule type="expression" dxfId="390" priority="248">
      <formula>$I$42=0</formula>
    </cfRule>
    <cfRule type="expression" dxfId="389" priority="182">
      <formula>AND($I$42=1,$E$64="")</formula>
    </cfRule>
  </conditionalFormatting>
  <conditionalFormatting sqref="E65:AE65">
    <cfRule type="expression" dxfId="388" priority="181">
      <formula>AND($J$42=1,$E$65="")</formula>
    </cfRule>
    <cfRule type="expression" dxfId="387" priority="247">
      <formula>$J$42=0</formula>
    </cfRule>
  </conditionalFormatting>
  <conditionalFormatting sqref="E66:AE66">
    <cfRule type="expression" dxfId="386" priority="246">
      <formula>$K$42=0</formula>
    </cfRule>
    <cfRule type="expression" dxfId="385" priority="180">
      <formula>AND($K$42=1,$E$66="")</formula>
    </cfRule>
  </conditionalFormatting>
  <conditionalFormatting sqref="E67:AE67">
    <cfRule type="expression" dxfId="384" priority="179">
      <formula>AND($L$42=1,$E$67="")</formula>
    </cfRule>
    <cfRule type="expression" dxfId="383" priority="245">
      <formula>$L$42=0</formula>
    </cfRule>
  </conditionalFormatting>
  <conditionalFormatting sqref="E68:AE68">
    <cfRule type="expression" dxfId="382" priority="178">
      <formula>AND($M$42=1,$E$68="")</formula>
    </cfRule>
    <cfRule type="expression" dxfId="381" priority="244">
      <formula>$M$42=0</formula>
    </cfRule>
  </conditionalFormatting>
  <conditionalFormatting sqref="E69:AE69">
    <cfRule type="expression" dxfId="380" priority="177">
      <formula>AND($N$42=1,$E$69="")</formula>
    </cfRule>
    <cfRule type="expression" dxfId="379" priority="243">
      <formula>$N$42=0</formula>
    </cfRule>
  </conditionalFormatting>
  <conditionalFormatting sqref="E70:AE70">
    <cfRule type="expression" dxfId="378" priority="176">
      <formula>AND($O$42=1,$E$70="")</formula>
    </cfRule>
    <cfRule type="expression" dxfId="377" priority="242">
      <formula>$O$42=0</formula>
    </cfRule>
  </conditionalFormatting>
  <conditionalFormatting sqref="E71:AE71">
    <cfRule type="expression" dxfId="376" priority="241">
      <formula>$P$42=0</formula>
    </cfRule>
    <cfRule type="expression" dxfId="375" priority="175">
      <formula>AND($P$42=1,$E$71="")</formula>
    </cfRule>
  </conditionalFormatting>
  <conditionalFormatting sqref="E72:AE72">
    <cfRule type="expression" dxfId="374" priority="174">
      <formula>AND($Q$42=1,$E$72="")</formula>
    </cfRule>
    <cfRule type="expression" dxfId="373" priority="240">
      <formula>$Q$42=0</formula>
    </cfRule>
  </conditionalFormatting>
  <conditionalFormatting sqref="E73:AE73">
    <cfRule type="expression" dxfId="372" priority="239">
      <formula>$R$42=0</formula>
    </cfRule>
    <cfRule type="expression" dxfId="371" priority="173">
      <formula>AND($R$42=1,$E$73="")</formula>
    </cfRule>
  </conditionalFormatting>
  <conditionalFormatting sqref="E74:AE74">
    <cfRule type="expression" dxfId="370" priority="172">
      <formula>AND($S$42=1,$E$74="")</formula>
    </cfRule>
    <cfRule type="expression" dxfId="369" priority="238">
      <formula>$S$42=0</formula>
    </cfRule>
  </conditionalFormatting>
  <conditionalFormatting sqref="E75:AE75">
    <cfRule type="expression" dxfId="368" priority="237">
      <formula>$T$42=0</formula>
    </cfRule>
    <cfRule type="expression" dxfId="367" priority="171">
      <formula>AND($T$42=1,$E$75="")</formula>
    </cfRule>
  </conditionalFormatting>
  <conditionalFormatting sqref="E76:AE76">
    <cfRule type="expression" dxfId="366" priority="236">
      <formula>$U$42=0</formula>
    </cfRule>
    <cfRule type="expression" dxfId="365" priority="170">
      <formula>AND($U$42=1,$E$76="")</formula>
    </cfRule>
  </conditionalFormatting>
  <conditionalFormatting sqref="E77:AE77">
    <cfRule type="expression" dxfId="364" priority="235">
      <formula>$V$42=0</formula>
    </cfRule>
    <cfRule type="expression" dxfId="363" priority="169">
      <formula>AND($V$42=1,$E$77="")</formula>
    </cfRule>
  </conditionalFormatting>
  <conditionalFormatting sqref="E78:AE78">
    <cfRule type="expression" dxfId="362" priority="168">
      <formula>AND($W$42=1,$E$78="")</formula>
    </cfRule>
    <cfRule type="expression" dxfId="361" priority="234">
      <formula>$W$42=0</formula>
    </cfRule>
  </conditionalFormatting>
  <conditionalFormatting sqref="E79:AE79">
    <cfRule type="expression" dxfId="360" priority="233">
      <formula>$X$42=0</formula>
    </cfRule>
    <cfRule type="expression" dxfId="359" priority="167">
      <formula>AND($X$42=1,$E$79="")</formula>
    </cfRule>
  </conditionalFormatting>
  <conditionalFormatting sqref="E80:AE80">
    <cfRule type="expression" dxfId="358" priority="166">
      <formula>AND($Y$42=1,$E$80="")</formula>
    </cfRule>
    <cfRule type="expression" dxfId="357" priority="232">
      <formula>$Y$42=0</formula>
    </cfRule>
  </conditionalFormatting>
  <conditionalFormatting sqref="E81:AE81">
    <cfRule type="expression" dxfId="356" priority="231">
      <formula>$Z$42=0</formula>
    </cfRule>
    <cfRule type="expression" dxfId="355" priority="165">
      <formula>AND($Z$42=1,$E$81="")</formula>
    </cfRule>
  </conditionalFormatting>
  <conditionalFormatting sqref="E82:AE82">
    <cfRule type="expression" dxfId="354" priority="230">
      <formula>$AA$42=0</formula>
    </cfRule>
    <cfRule type="expression" dxfId="353" priority="164">
      <formula>AND($AA$42=1,$E$82="")</formula>
    </cfRule>
  </conditionalFormatting>
  <conditionalFormatting sqref="E83:AE83">
    <cfRule type="expression" dxfId="352" priority="229">
      <formula>$AB$42=0</formula>
    </cfRule>
    <cfRule type="expression" dxfId="351" priority="163">
      <formula>AND($AB$42=1,$E$83="")</formula>
    </cfRule>
  </conditionalFormatting>
  <conditionalFormatting sqref="E84:AE84">
    <cfRule type="expression" dxfId="350" priority="162">
      <formula>AND($AC$42=1,$E$84="")</formula>
    </cfRule>
    <cfRule type="expression" dxfId="349" priority="228">
      <formula>$AC$42=0</formula>
    </cfRule>
  </conditionalFormatting>
  <conditionalFormatting sqref="E85:AE85">
    <cfRule type="expression" dxfId="348" priority="227">
      <formula>$AD$42=0</formula>
    </cfRule>
    <cfRule type="expression" dxfId="347" priority="161">
      <formula>AND($AD$42=1,$E$85="")</formula>
    </cfRule>
  </conditionalFormatting>
  <conditionalFormatting sqref="E89:AE89">
    <cfRule type="expression" dxfId="346" priority="54">
      <formula>AND($E$56=1,$E$89="")</formula>
    </cfRule>
    <cfRule type="expression" dxfId="345" priority="278">
      <formula>$E$56=0</formula>
    </cfRule>
  </conditionalFormatting>
  <conditionalFormatting sqref="E90:AE90">
    <cfRule type="expression" dxfId="344" priority="53">
      <formula>AND($F$56=1,$E$90="")</formula>
    </cfRule>
    <cfRule type="expression" dxfId="343" priority="277">
      <formula>$F$56=0</formula>
    </cfRule>
  </conditionalFormatting>
  <conditionalFormatting sqref="E91:AE91">
    <cfRule type="expression" dxfId="342" priority="52">
      <formula>AND($G$56=1,$E$91="")</formula>
    </cfRule>
    <cfRule type="expression" dxfId="341" priority="276">
      <formula>$G$56=0</formula>
    </cfRule>
  </conditionalFormatting>
  <conditionalFormatting sqref="E92:AE92">
    <cfRule type="expression" dxfId="340" priority="51">
      <formula>AND($H$56=1,$E$92="")</formula>
    </cfRule>
    <cfRule type="expression" dxfId="339" priority="275">
      <formula>$H$56=0</formula>
    </cfRule>
  </conditionalFormatting>
  <conditionalFormatting sqref="E93:AE93">
    <cfRule type="expression" dxfId="338" priority="274">
      <formula>$I$56=0</formula>
    </cfRule>
    <cfRule type="expression" dxfId="337" priority="50">
      <formula>AND($I$56=1,$E$93="")</formula>
    </cfRule>
  </conditionalFormatting>
  <conditionalFormatting sqref="E94:AE94">
    <cfRule type="expression" dxfId="336" priority="273">
      <formula>$J$56=0</formula>
    </cfRule>
    <cfRule type="expression" dxfId="335" priority="49">
      <formula>AND($J$56=1,$E$94="")</formula>
    </cfRule>
  </conditionalFormatting>
  <conditionalFormatting sqref="E95:AE95">
    <cfRule type="expression" dxfId="334" priority="48">
      <formula>AND($K$56=1,$E$95="")</formula>
    </cfRule>
    <cfRule type="expression" dxfId="333" priority="272">
      <formula>$K$56=0</formula>
    </cfRule>
  </conditionalFormatting>
  <conditionalFormatting sqref="E96:AE96">
    <cfRule type="expression" dxfId="332" priority="271">
      <formula>$L$56=0</formula>
    </cfRule>
    <cfRule type="expression" dxfId="331" priority="47">
      <formula>AND($L$56=1,$E$96="")</formula>
    </cfRule>
  </conditionalFormatting>
  <conditionalFormatting sqref="E97:AE97">
    <cfRule type="expression" dxfId="330" priority="270">
      <formula>$M$56=0</formula>
    </cfRule>
    <cfRule type="expression" dxfId="329" priority="46">
      <formula>AND($M$56=1,$E$97="")</formula>
    </cfRule>
  </conditionalFormatting>
  <conditionalFormatting sqref="E98:AE98">
    <cfRule type="expression" dxfId="328" priority="45">
      <formula>AND($N$56=1,$E$98="")</formula>
    </cfRule>
    <cfRule type="expression" dxfId="327" priority="269">
      <formula>$N$56=0</formula>
    </cfRule>
  </conditionalFormatting>
  <conditionalFormatting sqref="E99:AE99">
    <cfRule type="expression" dxfId="326" priority="268">
      <formula>$O$56=0</formula>
    </cfRule>
    <cfRule type="expression" dxfId="325" priority="44">
      <formula>AND($O$56=1,$E$99="")</formula>
    </cfRule>
  </conditionalFormatting>
  <conditionalFormatting sqref="E100:AE100">
    <cfRule type="expression" dxfId="324" priority="43">
      <formula>AND($P$56=1,$E$100="")</formula>
    </cfRule>
    <cfRule type="expression" dxfId="323" priority="267">
      <formula>$P$56=0</formula>
    </cfRule>
  </conditionalFormatting>
  <conditionalFormatting sqref="E101:AE101">
    <cfRule type="expression" dxfId="322" priority="42">
      <formula>AND($Q$56=1,$E$101="")</formula>
    </cfRule>
    <cfRule type="expression" dxfId="321" priority="266">
      <formula>$Q$56=0</formula>
    </cfRule>
  </conditionalFormatting>
  <conditionalFormatting sqref="E102:AE102">
    <cfRule type="expression" dxfId="320" priority="41">
      <formula>AND($R$56=1,$E$102="")</formula>
    </cfRule>
    <cfRule type="expression" dxfId="319" priority="265">
      <formula>$R$56=0</formula>
    </cfRule>
  </conditionalFormatting>
  <conditionalFormatting sqref="E103:AE103">
    <cfRule type="expression" dxfId="318" priority="264">
      <formula>$S$56=0</formula>
    </cfRule>
    <cfRule type="expression" dxfId="317" priority="40">
      <formula>AND($S$56=1,$E$103="")</formula>
    </cfRule>
  </conditionalFormatting>
  <conditionalFormatting sqref="E104:AE104">
    <cfRule type="expression" dxfId="316" priority="39">
      <formula>AND($T$56=1,$E$104="")</formula>
    </cfRule>
    <cfRule type="expression" dxfId="315" priority="263">
      <formula>$T$56=0</formula>
    </cfRule>
  </conditionalFormatting>
  <conditionalFormatting sqref="E105:AE105">
    <cfRule type="expression" dxfId="314" priority="262">
      <formula>$U$56=0</formula>
    </cfRule>
    <cfRule type="expression" dxfId="313" priority="38">
      <formula>AND($U$56=1,$E$105="")</formula>
    </cfRule>
  </conditionalFormatting>
  <conditionalFormatting sqref="E106:AE106">
    <cfRule type="expression" dxfId="312" priority="261">
      <formula>$V$56=0</formula>
    </cfRule>
    <cfRule type="expression" dxfId="311" priority="37">
      <formula>AND($V$56=1,$E$106="")</formula>
    </cfRule>
  </conditionalFormatting>
  <conditionalFormatting sqref="E107:AE107">
    <cfRule type="expression" dxfId="310" priority="260">
      <formula>$W$56=0</formula>
    </cfRule>
    <cfRule type="expression" dxfId="309" priority="36">
      <formula>AND($W$56=1,$E$107="")</formula>
    </cfRule>
  </conditionalFormatting>
  <conditionalFormatting sqref="E108:AE108">
    <cfRule type="expression" dxfId="308" priority="35">
      <formula>AND($X$56=1,$E$108="")</formula>
    </cfRule>
    <cfRule type="expression" dxfId="307" priority="259">
      <formula>$X$56=0</formula>
    </cfRule>
  </conditionalFormatting>
  <conditionalFormatting sqref="E109:AE109">
    <cfRule type="expression" dxfId="306" priority="34">
      <formula>AND($Y$56=1,$E$109="")</formula>
    </cfRule>
    <cfRule type="expression" dxfId="305" priority="258">
      <formula>$Y$56=0</formula>
    </cfRule>
  </conditionalFormatting>
  <conditionalFormatting sqref="E110:AE110">
    <cfRule type="expression" dxfId="304" priority="33">
      <formula>AND($Z$56=1,$E$110="")</formula>
    </cfRule>
    <cfRule type="expression" dxfId="303" priority="257">
      <formula>$Z$56=0</formula>
    </cfRule>
  </conditionalFormatting>
  <conditionalFormatting sqref="E111:AE111">
    <cfRule type="expression" dxfId="302" priority="32">
      <formula>AND($AA$56=1,$E$111="")</formula>
    </cfRule>
    <cfRule type="expression" dxfId="301" priority="256">
      <formula>$AA$56=0</formula>
    </cfRule>
  </conditionalFormatting>
  <conditionalFormatting sqref="E112:AE112">
    <cfRule type="expression" dxfId="300" priority="255">
      <formula>$AB$56=0</formula>
    </cfRule>
    <cfRule type="expression" dxfId="299" priority="31">
      <formula>AND($AB$56=1,$E$112="")</formula>
    </cfRule>
  </conditionalFormatting>
  <conditionalFormatting sqref="E113:AE113">
    <cfRule type="expression" dxfId="298" priority="30">
      <formula>AND($AC$56=1,$E$113="")</formula>
    </cfRule>
    <cfRule type="expression" dxfId="297" priority="254">
      <formula>$AC$56=0</formula>
    </cfRule>
  </conditionalFormatting>
  <conditionalFormatting sqref="E114:AE114">
    <cfRule type="expression" dxfId="296" priority="29">
      <formula>AND($AD$56=1,$E$114="")</formula>
    </cfRule>
    <cfRule type="expression" dxfId="295" priority="253">
      <formula>$AD$56=0</formula>
    </cfRule>
  </conditionalFormatting>
  <conditionalFormatting sqref="F42">
    <cfRule type="expression" dxfId="294" priority="80">
      <formula>AND(NOT(COUNTIF($E$61,"")),$F$42=0)</formula>
    </cfRule>
  </conditionalFormatting>
  <conditionalFormatting sqref="F56">
    <cfRule type="expression" dxfId="293" priority="27">
      <formula>AND(NOT(COUNTIF($E$90,"")),$F$56=0)</formula>
    </cfRule>
  </conditionalFormatting>
  <conditionalFormatting sqref="G42">
    <cfRule type="expression" dxfId="292" priority="78">
      <formula>AND(NOT(COUNTIF($E$62,"")),$G$42=0)</formula>
    </cfRule>
  </conditionalFormatting>
  <conditionalFormatting sqref="G56">
    <cfRule type="expression" dxfId="291" priority="26">
      <formula>AND(NOT(COUNTIF($E$91,"")),$G$56=0)</formula>
    </cfRule>
  </conditionalFormatting>
  <conditionalFormatting sqref="H42">
    <cfRule type="expression" dxfId="290" priority="77">
      <formula>AND(NOT(COUNTIF($E$63,"")),$H$42=0)</formula>
    </cfRule>
  </conditionalFormatting>
  <conditionalFormatting sqref="H56">
    <cfRule type="expression" dxfId="289" priority="25">
      <formula>AND(NOT(COUNTIF($E$92,"")),$H$56=0)</formula>
    </cfRule>
  </conditionalFormatting>
  <conditionalFormatting sqref="I42">
    <cfRule type="expression" dxfId="288" priority="76">
      <formula>AND(NOT(COUNTIF($E$64,"")),$I$42=0)</formula>
    </cfRule>
  </conditionalFormatting>
  <conditionalFormatting sqref="I56">
    <cfRule type="expression" dxfId="287" priority="24">
      <formula>AND(NOT(COUNTIF($E$93,"")),$I$56=0)</formula>
    </cfRule>
  </conditionalFormatting>
  <conditionalFormatting sqref="J42">
    <cfRule type="expression" dxfId="286" priority="75">
      <formula>AND(NOT(COUNTIF($E$65,"")),$J$42=0)</formula>
    </cfRule>
  </conditionalFormatting>
  <conditionalFormatting sqref="J56">
    <cfRule type="expression" dxfId="285" priority="23">
      <formula>AND(NOT(COUNTIF($E$94,"")),$J$56=0)</formula>
    </cfRule>
  </conditionalFormatting>
  <conditionalFormatting sqref="K42">
    <cfRule type="expression" dxfId="284" priority="74">
      <formula>AND(NOT(COUNTIF($E$66,"")),$K$42=0)</formula>
    </cfRule>
  </conditionalFormatting>
  <conditionalFormatting sqref="K56">
    <cfRule type="expression" dxfId="283" priority="22">
      <formula>AND(NOT(COUNTIF($E$95,"")),$K$56=0)</formula>
    </cfRule>
  </conditionalFormatting>
  <conditionalFormatting sqref="L42">
    <cfRule type="expression" dxfId="282" priority="73">
      <formula>AND(NOT(COUNTIF($E$67,"")),$L$42=0)</formula>
    </cfRule>
  </conditionalFormatting>
  <conditionalFormatting sqref="L56">
    <cfRule type="expression" dxfId="281" priority="21">
      <formula>AND(NOT(COUNTIF($E$96,"")),$L$56=0)</formula>
    </cfRule>
  </conditionalFormatting>
  <conditionalFormatting sqref="M42">
    <cfRule type="expression" dxfId="280" priority="72">
      <formula>AND(NOT(COUNTIF($E$68,"")),$M$42=0)</formula>
    </cfRule>
  </conditionalFormatting>
  <conditionalFormatting sqref="M56">
    <cfRule type="expression" dxfId="279" priority="20">
      <formula>AND(NOT(COUNTIF($E$97,"")),$M$56=0)</formula>
    </cfRule>
  </conditionalFormatting>
  <conditionalFormatting sqref="M149">
    <cfRule type="expression" dxfId="278" priority="681">
      <formula>$M$149&gt;0</formula>
    </cfRule>
  </conditionalFormatting>
  <conditionalFormatting sqref="M163">
    <cfRule type="expression" dxfId="277" priority="1432">
      <formula>$M$163&gt;0</formula>
    </cfRule>
  </conditionalFormatting>
  <conditionalFormatting sqref="M200">
    <cfRule type="expression" dxfId="276" priority="113">
      <formula>$M$200&gt;0</formula>
    </cfRule>
  </conditionalFormatting>
  <conditionalFormatting sqref="M214">
    <cfRule type="expression" dxfId="275" priority="111">
      <formula>$M$214&gt;0</formula>
    </cfRule>
  </conditionalFormatting>
  <conditionalFormatting sqref="M118:P163 A165 E11:AD56 E60:AE85 E89:AE114">
    <cfRule type="expression" dxfId="274" priority="2">
      <formula>$C$5=1</formula>
    </cfRule>
  </conditionalFormatting>
  <conditionalFormatting sqref="M118:P163 A165">
    <cfRule type="expression" dxfId="273" priority="1">
      <formula>AND($C$5=1,SUM($M$118:$P$163,$A$165)&gt;0)</formula>
    </cfRule>
    <cfRule type="expression" dxfId="272" priority="93">
      <formula>AND($C$4=1,SUM($M$118:$P$163)=0,$A$165="")</formula>
    </cfRule>
    <cfRule type="expression" dxfId="271" priority="85">
      <formula>AND(SUM($M$118:$P$163)&gt;0,$A$165=1)</formula>
    </cfRule>
  </conditionalFormatting>
  <conditionalFormatting sqref="M118:P163 E11:AD56 A165 C4">
    <cfRule type="expression" dxfId="270" priority="83">
      <formula>AND($C$4=1,SUM($E$11:$AD$56,$M$118:$P$163,$A$165)=0)</formula>
    </cfRule>
  </conditionalFormatting>
  <conditionalFormatting sqref="M118:P163">
    <cfRule type="expression" dxfId="269" priority="82">
      <formula>$AE11=1</formula>
    </cfRule>
    <cfRule type="expression" dxfId="268" priority="81">
      <formula>AND($M118=1,SUM($E11:$AD11)&gt;=1)</formula>
    </cfRule>
    <cfRule type="expression" dxfId="267" priority="1216">
      <formula>$A$165=1</formula>
    </cfRule>
  </conditionalFormatting>
  <conditionalFormatting sqref="M169:P214 A216">
    <cfRule type="expression" dxfId="266" priority="102">
      <formula>$C$4=1</formula>
    </cfRule>
    <cfRule type="expression" dxfId="265" priority="90">
      <formula>AND($A$216=1,SUM($M$169:$P$214)&gt;0)</formula>
    </cfRule>
    <cfRule type="expression" dxfId="264" priority="91">
      <formula>AND($C$4=1,SUM($M$169:$P$214,$A$216)&gt;0)</formula>
    </cfRule>
  </conditionalFormatting>
  <conditionalFormatting sqref="M169:P214">
    <cfRule type="expression" dxfId="263" priority="112">
      <formula>$A$216=1</formula>
    </cfRule>
  </conditionalFormatting>
  <conditionalFormatting sqref="N42">
    <cfRule type="expression" dxfId="262" priority="71">
      <formula>AND(NOT(COUNTIF($E$69,"")),$N$42=0)</formula>
    </cfRule>
  </conditionalFormatting>
  <conditionalFormatting sqref="N56">
    <cfRule type="expression" dxfId="261" priority="19">
      <formula>AND(NOT(COUNTIF($E$98,"")),$N$56=0)</formula>
    </cfRule>
  </conditionalFormatting>
  <conditionalFormatting sqref="O42">
    <cfRule type="expression" dxfId="260" priority="70">
      <formula>AND(NOT(COUNTIF($E$70,"")),$O$42=0)</formula>
    </cfRule>
  </conditionalFormatting>
  <conditionalFormatting sqref="O56">
    <cfRule type="expression" dxfId="259" priority="18">
      <formula>AND(NOT(COUNTIF($E$99,"")),$O$56=0)</formula>
    </cfRule>
  </conditionalFormatting>
  <conditionalFormatting sqref="P42">
    <cfRule type="expression" dxfId="258" priority="69">
      <formula>AND(NOT(COUNTIF($E$71,"")),$P$42=0)</formula>
    </cfRule>
  </conditionalFormatting>
  <conditionalFormatting sqref="P56">
    <cfRule type="expression" dxfId="257" priority="17">
      <formula>AND(NOT(COUNTIF($E$100,"")),$P$56=0)</formula>
    </cfRule>
  </conditionalFormatting>
  <conditionalFormatting sqref="Q42">
    <cfRule type="expression" dxfId="256" priority="68">
      <formula>AND(NOT(COUNTIF($E$72,"")),$Q$42=0)</formula>
    </cfRule>
  </conditionalFormatting>
  <conditionalFormatting sqref="Q56">
    <cfRule type="expression" dxfId="255" priority="16">
      <formula>AND(NOT(COUNTIF($E$101,"")),$Q$56=0)</formula>
    </cfRule>
  </conditionalFormatting>
  <conditionalFormatting sqref="R42">
    <cfRule type="expression" dxfId="254" priority="67">
      <formula>AND(NOT(COUNTIF($E$73,"")),$R$42=0)</formula>
    </cfRule>
  </conditionalFormatting>
  <conditionalFormatting sqref="R56">
    <cfRule type="expression" dxfId="253" priority="15">
      <formula>AND(NOT(COUNTIF($E$102,"")),$R$56=0)</formula>
    </cfRule>
  </conditionalFormatting>
  <conditionalFormatting sqref="S42">
    <cfRule type="expression" dxfId="252" priority="66">
      <formula>AND(NOT(COUNTIF($E$74,"")),$S$42=0)</formula>
    </cfRule>
  </conditionalFormatting>
  <conditionalFormatting sqref="S56">
    <cfRule type="expression" dxfId="251" priority="14">
      <formula>AND(NOT(COUNTIF($E$103,"")),$S$56=0)</formula>
    </cfRule>
  </conditionalFormatting>
  <conditionalFormatting sqref="T42">
    <cfRule type="expression" dxfId="250" priority="65">
      <formula>AND(NOT(COUNTIF($E$75,"")),$T$42=0)</formula>
    </cfRule>
  </conditionalFormatting>
  <conditionalFormatting sqref="T56">
    <cfRule type="expression" dxfId="249" priority="13">
      <formula>AND(NOT(COUNTIF($E$104,"")),$T$56=0)</formula>
    </cfRule>
  </conditionalFormatting>
  <conditionalFormatting sqref="U42">
    <cfRule type="expression" dxfId="248" priority="64">
      <formula>AND(NOT(COUNTIF($E$76,"")),$U$42=0)</formula>
    </cfRule>
  </conditionalFormatting>
  <conditionalFormatting sqref="U56">
    <cfRule type="expression" dxfId="247" priority="12">
      <formula>AND(NOT(COUNTIF($E$105,"")),$U$56=0)</formula>
    </cfRule>
  </conditionalFormatting>
  <conditionalFormatting sqref="V42">
    <cfRule type="expression" dxfId="246" priority="63">
      <formula>AND(NOT(COUNTIF($E$77,"")),$V$42=0)</formula>
    </cfRule>
  </conditionalFormatting>
  <conditionalFormatting sqref="V56">
    <cfRule type="expression" dxfId="245" priority="11">
      <formula>AND(NOT(COUNTIF($E$106,"")),$V$56=0)</formula>
    </cfRule>
  </conditionalFormatting>
  <conditionalFormatting sqref="W42">
    <cfRule type="expression" dxfId="244" priority="62">
      <formula>AND(NOT(COUNTIF($E$78,"")),$W$42=0)</formula>
    </cfRule>
  </conditionalFormatting>
  <conditionalFormatting sqref="W56">
    <cfRule type="expression" dxfId="243" priority="10">
      <formula>AND(NOT(COUNTIF($E$107,"")),$W$56=0)</formula>
    </cfRule>
  </conditionalFormatting>
  <conditionalFormatting sqref="X42">
    <cfRule type="expression" dxfId="242" priority="61">
      <formula>AND(NOT(COUNTIF($E$79,"")),$X$42=0)</formula>
    </cfRule>
  </conditionalFormatting>
  <conditionalFormatting sqref="X56">
    <cfRule type="expression" dxfId="241" priority="9">
      <formula>AND(NOT(COUNTIF($E$108,"")),$X$56=0)</formula>
    </cfRule>
  </conditionalFormatting>
  <conditionalFormatting sqref="Y42">
    <cfRule type="expression" dxfId="240" priority="60">
      <formula>AND(NOT(COUNTIF($E$80,"")),$Y$42=0)</formula>
    </cfRule>
  </conditionalFormatting>
  <conditionalFormatting sqref="Y56">
    <cfRule type="expression" dxfId="239" priority="8">
      <formula>AND(NOT(COUNTIF($E$109,"")),$Y$56=0)</formula>
    </cfRule>
  </conditionalFormatting>
  <conditionalFormatting sqref="Z42">
    <cfRule type="expression" dxfId="238" priority="59">
      <formula>AND(NOT(COUNTIF($E$81,"")),$Z$42=0)</formula>
    </cfRule>
  </conditionalFormatting>
  <conditionalFormatting sqref="Z56">
    <cfRule type="expression" dxfId="237" priority="7">
      <formula>AND(NOT(COUNTIF($E$110,"")),$Z$56=0)</formula>
    </cfRule>
  </conditionalFormatting>
  <conditionalFormatting sqref="AA42">
    <cfRule type="expression" dxfId="236" priority="58">
      <formula>AND(NOT(COUNTIF($E$82,"")),$AA$42=0)</formula>
    </cfRule>
  </conditionalFormatting>
  <conditionalFormatting sqref="AA56">
    <cfRule type="expression" dxfId="235" priority="6">
      <formula>AND(NOT(COUNTIF($E$111,"")),$AA$56=0)</formula>
    </cfRule>
  </conditionalFormatting>
  <conditionalFormatting sqref="AB42">
    <cfRule type="expression" dxfId="234" priority="57">
      <formula>AND(NOT(COUNTIF($E$83,"")),$AB$42=0)</formula>
    </cfRule>
  </conditionalFormatting>
  <conditionalFormatting sqref="AB56">
    <cfRule type="expression" dxfId="233" priority="5">
      <formula>AND(NOT(COUNTIF($E$112,"")),$AB$56=0)</formula>
    </cfRule>
  </conditionalFormatting>
  <conditionalFormatting sqref="AC42">
    <cfRule type="expression" dxfId="232" priority="56">
      <formula>AND(NOT(COUNTIF($E$84,"")),$AC$42=0)</formula>
    </cfRule>
  </conditionalFormatting>
  <conditionalFormatting sqref="AC56">
    <cfRule type="expression" dxfId="231" priority="4">
      <formula>AND(NOT(COUNTIF($E$113,"")),$AC$56=0)</formula>
    </cfRule>
  </conditionalFormatting>
  <conditionalFormatting sqref="AD42">
    <cfRule type="expression" dxfId="230" priority="55">
      <formula>AND(NOT(COUNTIF($E$85,"")),$AD$42=0)</formula>
    </cfRule>
  </conditionalFormatting>
  <conditionalFormatting sqref="AD56">
    <cfRule type="expression" dxfId="229" priority="3">
      <formula>AND(NOT(COUNTIF($E$114,"")),$AD$56=0)</formula>
    </cfRule>
  </conditionalFormatting>
  <dataValidations xWindow="312" yWindow="733" count="5">
    <dataValidation type="whole" allowBlank="1" showErrorMessage="1" errorTitle="入力できません" error="半角数字の1を入力してください。" promptTitle="貼り付けする際の注意事項" prompt="貼り付けを行う場合は、_x000a_必ず値貼り付けを行ってください。" sqref="AV215:AW216 AV164:AW165 E55:J56 P55:AA56 K12:AA15 AC12:AD15 E11:G18 K17:AA18 AC17:AD18 AC55:AC56 AC20:AC53 AD20:AD56 P20:AA53 K20:O56 E20:G53 H12:J53 AB11:AB56 AX118:AX163 S169:AC216 Q120:Q165 S118:AC165 AX169:AX214 BD117:BH163 Q171:Q216 AZ117:BC163 BI116:BJ163 BH167:BJ214 AZ168:BG214" xr:uid="{00000000-0002-0000-0500-000000000000}">
      <formula1>0</formula1>
      <formula2>1</formula2>
    </dataValidation>
    <dataValidation type="whole" allowBlank="1" showInputMessage="1" showErrorMessage="1" sqref="AT215:AU216 AT164:AU165 M118:M165 AT118:AT163 AT169:AT214 M169:M216" xr:uid="{00000000-0002-0000-0500-000001000000}">
      <formula1>0</formula1>
      <formula2>1</formula2>
    </dataValidation>
    <dataValidation type="list" operator="equal" allowBlank="1" showInputMessage="1" showErrorMessage="1" sqref="A165:B165 A216:B216" xr:uid="{00000000-0002-0000-0500-000002000000}">
      <formula1>"1"</formula1>
    </dataValidation>
    <dataValidation type="whole" allowBlank="1" showInputMessage="1" showErrorMessage="1" errorTitle="入力できません" error="入力しないでください。" sqref="H11:AA11 AC11:AD11 K16:AA16 AC16:AD16 E19:G19 K19:AA19 AC19:AD19 E54:J54 P54:AA54 AC54" xr:uid="{00000000-0002-0000-0500-000003000000}">
      <formula1>0</formula1>
      <formula2>0</formula2>
    </dataValidation>
    <dataValidation type="list" allowBlank="1" showInputMessage="1" showErrorMessage="1" errorTitle="入力できません。" error="半角数字の1を入力してください。" sqref="C4:C5" xr:uid="{00000000-0002-0000-0500-000004000000}">
      <formula1>"1"</formula1>
    </dataValidation>
  </dataValidations>
  <pageMargins left="0.59055118110236227" right="0.39370078740157483" top="0.78740157480314965" bottom="0.39370078740157483" header="0.51181102362204722" footer="0.11811023622047245"/>
  <pageSetup paperSize="9" scale="47" orientation="portrait" cellComments="asDisplayed" r:id="rId1"/>
  <headerFooter alignWithMargins="0">
    <oddHeader>&amp;L&amp;A</oddHeader>
  </headerFooter>
  <rowBreaks count="3" manualBreakCount="3">
    <brk id="57" max="31" man="1"/>
    <brk id="115" max="31" man="1"/>
    <brk id="165" max="31" man="1"/>
  </rowBreaks>
  <drawing r:id="rId2"/>
  <extLst>
    <ext xmlns:x14="http://schemas.microsoft.com/office/spreadsheetml/2009/9/main" uri="{78C0D931-6437-407d-A8EE-F0AAD7539E65}">
      <x14:conditionalFormattings>
        <x14:conditionalFormatting xmlns:xm="http://schemas.microsoft.com/office/excel/2006/main">
          <x14:cfRule type="expression" priority="1391" id="{F3BD85BE-387A-4069-974C-09108883E017}">
            <xm:f>AND(SUM(E$11:E$56)=0,SUM('８．障害学生数～合理的配慮提供学生数'!G$7,'８．障害学生数～合理的配慮提供学生数'!G$51,'８．障害学生数～合理的配慮提供学生数'!G$95,'８．障害学生数～合理的配慮提供学生数'!G$139,'８．障害学生数～合理的配慮提供学生数'!G$183)&gt;=1)</xm:f>
            <x14:dxf>
              <fill>
                <patternFill>
                  <bgColor rgb="FFFFFF00"/>
                </patternFill>
              </fill>
            </x14:dxf>
          </x14:cfRule>
          <xm:sqref>E11:AD56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D132"/>
  <sheetViews>
    <sheetView zoomScaleNormal="100" zoomScaleSheetLayoutView="100" workbookViewId="0">
      <selection sqref="A1:AA1"/>
    </sheetView>
  </sheetViews>
  <sheetFormatPr defaultColWidth="9" defaultRowHeight="15" x14ac:dyDescent="0.15"/>
  <cols>
    <col min="1" max="2" width="1.625" style="15" customWidth="1"/>
    <col min="3" max="3" width="5.125" style="15" customWidth="1"/>
    <col min="4" max="4" width="4.625" style="15" customWidth="1"/>
    <col min="5" max="5" width="3.625" style="15" customWidth="1"/>
    <col min="6" max="6" width="4.375" style="15" customWidth="1"/>
    <col min="7" max="14" width="3.375" style="15" customWidth="1"/>
    <col min="15" max="15" width="5.5" style="15" customWidth="1"/>
    <col min="16" max="24" width="3.375" style="15" customWidth="1"/>
    <col min="25" max="25" width="3" style="15" customWidth="1"/>
    <col min="26" max="26" width="6.625" style="15" customWidth="1"/>
    <col min="27" max="27" width="5.625" style="15" customWidth="1"/>
    <col min="28" max="28" width="1.875" style="15" customWidth="1"/>
    <col min="29" max="29" width="7.625" style="15" customWidth="1"/>
    <col min="30" max="31" width="1.625" style="34" customWidth="1"/>
    <col min="32" max="32" width="5.125" style="34" customWidth="1"/>
    <col min="33" max="34" width="3.625" style="34" customWidth="1"/>
    <col min="35" max="35" width="4.375" style="34" customWidth="1"/>
    <col min="36" max="43" width="3.375" style="34" customWidth="1"/>
    <col min="44" max="44" width="5.5" style="34" customWidth="1"/>
    <col min="45" max="53" width="3.375" style="34" customWidth="1"/>
    <col min="54" max="54" width="3" style="34" customWidth="1"/>
    <col min="55" max="55" width="6.625" style="34" customWidth="1"/>
    <col min="56" max="56" width="5.625" style="34" customWidth="1"/>
    <col min="57" max="16384" width="9" style="15"/>
  </cols>
  <sheetData>
    <row r="1" spans="1:56" ht="17.25" customHeight="1" x14ac:dyDescent="0.15">
      <c r="A1" s="1853" t="str">
        <f>IF(ISBLANK('１．学校基本情報'!$A$7),"",'１．学校基本情報'!$A$7)</f>
        <v/>
      </c>
      <c r="B1" s="1853"/>
      <c r="C1" s="1853"/>
      <c r="D1" s="1853"/>
      <c r="E1" s="1853"/>
      <c r="F1" s="1853"/>
      <c r="G1" s="1853"/>
      <c r="H1" s="1853"/>
      <c r="I1" s="1853"/>
      <c r="J1" s="1853"/>
      <c r="K1" s="1853"/>
      <c r="L1" s="1853"/>
      <c r="M1" s="1853"/>
      <c r="N1" s="1853"/>
      <c r="O1" s="1853"/>
      <c r="P1" s="1853"/>
      <c r="Q1" s="1853"/>
      <c r="R1" s="1853"/>
      <c r="S1" s="1853"/>
      <c r="T1" s="1853"/>
      <c r="U1" s="1853"/>
      <c r="V1" s="1853"/>
      <c r="W1" s="1853"/>
      <c r="X1" s="1853"/>
      <c r="Y1" s="1853"/>
      <c r="Z1" s="1853"/>
      <c r="AA1" s="1853"/>
      <c r="AB1" s="47"/>
      <c r="AD1" s="1867" t="s">
        <v>161</v>
      </c>
      <c r="AE1" s="1867"/>
      <c r="AF1" s="1867"/>
      <c r="AG1" s="1867"/>
      <c r="AH1" s="1867"/>
      <c r="AI1" s="1867"/>
      <c r="AJ1" s="1867"/>
      <c r="AK1" s="1867"/>
      <c r="AL1" s="1867"/>
      <c r="AM1" s="1867"/>
      <c r="AN1" s="1867"/>
      <c r="AO1" s="1867"/>
      <c r="AP1" s="1867"/>
      <c r="AQ1" s="1867"/>
      <c r="AR1" s="1867"/>
      <c r="AS1" s="1867"/>
      <c r="AT1" s="1867"/>
      <c r="AU1" s="1867"/>
      <c r="AV1" s="1867"/>
      <c r="AW1" s="1867"/>
      <c r="AX1" s="1867"/>
      <c r="AY1" s="1867"/>
      <c r="AZ1" s="1867"/>
      <c r="BA1" s="1867"/>
      <c r="BB1" s="1867"/>
      <c r="BC1" s="1867"/>
      <c r="BD1" s="1867"/>
    </row>
    <row r="2" spans="1:56" ht="21" customHeight="1" x14ac:dyDescent="0.15">
      <c r="A2" s="2183" t="s">
        <v>3426</v>
      </c>
      <c r="B2" s="2183"/>
      <c r="C2" s="2183"/>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2183"/>
      <c r="AB2" s="48"/>
      <c r="AD2" s="2184" t="s">
        <v>3426</v>
      </c>
      <c r="AE2" s="2184"/>
      <c r="AF2" s="2184"/>
      <c r="AG2" s="2184"/>
      <c r="AH2" s="2184"/>
      <c r="AI2" s="2184"/>
      <c r="AJ2" s="2184"/>
      <c r="AK2" s="2184"/>
      <c r="AL2" s="2184"/>
      <c r="AM2" s="2184"/>
      <c r="AN2" s="2184"/>
      <c r="AO2" s="2184"/>
      <c r="AP2" s="2184"/>
      <c r="AQ2" s="2184"/>
      <c r="AR2" s="2184"/>
      <c r="AS2" s="2184"/>
      <c r="AT2" s="2184"/>
      <c r="AU2" s="2184"/>
      <c r="AV2" s="2184"/>
      <c r="AW2" s="2184"/>
      <c r="AX2" s="2184"/>
      <c r="AY2" s="2184"/>
      <c r="AZ2" s="2184"/>
      <c r="BA2" s="2184"/>
      <c r="BB2" s="2184"/>
      <c r="BC2" s="2184"/>
      <c r="BD2" s="2184"/>
    </row>
    <row r="3" spans="1:56" s="16" customFormat="1" ht="3.75" hidden="1" customHeight="1" x14ac:dyDescent="0.25">
      <c r="A3" s="15"/>
      <c r="B3" s="15"/>
      <c r="C3" s="15"/>
      <c r="D3" s="15"/>
      <c r="E3" s="15"/>
      <c r="F3" s="15"/>
      <c r="G3" s="15"/>
      <c r="H3" s="15"/>
      <c r="I3" s="15"/>
      <c r="J3" s="15"/>
      <c r="K3" s="15"/>
      <c r="L3" s="15"/>
      <c r="M3" s="15"/>
      <c r="AD3" s="34"/>
      <c r="AE3" s="34"/>
      <c r="AF3" s="34"/>
      <c r="AG3" s="34"/>
      <c r="AH3" s="34"/>
      <c r="AI3" s="34"/>
      <c r="AJ3" s="34"/>
      <c r="AK3" s="34"/>
      <c r="AL3" s="34"/>
      <c r="AM3" s="34"/>
      <c r="AN3" s="34"/>
      <c r="AO3" s="34"/>
      <c r="AP3" s="34"/>
      <c r="AQ3" s="624"/>
      <c r="AR3" s="624"/>
      <c r="AS3" s="624"/>
      <c r="AT3" s="624"/>
      <c r="AU3" s="624"/>
      <c r="AV3" s="624"/>
      <c r="AW3" s="624"/>
      <c r="AX3" s="624"/>
      <c r="AY3" s="624"/>
      <c r="AZ3" s="624"/>
      <c r="BA3" s="624"/>
      <c r="BB3" s="624"/>
      <c r="BC3" s="624"/>
      <c r="BD3" s="624"/>
    </row>
    <row r="4" spans="1:56" ht="24" customHeight="1" x14ac:dyDescent="0.15">
      <c r="A4" s="1730" t="s">
        <v>1079</v>
      </c>
      <c r="B4" s="2181"/>
      <c r="C4" s="2181"/>
      <c r="D4" s="2181"/>
      <c r="E4" s="2181"/>
      <c r="F4" s="2181"/>
      <c r="G4" s="2181"/>
      <c r="H4" s="2181"/>
      <c r="I4" s="2181"/>
      <c r="J4" s="2181"/>
      <c r="K4" s="2181"/>
      <c r="L4" s="2181"/>
      <c r="M4" s="2181"/>
      <c r="N4" s="2181"/>
      <c r="O4" s="2181"/>
      <c r="P4" s="2181"/>
      <c r="Q4" s="2181"/>
      <c r="R4" s="2181"/>
      <c r="S4" s="2181"/>
      <c r="T4" s="2181"/>
      <c r="U4" s="2181"/>
      <c r="V4" s="2181"/>
      <c r="W4" s="2181"/>
      <c r="X4" s="2181"/>
      <c r="Y4" s="2181"/>
      <c r="Z4" s="2181"/>
      <c r="AA4" s="2181"/>
      <c r="AB4" s="61"/>
      <c r="AD4" s="1904" t="s">
        <v>1079</v>
      </c>
      <c r="AE4" s="2182"/>
      <c r="AF4" s="2182"/>
      <c r="AG4" s="2182"/>
      <c r="AH4" s="2182"/>
      <c r="AI4" s="2182"/>
      <c r="AJ4" s="2182"/>
      <c r="AK4" s="2182"/>
      <c r="AL4" s="2182"/>
      <c r="AM4" s="2182"/>
      <c r="AN4" s="2182"/>
      <c r="AO4" s="2182"/>
      <c r="AP4" s="2182"/>
      <c r="AQ4" s="2182"/>
      <c r="AR4" s="2182"/>
      <c r="AS4" s="2182"/>
      <c r="AT4" s="2182"/>
      <c r="AU4" s="2182"/>
      <c r="AV4" s="2182"/>
      <c r="AW4" s="2182"/>
      <c r="AX4" s="2182"/>
      <c r="AY4" s="2182"/>
      <c r="AZ4" s="2182"/>
      <c r="BA4" s="2182"/>
      <c r="BB4" s="2182"/>
      <c r="BC4" s="2182"/>
      <c r="BD4" s="2182"/>
    </row>
    <row r="5" spans="1:56" ht="24" customHeight="1" thickBot="1" x14ac:dyDescent="0.2">
      <c r="A5" s="1999" t="s">
        <v>1139</v>
      </c>
      <c r="B5" s="2181"/>
      <c r="C5" s="2181"/>
      <c r="D5" s="2181"/>
      <c r="E5" s="2181"/>
      <c r="F5" s="2181"/>
      <c r="G5" s="2181"/>
      <c r="H5" s="2181"/>
      <c r="I5" s="2181"/>
      <c r="J5" s="2181"/>
      <c r="K5" s="2181"/>
      <c r="L5" s="2181"/>
      <c r="M5" s="2181"/>
      <c r="N5" s="2181"/>
      <c r="O5" s="2181"/>
      <c r="P5" s="2181"/>
      <c r="Q5" s="2181"/>
      <c r="R5" s="2181"/>
      <c r="S5" s="2181"/>
      <c r="T5" s="2181"/>
      <c r="U5" s="2181"/>
      <c r="V5" s="2181"/>
      <c r="W5" s="2181"/>
      <c r="X5" s="2181"/>
      <c r="Y5" s="2181"/>
      <c r="Z5" s="2181"/>
      <c r="AA5" s="2181"/>
      <c r="AB5" s="61"/>
      <c r="AD5" s="2105" t="s">
        <v>1139</v>
      </c>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2"/>
      <c r="BC5" s="2182"/>
      <c r="BD5" s="2182"/>
    </row>
    <row r="6" spans="1:56" s="19" customFormat="1" ht="6" customHeight="1" thickBot="1" x14ac:dyDescent="0.2">
      <c r="B6" s="49"/>
      <c r="C6" s="50"/>
      <c r="D6" s="50"/>
      <c r="E6" s="50"/>
      <c r="F6" s="50"/>
      <c r="G6" s="50"/>
      <c r="H6" s="50"/>
      <c r="I6" s="50"/>
      <c r="J6" s="50"/>
      <c r="K6" s="50"/>
      <c r="L6" s="50"/>
      <c r="M6" s="50"/>
      <c r="N6" s="50"/>
      <c r="O6" s="50"/>
      <c r="P6" s="50"/>
      <c r="Q6" s="50"/>
      <c r="R6" s="50"/>
      <c r="S6" s="50"/>
      <c r="T6" s="50"/>
      <c r="U6" s="50"/>
      <c r="V6" s="50"/>
      <c r="W6" s="50"/>
      <c r="X6" s="50"/>
      <c r="Y6" s="50"/>
      <c r="Z6" s="50"/>
      <c r="AA6" s="51"/>
      <c r="AB6" s="11"/>
      <c r="AD6" s="621"/>
      <c r="AE6" s="1018"/>
      <c r="AF6" s="1019"/>
      <c r="AG6" s="1019"/>
      <c r="AH6" s="1019"/>
      <c r="AI6" s="1019"/>
      <c r="AJ6" s="1019"/>
      <c r="AK6" s="1019"/>
      <c r="AL6" s="1019"/>
      <c r="AM6" s="1019"/>
      <c r="AN6" s="1019"/>
      <c r="AO6" s="1019"/>
      <c r="AP6" s="1019"/>
      <c r="AQ6" s="1019"/>
      <c r="AR6" s="1019"/>
      <c r="AS6" s="1019"/>
      <c r="AT6" s="1019"/>
      <c r="AU6" s="1019"/>
      <c r="AV6" s="1019"/>
      <c r="AW6" s="1019"/>
      <c r="AX6" s="1019"/>
      <c r="AY6" s="1019"/>
      <c r="AZ6" s="1019"/>
      <c r="BA6" s="1019"/>
      <c r="BB6" s="1019"/>
      <c r="BC6" s="1019"/>
      <c r="BD6" s="1020"/>
    </row>
    <row r="7" spans="1:56" s="19" customFormat="1" ht="27" customHeight="1" thickTop="1" thickBot="1" x14ac:dyDescent="0.2">
      <c r="B7" s="52"/>
      <c r="C7" s="40"/>
      <c r="D7" s="715" t="s">
        <v>3506</v>
      </c>
      <c r="E7" s="720"/>
      <c r="F7" s="720"/>
      <c r="G7" s="720"/>
      <c r="H7" s="720"/>
      <c r="I7" s="720"/>
      <c r="J7" s="720"/>
      <c r="K7" s="720"/>
      <c r="L7" s="720"/>
      <c r="M7" s="720"/>
      <c r="N7" s="720"/>
      <c r="O7" s="720"/>
      <c r="P7" s="720"/>
      <c r="Q7" s="720"/>
      <c r="R7" s="720"/>
      <c r="S7" s="720"/>
      <c r="T7" s="720"/>
      <c r="U7" s="720"/>
      <c r="V7" s="720"/>
      <c r="W7" s="720"/>
      <c r="X7" s="720"/>
      <c r="Y7" s="720"/>
      <c r="Z7" s="720"/>
      <c r="AA7" s="53"/>
      <c r="AB7" s="11"/>
      <c r="AD7" s="621"/>
      <c r="AE7" s="1021"/>
      <c r="AF7" s="1022"/>
      <c r="AG7" s="1049" t="s">
        <v>3506</v>
      </c>
      <c r="AH7" s="621"/>
      <c r="AI7" s="621"/>
      <c r="AJ7" s="621"/>
      <c r="AK7" s="621"/>
      <c r="AL7" s="621"/>
      <c r="AM7" s="621"/>
      <c r="AN7" s="621"/>
      <c r="AO7" s="621"/>
      <c r="AP7" s="621"/>
      <c r="AQ7" s="621"/>
      <c r="AR7" s="621"/>
      <c r="AS7" s="621"/>
      <c r="AT7" s="621"/>
      <c r="AU7" s="621"/>
      <c r="AV7" s="621"/>
      <c r="AW7" s="621"/>
      <c r="AX7" s="621"/>
      <c r="AY7" s="621"/>
      <c r="AZ7" s="621"/>
      <c r="BA7" s="621"/>
      <c r="BB7" s="621"/>
      <c r="BC7" s="621"/>
      <c r="BD7" s="1023"/>
    </row>
    <row r="8" spans="1:56" s="19" customFormat="1" ht="27" customHeight="1" thickTop="1" thickBot="1" x14ac:dyDescent="0.2">
      <c r="B8" s="52"/>
      <c r="C8" s="40"/>
      <c r="D8" s="715" t="s">
        <v>3507</v>
      </c>
      <c r="E8" s="720"/>
      <c r="F8" s="720"/>
      <c r="G8" s="720"/>
      <c r="H8" s="720"/>
      <c r="I8" s="720"/>
      <c r="J8" s="720"/>
      <c r="K8" s="720"/>
      <c r="L8" s="720"/>
      <c r="M8" s="720"/>
      <c r="N8" s="720"/>
      <c r="O8" s="720"/>
      <c r="P8" s="720"/>
      <c r="Q8" s="720"/>
      <c r="R8" s="720"/>
      <c r="S8" s="720"/>
      <c r="T8" s="720"/>
      <c r="U8" s="720"/>
      <c r="V8" s="720"/>
      <c r="W8" s="720"/>
      <c r="X8" s="720"/>
      <c r="Y8" s="720"/>
      <c r="Z8" s="720"/>
      <c r="AA8" s="799"/>
      <c r="AB8" s="11"/>
      <c r="AD8" s="621"/>
      <c r="AE8" s="1021"/>
      <c r="AF8" s="1022"/>
      <c r="AG8" s="1049" t="s">
        <v>3507</v>
      </c>
      <c r="AH8" s="621"/>
      <c r="AI8" s="621"/>
      <c r="AJ8" s="621"/>
      <c r="AK8" s="621"/>
      <c r="AL8" s="621"/>
      <c r="AM8" s="621"/>
      <c r="AN8" s="621"/>
      <c r="AO8" s="621"/>
      <c r="AP8" s="621"/>
      <c r="AQ8" s="621"/>
      <c r="AR8" s="621"/>
      <c r="AS8" s="621"/>
      <c r="AT8" s="621"/>
      <c r="AU8" s="621"/>
      <c r="AV8" s="621"/>
      <c r="AW8" s="621"/>
      <c r="AX8" s="621"/>
      <c r="AY8" s="621"/>
      <c r="AZ8" s="621"/>
      <c r="BA8" s="621"/>
      <c r="BB8" s="621"/>
      <c r="BC8" s="621"/>
      <c r="BD8" s="1023"/>
    </row>
    <row r="9" spans="1:56" s="19" customFormat="1" ht="21" customHeight="1" thickTop="1" thickBot="1" x14ac:dyDescent="0.2">
      <c r="B9" s="52"/>
      <c r="C9" s="720" t="s">
        <v>3479</v>
      </c>
      <c r="D9" s="720"/>
      <c r="E9" s="720"/>
      <c r="F9" s="720"/>
      <c r="G9" s="720"/>
      <c r="H9" s="720"/>
      <c r="I9" s="720"/>
      <c r="J9" s="720"/>
      <c r="K9" s="720"/>
      <c r="L9" s="720"/>
      <c r="M9" s="720"/>
      <c r="N9" s="720"/>
      <c r="O9" s="720"/>
      <c r="P9" s="720"/>
      <c r="Q9" s="720"/>
      <c r="R9" s="720"/>
      <c r="S9" s="720"/>
      <c r="T9" s="720"/>
      <c r="U9" s="720"/>
      <c r="V9" s="720"/>
      <c r="W9" s="720"/>
      <c r="X9" s="720"/>
      <c r="Y9" s="720"/>
      <c r="Z9" s="720"/>
      <c r="AA9" s="799"/>
      <c r="AB9" s="11"/>
      <c r="AD9" s="621"/>
      <c r="AE9" s="1021"/>
      <c r="AF9" s="619" t="s">
        <v>3479</v>
      </c>
      <c r="AG9" s="619"/>
      <c r="AH9" s="619"/>
      <c r="AI9" s="619"/>
      <c r="AJ9" s="619"/>
      <c r="AK9" s="619"/>
      <c r="AL9" s="619"/>
      <c r="AM9" s="619"/>
      <c r="AN9" s="619"/>
      <c r="AO9" s="619"/>
      <c r="AP9" s="619"/>
      <c r="AQ9" s="619"/>
      <c r="AR9" s="619"/>
      <c r="AS9" s="619"/>
      <c r="AT9" s="619"/>
      <c r="AU9" s="619"/>
      <c r="AV9" s="619"/>
      <c r="AW9" s="619"/>
      <c r="AX9" s="619"/>
      <c r="AY9" s="619"/>
      <c r="AZ9" s="619"/>
      <c r="BA9" s="619"/>
      <c r="BB9" s="619"/>
      <c r="BC9" s="619"/>
      <c r="BD9" s="1139"/>
    </row>
    <row r="10" spans="1:56" s="19" customFormat="1" ht="27" customHeight="1" thickTop="1" thickBot="1" x14ac:dyDescent="0.2">
      <c r="B10" s="52"/>
      <c r="C10" s="54"/>
      <c r="D10" s="946"/>
      <c r="E10" s="720" t="s">
        <v>3483</v>
      </c>
      <c r="F10" s="720"/>
      <c r="G10" s="720"/>
      <c r="H10" s="720"/>
      <c r="I10" s="720"/>
      <c r="J10" s="720"/>
      <c r="K10" s="720"/>
      <c r="L10" s="720"/>
      <c r="M10" s="720"/>
      <c r="N10" s="720"/>
      <c r="O10" s="720"/>
      <c r="P10" s="720"/>
      <c r="Q10" s="720"/>
      <c r="R10" s="720"/>
      <c r="S10" s="720"/>
      <c r="T10" s="720"/>
      <c r="U10" s="720"/>
      <c r="V10" s="720"/>
      <c r="W10" s="720"/>
      <c r="X10" s="720"/>
      <c r="Y10" s="720"/>
      <c r="Z10" s="720"/>
      <c r="AA10" s="53"/>
      <c r="AB10" s="11"/>
      <c r="AD10" s="621"/>
      <c r="AE10" s="1021"/>
      <c r="AF10" s="611"/>
      <c r="AG10" s="1140"/>
      <c r="AH10" s="619" t="s">
        <v>3483</v>
      </c>
      <c r="AI10" s="619"/>
      <c r="AJ10" s="619"/>
      <c r="AK10" s="619"/>
      <c r="AL10" s="619"/>
      <c r="AM10" s="619"/>
      <c r="AN10" s="619"/>
      <c r="AO10" s="619"/>
      <c r="AP10" s="619"/>
      <c r="AQ10" s="619"/>
      <c r="AR10" s="619"/>
      <c r="AS10" s="619"/>
      <c r="AT10" s="619"/>
      <c r="AU10" s="619"/>
      <c r="AV10" s="619"/>
      <c r="AW10" s="619"/>
      <c r="AX10" s="619"/>
      <c r="AY10" s="619"/>
      <c r="AZ10" s="619"/>
      <c r="BA10" s="619"/>
      <c r="BB10" s="619"/>
      <c r="BC10" s="619"/>
      <c r="BD10" s="1141"/>
    </row>
    <row r="11" spans="1:56" s="19" customFormat="1" ht="27" customHeight="1" thickTop="1" thickBot="1" x14ac:dyDescent="0.2">
      <c r="B11" s="52"/>
      <c r="C11" s="54"/>
      <c r="D11" s="946"/>
      <c r="E11" s="720" t="s">
        <v>3508</v>
      </c>
      <c r="F11" s="720"/>
      <c r="G11" s="720"/>
      <c r="H11" s="720"/>
      <c r="I11" s="720"/>
      <c r="J11" s="720"/>
      <c r="K11" s="720"/>
      <c r="L11" s="720"/>
      <c r="M11" s="720"/>
      <c r="N11" s="720"/>
      <c r="O11" s="720"/>
      <c r="P11" s="720"/>
      <c r="Q11" s="720"/>
      <c r="R11" s="720"/>
      <c r="S11" s="720"/>
      <c r="T11" s="720"/>
      <c r="U11" s="720"/>
      <c r="V11" s="720"/>
      <c r="W11" s="720"/>
      <c r="X11" s="720"/>
      <c r="Y11" s="720"/>
      <c r="Z11" s="720"/>
      <c r="AA11" s="53"/>
      <c r="AB11" s="11"/>
      <c r="AD11" s="621"/>
      <c r="AE11" s="1021"/>
      <c r="AF11" s="611"/>
      <c r="AG11" s="1140"/>
      <c r="AH11" s="619" t="s">
        <v>3508</v>
      </c>
      <c r="AI11" s="619"/>
      <c r="AJ11" s="619"/>
      <c r="AK11" s="619"/>
      <c r="AL11" s="619"/>
      <c r="AM11" s="619"/>
      <c r="AN11" s="619"/>
      <c r="AO11" s="619"/>
      <c r="AP11" s="619"/>
      <c r="AQ11" s="619"/>
      <c r="AR11" s="619"/>
      <c r="AS11" s="619"/>
      <c r="AT11" s="619"/>
      <c r="AU11" s="619"/>
      <c r="AV11" s="619"/>
      <c r="AW11" s="619"/>
      <c r="AX11" s="619"/>
      <c r="AY11" s="619"/>
      <c r="AZ11" s="619"/>
      <c r="BA11" s="619"/>
      <c r="BB11" s="619"/>
      <c r="BC11" s="619"/>
      <c r="BD11" s="1141"/>
    </row>
    <row r="12" spans="1:56" s="19" customFormat="1" ht="8.25" customHeight="1" thickTop="1" thickBot="1" x14ac:dyDescent="0.2">
      <c r="B12" s="58"/>
      <c r="C12" s="59"/>
      <c r="D12" s="59"/>
      <c r="E12" s="59"/>
      <c r="F12" s="59"/>
      <c r="G12" s="59"/>
      <c r="H12" s="59"/>
      <c r="I12" s="59"/>
      <c r="J12" s="59"/>
      <c r="K12" s="59"/>
      <c r="L12" s="59"/>
      <c r="M12" s="59"/>
      <c r="N12" s="59"/>
      <c r="O12" s="59"/>
      <c r="P12" s="59"/>
      <c r="Q12" s="59"/>
      <c r="R12" s="59"/>
      <c r="S12" s="59"/>
      <c r="T12" s="59"/>
      <c r="U12" s="59"/>
      <c r="V12" s="59"/>
      <c r="W12" s="59"/>
      <c r="X12" s="59"/>
      <c r="Y12" s="59"/>
      <c r="Z12" s="59"/>
      <c r="AA12" s="60"/>
      <c r="AB12" s="11"/>
      <c r="AD12" s="621"/>
      <c r="AE12" s="1026"/>
      <c r="AF12" s="1027"/>
      <c r="AG12" s="1027"/>
      <c r="AH12" s="1027"/>
      <c r="AI12" s="1027"/>
      <c r="AJ12" s="1027"/>
      <c r="AK12" s="1027"/>
      <c r="AL12" s="1027"/>
      <c r="AM12" s="1027"/>
      <c r="AN12" s="1027"/>
      <c r="AO12" s="1027"/>
      <c r="AP12" s="1027"/>
      <c r="AQ12" s="1027"/>
      <c r="AR12" s="1027"/>
      <c r="AS12" s="1027"/>
      <c r="AT12" s="1027"/>
      <c r="AU12" s="1027"/>
      <c r="AV12" s="1027"/>
      <c r="AW12" s="1027"/>
      <c r="AX12" s="1027"/>
      <c r="AY12" s="1027"/>
      <c r="AZ12" s="1027"/>
      <c r="BA12" s="1027"/>
      <c r="BB12" s="1027"/>
      <c r="BC12" s="1027"/>
      <c r="BD12" s="1028"/>
    </row>
    <row r="13" spans="1:56" s="19" customFormat="1" ht="8.25" hidden="1" customHeight="1" x14ac:dyDescent="0.15">
      <c r="C13" s="722"/>
      <c r="D13" s="722"/>
      <c r="E13" s="722"/>
      <c r="F13" s="722"/>
      <c r="G13" s="722"/>
      <c r="H13" s="722"/>
      <c r="I13" s="722"/>
      <c r="J13" s="722"/>
      <c r="K13" s="722"/>
      <c r="L13" s="722"/>
      <c r="M13" s="722"/>
      <c r="N13" s="722"/>
      <c r="O13" s="722"/>
      <c r="P13" s="11"/>
      <c r="Q13" s="11"/>
      <c r="R13" s="11"/>
      <c r="S13" s="11"/>
      <c r="T13" s="11"/>
      <c r="U13" s="93"/>
      <c r="V13" s="93"/>
      <c r="AD13" s="621"/>
      <c r="AE13" s="621"/>
      <c r="AF13" s="604"/>
      <c r="AG13" s="604"/>
      <c r="AH13" s="604"/>
      <c r="AI13" s="604"/>
      <c r="AJ13" s="604"/>
      <c r="AK13" s="604"/>
      <c r="AL13" s="604"/>
      <c r="AM13" s="604"/>
      <c r="AN13" s="604"/>
      <c r="AO13" s="604"/>
      <c r="AP13" s="604"/>
      <c r="AQ13" s="604"/>
      <c r="AR13" s="604"/>
      <c r="AS13" s="31"/>
      <c r="AT13" s="31"/>
      <c r="AU13" s="31"/>
      <c r="AV13" s="31"/>
      <c r="AW13" s="31"/>
      <c r="AX13" s="648"/>
      <c r="AY13" s="648"/>
      <c r="AZ13" s="621"/>
      <c r="BA13" s="621"/>
      <c r="BB13" s="621"/>
      <c r="BC13" s="621"/>
      <c r="BD13" s="621"/>
    </row>
    <row r="14" spans="1:56" ht="24" customHeight="1" thickBot="1" x14ac:dyDescent="0.2">
      <c r="A14" s="1999" t="s">
        <v>3427</v>
      </c>
      <c r="B14" s="2181"/>
      <c r="C14" s="2181"/>
      <c r="D14" s="2181"/>
      <c r="E14" s="2181"/>
      <c r="F14" s="2181"/>
      <c r="G14" s="2181"/>
      <c r="H14" s="2181"/>
      <c r="I14" s="2181"/>
      <c r="J14" s="2181"/>
      <c r="K14" s="2181"/>
      <c r="L14" s="2181"/>
      <c r="M14" s="2181"/>
      <c r="N14" s="2181"/>
      <c r="O14" s="2181"/>
      <c r="P14" s="2181"/>
      <c r="Q14" s="2181"/>
      <c r="R14" s="2181"/>
      <c r="S14" s="2181"/>
      <c r="T14" s="2181"/>
      <c r="U14" s="2181"/>
      <c r="V14" s="2181"/>
      <c r="W14" s="2181"/>
      <c r="X14" s="2181"/>
      <c r="Y14" s="2181"/>
      <c r="Z14" s="2181"/>
      <c r="AA14" s="2181"/>
      <c r="AB14" s="25"/>
      <c r="AD14" s="2105" t="s">
        <v>3427</v>
      </c>
      <c r="AE14" s="2182"/>
      <c r="AF14" s="2182"/>
      <c r="AG14" s="2182"/>
      <c r="AH14" s="2182"/>
      <c r="AI14" s="2182"/>
      <c r="AJ14" s="2182"/>
      <c r="AK14" s="2182"/>
      <c r="AL14" s="2182"/>
      <c r="AM14" s="2182"/>
      <c r="AN14" s="2182"/>
      <c r="AO14" s="2182"/>
      <c r="AP14" s="2182"/>
      <c r="AQ14" s="2182"/>
      <c r="AR14" s="2182"/>
      <c r="AS14" s="2182"/>
      <c r="AT14" s="2182"/>
      <c r="AU14" s="2182"/>
      <c r="AV14" s="2182"/>
      <c r="AW14" s="2182"/>
      <c r="AX14" s="2182"/>
      <c r="AY14" s="2182"/>
      <c r="AZ14" s="2182"/>
      <c r="BA14" s="2182"/>
      <c r="BB14" s="2182"/>
      <c r="BC14" s="2182"/>
      <c r="BD14" s="2182"/>
    </row>
    <row r="15" spans="1:56" s="19" customFormat="1" ht="6" customHeight="1" x14ac:dyDescent="0.15">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1"/>
      <c r="AB15" s="11"/>
      <c r="AD15" s="621"/>
      <c r="AE15" s="1018"/>
      <c r="AF15" s="1019"/>
      <c r="AG15" s="1019"/>
      <c r="AH15" s="1019"/>
      <c r="AI15" s="1019"/>
      <c r="AJ15" s="1019"/>
      <c r="AK15" s="1019"/>
      <c r="AL15" s="1019"/>
      <c r="AM15" s="1019"/>
      <c r="AN15" s="1019"/>
      <c r="AO15" s="1019"/>
      <c r="AP15" s="1019"/>
      <c r="AQ15" s="1019"/>
      <c r="AR15" s="1019"/>
      <c r="AS15" s="1019"/>
      <c r="AT15" s="1019"/>
      <c r="AU15" s="1019"/>
      <c r="AV15" s="1019"/>
      <c r="AW15" s="1019"/>
      <c r="AX15" s="1019"/>
      <c r="AY15" s="1019"/>
      <c r="AZ15" s="1019"/>
      <c r="BA15" s="1019"/>
      <c r="BB15" s="1019"/>
      <c r="BC15" s="1019"/>
      <c r="BD15" s="1020"/>
    </row>
    <row r="16" spans="1:56" s="19" customFormat="1" ht="21" customHeight="1" thickBot="1" x14ac:dyDescent="0.2">
      <c r="B16" s="52"/>
      <c r="C16" s="718" t="s">
        <v>1161</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3"/>
      <c r="AB16" s="11"/>
      <c r="AD16" s="621"/>
      <c r="AE16" s="1021"/>
      <c r="AF16" s="631" t="s">
        <v>1161</v>
      </c>
      <c r="AG16" s="1142"/>
      <c r="AH16" s="1142"/>
      <c r="AI16" s="1142"/>
      <c r="AJ16" s="1142"/>
      <c r="AK16" s="1142"/>
      <c r="AL16" s="1142"/>
      <c r="AM16" s="1142"/>
      <c r="AN16" s="1142"/>
      <c r="AO16" s="1142"/>
      <c r="AP16" s="1142"/>
      <c r="AQ16" s="1142"/>
      <c r="AR16" s="1142"/>
      <c r="AS16" s="1142"/>
      <c r="AT16" s="1142"/>
      <c r="AU16" s="1142"/>
      <c r="AV16" s="1142"/>
      <c r="AW16" s="1142"/>
      <c r="AX16" s="1142"/>
      <c r="AY16" s="1142"/>
      <c r="AZ16" s="1142"/>
      <c r="BA16" s="1142"/>
      <c r="BB16" s="1142"/>
      <c r="BC16" s="1142"/>
      <c r="BD16" s="1023"/>
    </row>
    <row r="17" spans="2:56" s="19" customFormat="1" ht="27" customHeight="1" thickTop="1" thickBot="1" x14ac:dyDescent="0.2">
      <c r="B17" s="52"/>
      <c r="C17" s="40"/>
      <c r="D17" s="719" t="s">
        <v>1163</v>
      </c>
      <c r="E17" s="541"/>
      <c r="F17" s="541"/>
      <c r="G17" s="541"/>
      <c r="H17" s="541"/>
      <c r="I17" s="541"/>
      <c r="J17" s="541"/>
      <c r="K17" s="541"/>
      <c r="L17" s="541"/>
      <c r="M17" s="541"/>
      <c r="N17" s="541"/>
      <c r="O17" s="541"/>
      <c r="P17" s="541"/>
      <c r="Q17" s="541"/>
      <c r="R17" s="541"/>
      <c r="S17" s="541"/>
      <c r="T17" s="541"/>
      <c r="U17" s="541"/>
      <c r="V17" s="541"/>
      <c r="W17" s="541"/>
      <c r="X17" s="541"/>
      <c r="Y17" s="541"/>
      <c r="Z17" s="541"/>
      <c r="AA17" s="53"/>
      <c r="AB17" s="11"/>
      <c r="AD17" s="621"/>
      <c r="AE17" s="1021"/>
      <c r="AF17" s="1022"/>
      <c r="AG17" s="1049" t="s">
        <v>1163</v>
      </c>
      <c r="AH17" s="1142"/>
      <c r="AI17" s="1142"/>
      <c r="AJ17" s="1142"/>
      <c r="AK17" s="1142"/>
      <c r="AL17" s="1142"/>
      <c r="AM17" s="1142"/>
      <c r="AN17" s="1142"/>
      <c r="AO17" s="1142"/>
      <c r="AP17" s="1142"/>
      <c r="AQ17" s="1142"/>
      <c r="AR17" s="1142"/>
      <c r="AS17" s="1142"/>
      <c r="AT17" s="1142"/>
      <c r="AU17" s="1142"/>
      <c r="AV17" s="1142"/>
      <c r="AW17" s="1142"/>
      <c r="AX17" s="1142"/>
      <c r="AY17" s="1142"/>
      <c r="AZ17" s="1142"/>
      <c r="BA17" s="1142"/>
      <c r="BB17" s="1142"/>
      <c r="BC17" s="1142"/>
      <c r="BD17" s="1023"/>
    </row>
    <row r="18" spans="2:56" s="19" customFormat="1" ht="27" customHeight="1" thickTop="1" thickBot="1" x14ac:dyDescent="0.2">
      <c r="B18" s="52"/>
      <c r="C18" s="40"/>
      <c r="D18" s="719" t="s">
        <v>1164</v>
      </c>
      <c r="E18" s="541"/>
      <c r="F18" s="541"/>
      <c r="G18" s="541"/>
      <c r="H18" s="541"/>
      <c r="I18" s="541"/>
      <c r="J18" s="541"/>
      <c r="K18" s="541"/>
      <c r="L18" s="541"/>
      <c r="M18" s="541"/>
      <c r="N18" s="541"/>
      <c r="O18" s="541"/>
      <c r="P18" s="541"/>
      <c r="Q18" s="541"/>
      <c r="R18" s="541"/>
      <c r="S18" s="541"/>
      <c r="T18" s="541"/>
      <c r="U18" s="541"/>
      <c r="V18" s="541"/>
      <c r="W18" s="541"/>
      <c r="X18" s="541"/>
      <c r="Y18" s="541"/>
      <c r="Z18" s="541"/>
      <c r="AA18" s="53"/>
      <c r="AB18" s="11"/>
      <c r="AD18" s="621"/>
      <c r="AE18" s="1021"/>
      <c r="AF18" s="1022"/>
      <c r="AG18" s="1049" t="s">
        <v>1164</v>
      </c>
      <c r="AH18" s="1142"/>
      <c r="AI18" s="1142"/>
      <c r="AJ18" s="1142"/>
      <c r="AK18" s="1142"/>
      <c r="AL18" s="1142"/>
      <c r="AM18" s="1142"/>
      <c r="AN18" s="1142"/>
      <c r="AO18" s="1142"/>
      <c r="AP18" s="1142"/>
      <c r="AQ18" s="1142"/>
      <c r="AR18" s="1142"/>
      <c r="AS18" s="1142"/>
      <c r="AT18" s="1142"/>
      <c r="AU18" s="1142"/>
      <c r="AV18" s="1142"/>
      <c r="AW18" s="1142"/>
      <c r="AX18" s="1142"/>
      <c r="AY18" s="1142"/>
      <c r="AZ18" s="1142"/>
      <c r="BA18" s="1142"/>
      <c r="BB18" s="1142"/>
      <c r="BC18" s="1142"/>
      <c r="BD18" s="1023"/>
    </row>
    <row r="19" spans="2:56" s="19" customFormat="1" ht="4.5" customHeight="1" thickTop="1" x14ac:dyDescent="0.15">
      <c r="B19" s="52"/>
      <c r="C19" s="54"/>
      <c r="D19" s="117"/>
      <c r="E19" s="720"/>
      <c r="F19" s="720"/>
      <c r="G19" s="720"/>
      <c r="H19" s="720"/>
      <c r="I19" s="720"/>
      <c r="J19" s="720"/>
      <c r="K19" s="720"/>
      <c r="L19" s="720"/>
      <c r="M19" s="720"/>
      <c r="N19" s="116"/>
      <c r="O19" s="116"/>
      <c r="P19" s="116"/>
      <c r="Q19" s="116"/>
      <c r="R19" s="116"/>
      <c r="S19" s="116"/>
      <c r="T19" s="116"/>
      <c r="U19" s="116"/>
      <c r="V19" s="116"/>
      <c r="W19" s="116"/>
      <c r="X19" s="116"/>
      <c r="Y19" s="116"/>
      <c r="Z19" s="116"/>
      <c r="AA19" s="118"/>
      <c r="AB19" s="11"/>
      <c r="AD19" s="621"/>
      <c r="AE19" s="1021"/>
      <c r="AF19" s="623"/>
      <c r="AG19" s="1143"/>
      <c r="AH19" s="621"/>
      <c r="AI19" s="621"/>
      <c r="AJ19" s="621"/>
      <c r="AK19" s="621"/>
      <c r="AL19" s="621"/>
      <c r="AM19" s="621"/>
      <c r="AN19" s="621"/>
      <c r="AO19" s="621"/>
      <c r="AP19" s="621"/>
      <c r="AQ19" s="1137"/>
      <c r="AR19" s="1137"/>
      <c r="AS19" s="1137"/>
      <c r="AT19" s="1137"/>
      <c r="AU19" s="1137"/>
      <c r="AV19" s="1137"/>
      <c r="AW19" s="1137"/>
      <c r="AX19" s="1137"/>
      <c r="AY19" s="1137"/>
      <c r="AZ19" s="1137"/>
      <c r="BA19" s="1137"/>
      <c r="BB19" s="1137"/>
      <c r="BC19" s="1137"/>
      <c r="BD19" s="1138"/>
    </row>
    <row r="20" spans="2:56" s="19" customFormat="1" ht="21" customHeight="1" thickBot="1" x14ac:dyDescent="0.2">
      <c r="B20" s="52"/>
      <c r="C20" s="718" t="s">
        <v>3452</v>
      </c>
      <c r="D20" s="541"/>
      <c r="E20" s="541"/>
      <c r="F20" s="541"/>
      <c r="G20" s="541"/>
      <c r="H20" s="541"/>
      <c r="I20" s="541"/>
      <c r="J20" s="541"/>
      <c r="K20" s="541"/>
      <c r="L20" s="541"/>
      <c r="M20" s="541"/>
      <c r="N20" s="541"/>
      <c r="O20" s="541"/>
      <c r="P20" s="541"/>
      <c r="Q20" s="541"/>
      <c r="R20" s="541"/>
      <c r="S20" s="541"/>
      <c r="T20" s="541"/>
      <c r="U20" s="541"/>
      <c r="V20" s="541"/>
      <c r="W20" s="541"/>
      <c r="X20" s="541"/>
      <c r="Y20" s="541"/>
      <c r="Z20" s="541"/>
      <c r="AA20" s="53"/>
      <c r="AB20" s="11"/>
      <c r="AD20" s="621"/>
      <c r="AE20" s="1021"/>
      <c r="AF20" s="631" t="s">
        <v>3455</v>
      </c>
      <c r="AG20" s="1142"/>
      <c r="AH20" s="1142"/>
      <c r="AI20" s="1142"/>
      <c r="AJ20" s="1142"/>
      <c r="AK20" s="1142"/>
      <c r="AL20" s="1142"/>
      <c r="AM20" s="1142"/>
      <c r="AN20" s="1142"/>
      <c r="AO20" s="1142"/>
      <c r="AP20" s="1142"/>
      <c r="AQ20" s="1142"/>
      <c r="AR20" s="1142"/>
      <c r="AS20" s="1142"/>
      <c r="AT20" s="1142"/>
      <c r="AU20" s="1142"/>
      <c r="AV20" s="1142"/>
      <c r="AW20" s="1142"/>
      <c r="AX20" s="1142"/>
      <c r="AY20" s="1142"/>
      <c r="AZ20" s="1142"/>
      <c r="BA20" s="1142"/>
      <c r="BB20" s="1142"/>
      <c r="BC20" s="1142"/>
      <c r="BD20" s="1023"/>
    </row>
    <row r="21" spans="2:56" s="19" customFormat="1" ht="27" customHeight="1" thickTop="1" thickBot="1" x14ac:dyDescent="0.2">
      <c r="B21" s="52"/>
      <c r="C21" s="40"/>
      <c r="D21" s="719" t="s">
        <v>1165</v>
      </c>
      <c r="E21" s="720"/>
      <c r="F21" s="720"/>
      <c r="G21" s="720"/>
      <c r="H21" s="720"/>
      <c r="I21" s="720"/>
      <c r="J21" s="720"/>
      <c r="K21" s="720"/>
      <c r="L21" s="720"/>
      <c r="M21" s="720"/>
      <c r="N21" s="720"/>
      <c r="O21" s="720"/>
      <c r="P21" s="720"/>
      <c r="Q21" s="720"/>
      <c r="R21" s="720"/>
      <c r="S21" s="720"/>
      <c r="T21" s="720"/>
      <c r="U21" s="720"/>
      <c r="V21" s="720"/>
      <c r="W21" s="720"/>
      <c r="X21" s="720"/>
      <c r="Y21" s="720"/>
      <c r="Z21" s="720"/>
      <c r="AA21" s="53"/>
      <c r="AB21" s="11"/>
      <c r="AD21" s="621"/>
      <c r="AE21" s="1021"/>
      <c r="AF21" s="1022"/>
      <c r="AG21" s="1049" t="s">
        <v>1165</v>
      </c>
      <c r="AH21" s="621"/>
      <c r="AI21" s="621"/>
      <c r="AJ21" s="621"/>
      <c r="AK21" s="621"/>
      <c r="AL21" s="621"/>
      <c r="AM21" s="621"/>
      <c r="AN21" s="621"/>
      <c r="AO21" s="621"/>
      <c r="AP21" s="621"/>
      <c r="AQ21" s="621"/>
      <c r="AR21" s="621"/>
      <c r="AS21" s="621"/>
      <c r="AT21" s="621"/>
      <c r="AU21" s="621"/>
      <c r="AV21" s="621"/>
      <c r="AW21" s="621"/>
      <c r="AX21" s="621"/>
      <c r="AY21" s="621"/>
      <c r="AZ21" s="621"/>
      <c r="BA21" s="621"/>
      <c r="BB21" s="621"/>
      <c r="BC21" s="621"/>
      <c r="BD21" s="1023"/>
    </row>
    <row r="22" spans="2:56" s="19" customFormat="1" ht="27" customHeight="1" thickTop="1" thickBot="1" x14ac:dyDescent="0.2">
      <c r="B22" s="52"/>
      <c r="C22" s="40"/>
      <c r="D22" s="719" t="s">
        <v>1166</v>
      </c>
      <c r="E22" s="720"/>
      <c r="F22" s="720"/>
      <c r="G22" s="720"/>
      <c r="H22" s="720"/>
      <c r="I22" s="720"/>
      <c r="J22" s="720"/>
      <c r="K22" s="720"/>
      <c r="L22" s="720"/>
      <c r="M22" s="720"/>
      <c r="N22" s="116"/>
      <c r="O22" s="117"/>
      <c r="P22" s="116"/>
      <c r="Q22" s="116"/>
      <c r="R22" s="116"/>
      <c r="S22" s="116"/>
      <c r="T22" s="116"/>
      <c r="U22" s="116"/>
      <c r="V22" s="116"/>
      <c r="W22" s="116"/>
      <c r="X22" s="116"/>
      <c r="Y22" s="116"/>
      <c r="Z22" s="116"/>
      <c r="AA22" s="118"/>
      <c r="AB22" s="11"/>
      <c r="AD22" s="621"/>
      <c r="AE22" s="1021"/>
      <c r="AF22" s="1022"/>
      <c r="AG22" s="1049" t="s">
        <v>1166</v>
      </c>
      <c r="AH22" s="621"/>
      <c r="AI22" s="621"/>
      <c r="AJ22" s="621"/>
      <c r="AK22" s="621"/>
      <c r="AL22" s="621"/>
      <c r="AM22" s="621"/>
      <c r="AN22" s="621"/>
      <c r="AO22" s="621"/>
      <c r="AP22" s="621"/>
      <c r="AQ22" s="1137"/>
      <c r="AR22" s="1143"/>
      <c r="AS22" s="1137"/>
      <c r="AT22" s="1137"/>
      <c r="AU22" s="1137"/>
      <c r="AV22" s="1137"/>
      <c r="AW22" s="1137"/>
      <c r="AX22" s="1137"/>
      <c r="AY22" s="1137"/>
      <c r="AZ22" s="1137"/>
      <c r="BA22" s="1137"/>
      <c r="BB22" s="1137"/>
      <c r="BC22" s="1137"/>
      <c r="BD22" s="1138"/>
    </row>
    <row r="23" spans="2:56" s="19" customFormat="1" ht="4.5" customHeight="1" thickTop="1" x14ac:dyDescent="0.15">
      <c r="B23" s="52"/>
      <c r="C23" s="54"/>
      <c r="D23" s="117"/>
      <c r="E23" s="720"/>
      <c r="F23" s="720"/>
      <c r="G23" s="720"/>
      <c r="H23" s="720"/>
      <c r="I23" s="720"/>
      <c r="J23" s="720"/>
      <c r="K23" s="720"/>
      <c r="L23" s="720"/>
      <c r="M23" s="720"/>
      <c r="N23" s="116"/>
      <c r="O23" s="116"/>
      <c r="P23" s="116"/>
      <c r="Q23" s="116"/>
      <c r="R23" s="116"/>
      <c r="S23" s="116"/>
      <c r="T23" s="116"/>
      <c r="U23" s="116"/>
      <c r="V23" s="116"/>
      <c r="W23" s="116"/>
      <c r="X23" s="116"/>
      <c r="Y23" s="116"/>
      <c r="Z23" s="116"/>
      <c r="AA23" s="118"/>
      <c r="AB23" s="11"/>
      <c r="AD23" s="621"/>
      <c r="AE23" s="1021"/>
      <c r="AF23" s="623"/>
      <c r="AG23" s="1143"/>
      <c r="AH23" s="621"/>
      <c r="AI23" s="621"/>
      <c r="AJ23" s="621"/>
      <c r="AK23" s="621"/>
      <c r="AL23" s="621"/>
      <c r="AM23" s="621"/>
      <c r="AN23" s="621"/>
      <c r="AO23" s="621"/>
      <c r="AP23" s="621"/>
      <c r="AQ23" s="1137"/>
      <c r="AR23" s="1137"/>
      <c r="AS23" s="1137"/>
      <c r="AT23" s="1137"/>
      <c r="AU23" s="1137"/>
      <c r="AV23" s="1137"/>
      <c r="AW23" s="1137"/>
      <c r="AX23" s="1137"/>
      <c r="AY23" s="1137"/>
      <c r="AZ23" s="1137"/>
      <c r="BA23" s="1137"/>
      <c r="BB23" s="1137"/>
      <c r="BC23" s="1137"/>
      <c r="BD23" s="1138"/>
    </row>
    <row r="24" spans="2:56" s="19" customFormat="1" ht="21" customHeight="1" thickBot="1" x14ac:dyDescent="0.2">
      <c r="B24" s="52"/>
      <c r="C24" s="720" t="s">
        <v>1162</v>
      </c>
      <c r="D24" s="81"/>
      <c r="E24" s="720"/>
      <c r="F24" s="81"/>
      <c r="G24" s="81"/>
      <c r="H24" s="81"/>
      <c r="I24" s="81"/>
      <c r="J24" s="81"/>
      <c r="K24" s="81"/>
      <c r="L24" s="81"/>
      <c r="M24" s="81"/>
      <c r="N24" s="81"/>
      <c r="O24" s="81"/>
      <c r="P24" s="81"/>
      <c r="Q24" s="81"/>
      <c r="R24" s="81"/>
      <c r="S24" s="81"/>
      <c r="T24" s="81"/>
      <c r="U24" s="81"/>
      <c r="V24" s="81"/>
      <c r="W24" s="81"/>
      <c r="X24" s="81"/>
      <c r="Y24" s="81"/>
      <c r="Z24" s="81"/>
      <c r="AA24" s="53"/>
      <c r="AB24" s="11"/>
      <c r="AD24" s="621"/>
      <c r="AE24" s="1021"/>
      <c r="AF24" s="621" t="s">
        <v>1162</v>
      </c>
      <c r="AG24" s="648"/>
      <c r="AH24" s="621"/>
      <c r="AI24" s="648"/>
      <c r="AJ24" s="648"/>
      <c r="AK24" s="648"/>
      <c r="AL24" s="648"/>
      <c r="AM24" s="648"/>
      <c r="AN24" s="648"/>
      <c r="AO24" s="648"/>
      <c r="AP24" s="648"/>
      <c r="AQ24" s="648"/>
      <c r="AR24" s="648"/>
      <c r="AS24" s="648"/>
      <c r="AT24" s="648"/>
      <c r="AU24" s="648"/>
      <c r="AV24" s="648"/>
      <c r="AW24" s="648"/>
      <c r="AX24" s="648"/>
      <c r="AY24" s="648"/>
      <c r="AZ24" s="648"/>
      <c r="BA24" s="648"/>
      <c r="BB24" s="648"/>
      <c r="BC24" s="648"/>
      <c r="BD24" s="1023"/>
    </row>
    <row r="25" spans="2:56" s="19" customFormat="1" ht="27" customHeight="1" thickTop="1" thickBot="1" x14ac:dyDescent="0.2">
      <c r="B25" s="52"/>
      <c r="C25" s="40"/>
      <c r="D25" s="720" t="s">
        <v>1167</v>
      </c>
      <c r="E25" s="81"/>
      <c r="F25" s="81"/>
      <c r="G25" s="81"/>
      <c r="H25" s="81"/>
      <c r="I25" s="81"/>
      <c r="J25" s="81"/>
      <c r="K25" s="81"/>
      <c r="L25" s="81"/>
      <c r="M25" s="81"/>
      <c r="N25" s="81"/>
      <c r="O25" s="81"/>
      <c r="P25" s="81"/>
      <c r="Q25" s="81"/>
      <c r="R25" s="81"/>
      <c r="S25" s="81"/>
      <c r="T25" s="81"/>
      <c r="U25" s="81"/>
      <c r="V25" s="81"/>
      <c r="W25" s="81"/>
      <c r="X25" s="81"/>
      <c r="Y25" s="81"/>
      <c r="Z25" s="720"/>
      <c r="AA25" s="53"/>
      <c r="AB25" s="11"/>
      <c r="AD25" s="621"/>
      <c r="AE25" s="1021"/>
      <c r="AF25" s="1022"/>
      <c r="AG25" s="621" t="s">
        <v>1167</v>
      </c>
      <c r="AH25" s="648"/>
      <c r="AI25" s="648"/>
      <c r="AJ25" s="648"/>
      <c r="AK25" s="648"/>
      <c r="AL25" s="648"/>
      <c r="AM25" s="648"/>
      <c r="AN25" s="648"/>
      <c r="AO25" s="648"/>
      <c r="AP25" s="648"/>
      <c r="AQ25" s="648"/>
      <c r="AR25" s="648"/>
      <c r="AS25" s="648"/>
      <c r="AT25" s="648"/>
      <c r="AU25" s="648"/>
      <c r="AV25" s="648"/>
      <c r="AW25" s="648"/>
      <c r="AX25" s="648"/>
      <c r="AY25" s="648"/>
      <c r="AZ25" s="648"/>
      <c r="BA25" s="648"/>
      <c r="BB25" s="648"/>
      <c r="BC25" s="621"/>
      <c r="BD25" s="1023"/>
    </row>
    <row r="26" spans="2:56" s="16" customFormat="1" ht="27" customHeight="1" thickTop="1" thickBot="1" x14ac:dyDescent="0.3">
      <c r="B26" s="97"/>
      <c r="C26" s="40"/>
      <c r="D26" s="720" t="s">
        <v>1168</v>
      </c>
      <c r="E26" s="81"/>
      <c r="F26" s="720"/>
      <c r="G26" s="720"/>
      <c r="H26" s="720"/>
      <c r="I26" s="720"/>
      <c r="J26" s="720"/>
      <c r="K26" s="720"/>
      <c r="L26" s="720"/>
      <c r="M26" s="720"/>
      <c r="N26" s="720"/>
      <c r="O26" s="720"/>
      <c r="P26" s="720"/>
      <c r="Q26" s="720"/>
      <c r="R26" s="720"/>
      <c r="S26" s="720"/>
      <c r="T26" s="720"/>
      <c r="U26" s="720"/>
      <c r="V26" s="720"/>
      <c r="W26" s="720"/>
      <c r="X26" s="720"/>
      <c r="Y26" s="720"/>
      <c r="Z26" s="720"/>
      <c r="AA26" s="71"/>
      <c r="AB26" s="25"/>
      <c r="AD26" s="624"/>
      <c r="AE26" s="630"/>
      <c r="AF26" s="1022"/>
      <c r="AG26" s="621" t="s">
        <v>1168</v>
      </c>
      <c r="AH26" s="648"/>
      <c r="AI26" s="621"/>
      <c r="AJ26" s="621"/>
      <c r="AK26" s="621"/>
      <c r="AL26" s="621"/>
      <c r="AM26" s="621"/>
      <c r="AN26" s="621"/>
      <c r="AO26" s="621"/>
      <c r="AP26" s="621"/>
      <c r="AQ26" s="621"/>
      <c r="AR26" s="621"/>
      <c r="AS26" s="621"/>
      <c r="AT26" s="621"/>
      <c r="AU26" s="621"/>
      <c r="AV26" s="621"/>
      <c r="AW26" s="621"/>
      <c r="AX26" s="621"/>
      <c r="AY26" s="621"/>
      <c r="AZ26" s="621"/>
      <c r="BA26" s="621"/>
      <c r="BB26" s="621"/>
      <c r="BC26" s="621"/>
      <c r="BD26" s="622"/>
    </row>
    <row r="27" spans="2:56" s="19" customFormat="1" ht="4.5" customHeight="1" thickTop="1" x14ac:dyDescent="0.15">
      <c r="B27" s="52"/>
      <c r="C27" s="54"/>
      <c r="D27" s="117"/>
      <c r="E27" s="720"/>
      <c r="F27" s="720"/>
      <c r="G27" s="720"/>
      <c r="H27" s="720"/>
      <c r="I27" s="720"/>
      <c r="J27" s="720"/>
      <c r="K27" s="720"/>
      <c r="L27" s="720"/>
      <c r="M27" s="720"/>
      <c r="N27" s="116"/>
      <c r="O27" s="116"/>
      <c r="P27" s="116"/>
      <c r="Q27" s="116"/>
      <c r="R27" s="116"/>
      <c r="S27" s="116"/>
      <c r="T27" s="116"/>
      <c r="U27" s="116"/>
      <c r="V27" s="116"/>
      <c r="W27" s="116"/>
      <c r="X27" s="116"/>
      <c r="Y27" s="116"/>
      <c r="Z27" s="116"/>
      <c r="AA27" s="118"/>
      <c r="AB27" s="11"/>
      <c r="AD27" s="621"/>
      <c r="AE27" s="1021"/>
      <c r="AF27" s="623"/>
      <c r="AG27" s="1143"/>
      <c r="AH27" s="621"/>
      <c r="AI27" s="621"/>
      <c r="AJ27" s="621"/>
      <c r="AK27" s="621"/>
      <c r="AL27" s="621"/>
      <c r="AM27" s="621"/>
      <c r="AN27" s="621"/>
      <c r="AO27" s="621"/>
      <c r="AP27" s="621"/>
      <c r="AQ27" s="1137"/>
      <c r="AR27" s="1137"/>
      <c r="AS27" s="1137"/>
      <c r="AT27" s="1137"/>
      <c r="AU27" s="1137"/>
      <c r="AV27" s="1137"/>
      <c r="AW27" s="1137"/>
      <c r="AX27" s="1137"/>
      <c r="AY27" s="1137"/>
      <c r="AZ27" s="1137"/>
      <c r="BA27" s="1137"/>
      <c r="BB27" s="1137"/>
      <c r="BC27" s="1137"/>
      <c r="BD27" s="1138"/>
    </row>
    <row r="28" spans="2:56" s="19" customFormat="1" ht="21" customHeight="1" thickBot="1" x14ac:dyDescent="0.2">
      <c r="B28" s="52"/>
      <c r="C28" s="720" t="s">
        <v>3599</v>
      </c>
      <c r="D28" s="81"/>
      <c r="E28" s="720"/>
      <c r="F28" s="81"/>
      <c r="G28" s="81"/>
      <c r="H28" s="81"/>
      <c r="I28" s="81"/>
      <c r="J28" s="81"/>
      <c r="K28" s="81"/>
      <c r="L28" s="81"/>
      <c r="M28" s="81"/>
      <c r="N28" s="81"/>
      <c r="O28" s="81"/>
      <c r="P28" s="81"/>
      <c r="Q28" s="81"/>
      <c r="R28" s="81"/>
      <c r="S28" s="81"/>
      <c r="T28" s="81"/>
      <c r="U28" s="81"/>
      <c r="V28" s="81"/>
      <c r="W28" s="81"/>
      <c r="X28" s="81"/>
      <c r="Y28" s="81"/>
      <c r="Z28" s="81"/>
      <c r="AA28" s="53"/>
      <c r="AB28" s="11"/>
      <c r="AD28" s="621"/>
      <c r="AE28" s="1021"/>
      <c r="AF28" s="621" t="s">
        <v>3599</v>
      </c>
      <c r="AG28" s="648"/>
      <c r="AH28" s="621"/>
      <c r="AI28" s="648"/>
      <c r="AJ28" s="648"/>
      <c r="AK28" s="648"/>
      <c r="AL28" s="648"/>
      <c r="AM28" s="648"/>
      <c r="AN28" s="648"/>
      <c r="AO28" s="648"/>
      <c r="AP28" s="648"/>
      <c r="AQ28" s="648"/>
      <c r="AR28" s="648"/>
      <c r="AS28" s="648"/>
      <c r="AT28" s="648"/>
      <c r="AU28" s="648"/>
      <c r="AV28" s="648"/>
      <c r="AW28" s="648"/>
      <c r="AX28" s="648"/>
      <c r="AY28" s="648"/>
      <c r="AZ28" s="648"/>
      <c r="BA28" s="648"/>
      <c r="BB28" s="648"/>
      <c r="BC28" s="648"/>
      <c r="BD28" s="1023"/>
    </row>
    <row r="29" spans="2:56" s="19" customFormat="1" ht="27" customHeight="1" thickTop="1" thickBot="1" x14ac:dyDescent="0.2">
      <c r="B29" s="52"/>
      <c r="C29" s="40"/>
      <c r="D29" s="719" t="s">
        <v>1226</v>
      </c>
      <c r="E29" s="720"/>
      <c r="F29" s="720"/>
      <c r="G29" s="720"/>
      <c r="H29" s="720"/>
      <c r="I29" s="720"/>
      <c r="J29" s="720"/>
      <c r="K29" s="720"/>
      <c r="L29" s="720"/>
      <c r="M29" s="720"/>
      <c r="N29" s="720"/>
      <c r="O29" s="720"/>
      <c r="P29" s="720"/>
      <c r="Q29" s="720"/>
      <c r="R29" s="720"/>
      <c r="S29" s="720"/>
      <c r="T29" s="720"/>
      <c r="U29" s="720"/>
      <c r="V29" s="720"/>
      <c r="W29" s="720"/>
      <c r="X29" s="720"/>
      <c r="Y29" s="720"/>
      <c r="Z29" s="720"/>
      <c r="AA29" s="724"/>
      <c r="AB29" s="11"/>
      <c r="AD29" s="621"/>
      <c r="AE29" s="1021"/>
      <c r="AF29" s="1022"/>
      <c r="AG29" s="1049" t="s">
        <v>1226</v>
      </c>
      <c r="AH29" s="621"/>
      <c r="AI29" s="621"/>
      <c r="AJ29" s="621"/>
      <c r="AK29" s="621"/>
      <c r="AL29" s="621"/>
      <c r="AM29" s="621"/>
      <c r="AN29" s="621"/>
      <c r="AO29" s="621"/>
      <c r="AP29" s="621"/>
      <c r="AQ29" s="621"/>
      <c r="AR29" s="621"/>
      <c r="AS29" s="621"/>
      <c r="AT29" s="621"/>
      <c r="AU29" s="621"/>
      <c r="AV29" s="621"/>
      <c r="AW29" s="621"/>
      <c r="AX29" s="621"/>
      <c r="AY29" s="621"/>
      <c r="AZ29" s="621"/>
      <c r="BA29" s="621"/>
      <c r="BB29" s="621"/>
      <c r="BC29" s="621"/>
      <c r="BD29" s="1144"/>
    </row>
    <row r="30" spans="2:56" s="19" customFormat="1" ht="27" customHeight="1" thickTop="1" thickBot="1" x14ac:dyDescent="0.2">
      <c r="B30" s="52"/>
      <c r="C30" s="40"/>
      <c r="D30" s="1848" t="s">
        <v>3428</v>
      </c>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2180"/>
      <c r="AB30" s="11"/>
      <c r="AD30" s="621"/>
      <c r="AE30" s="1021"/>
      <c r="AF30" s="1022"/>
      <c r="AG30" s="1905" t="s">
        <v>3428</v>
      </c>
      <c r="AH30" s="1904"/>
      <c r="AI30" s="1904"/>
      <c r="AJ30" s="1904"/>
      <c r="AK30" s="1904"/>
      <c r="AL30" s="1904"/>
      <c r="AM30" s="1904"/>
      <c r="AN30" s="1904"/>
      <c r="AO30" s="1904"/>
      <c r="AP30" s="1904"/>
      <c r="AQ30" s="1904"/>
      <c r="AR30" s="1904"/>
      <c r="AS30" s="1904"/>
      <c r="AT30" s="1904"/>
      <c r="AU30" s="1904"/>
      <c r="AV30" s="1904"/>
      <c r="AW30" s="1904"/>
      <c r="AX30" s="1904"/>
      <c r="AY30" s="1904"/>
      <c r="AZ30" s="1904"/>
      <c r="BA30" s="1904"/>
      <c r="BB30" s="1904"/>
      <c r="BC30" s="1904"/>
      <c r="BD30" s="2177"/>
    </row>
    <row r="31" spans="2:56" s="19" customFormat="1" ht="4.5" customHeight="1" thickTop="1" x14ac:dyDescent="0.15">
      <c r="B31" s="52"/>
      <c r="C31" s="54"/>
      <c r="D31" s="117"/>
      <c r="E31" s="720"/>
      <c r="F31" s="720"/>
      <c r="G31" s="720"/>
      <c r="H31" s="720"/>
      <c r="I31" s="720"/>
      <c r="J31" s="720"/>
      <c r="K31" s="720"/>
      <c r="L31" s="720"/>
      <c r="M31" s="720"/>
      <c r="N31" s="116"/>
      <c r="O31" s="116"/>
      <c r="P31" s="116"/>
      <c r="Q31" s="116"/>
      <c r="R31" s="116"/>
      <c r="S31" s="116"/>
      <c r="T31" s="116"/>
      <c r="U31" s="116"/>
      <c r="V31" s="116"/>
      <c r="W31" s="116"/>
      <c r="X31" s="116"/>
      <c r="Y31" s="116"/>
      <c r="Z31" s="116"/>
      <c r="AA31" s="118"/>
      <c r="AB31" s="11"/>
      <c r="AD31" s="621"/>
      <c r="AE31" s="1021"/>
      <c r="AF31" s="623"/>
      <c r="AG31" s="1143"/>
      <c r="AH31" s="621"/>
      <c r="AI31" s="621"/>
      <c r="AJ31" s="621"/>
      <c r="AK31" s="621"/>
      <c r="AL31" s="621"/>
      <c r="AM31" s="621"/>
      <c r="AN31" s="621"/>
      <c r="AO31" s="621"/>
      <c r="AP31" s="621"/>
      <c r="AQ31" s="1137"/>
      <c r="AR31" s="1137"/>
      <c r="AS31" s="1137"/>
      <c r="AT31" s="1137"/>
      <c r="AU31" s="1137"/>
      <c r="AV31" s="1137"/>
      <c r="AW31" s="1137"/>
      <c r="AX31" s="1137"/>
      <c r="AY31" s="1137"/>
      <c r="AZ31" s="1137"/>
      <c r="BA31" s="1137"/>
      <c r="BB31" s="1137"/>
      <c r="BC31" s="1137"/>
      <c r="BD31" s="1138"/>
    </row>
    <row r="32" spans="2:56" s="19" customFormat="1" ht="21" customHeight="1" thickBot="1" x14ac:dyDescent="0.2">
      <c r="B32" s="52"/>
      <c r="C32" s="720" t="s">
        <v>1212</v>
      </c>
      <c r="D32" s="81"/>
      <c r="E32" s="720"/>
      <c r="F32" s="81"/>
      <c r="G32" s="81"/>
      <c r="H32" s="81"/>
      <c r="I32" s="81"/>
      <c r="J32" s="81"/>
      <c r="K32" s="81"/>
      <c r="L32" s="81"/>
      <c r="M32" s="81"/>
      <c r="N32" s="81"/>
      <c r="O32" s="81"/>
      <c r="P32" s="81"/>
      <c r="Q32" s="81"/>
      <c r="R32" s="81"/>
      <c r="S32" s="81"/>
      <c r="T32" s="81"/>
      <c r="U32" s="81"/>
      <c r="V32" s="81"/>
      <c r="W32" s="81"/>
      <c r="X32" s="81"/>
      <c r="Y32" s="81"/>
      <c r="Z32" s="81"/>
      <c r="AA32" s="53"/>
      <c r="AB32" s="11"/>
      <c r="AD32" s="621"/>
      <c r="AE32" s="1021"/>
      <c r="AF32" s="621" t="s">
        <v>1212</v>
      </c>
      <c r="AG32" s="648"/>
      <c r="AH32" s="621"/>
      <c r="AI32" s="648"/>
      <c r="AJ32" s="648"/>
      <c r="AK32" s="648"/>
      <c r="AL32" s="648"/>
      <c r="AM32" s="648"/>
      <c r="AN32" s="648"/>
      <c r="AO32" s="648"/>
      <c r="AP32" s="648"/>
      <c r="AQ32" s="648"/>
      <c r="AR32" s="648"/>
      <c r="AS32" s="648"/>
      <c r="AT32" s="648"/>
      <c r="AU32" s="648"/>
      <c r="AV32" s="648"/>
      <c r="AW32" s="648"/>
      <c r="AX32" s="648"/>
      <c r="AY32" s="648"/>
      <c r="AZ32" s="648"/>
      <c r="BA32" s="648"/>
      <c r="BB32" s="648"/>
      <c r="BC32" s="648"/>
      <c r="BD32" s="1023"/>
    </row>
    <row r="33" spans="1:56" s="19" customFormat="1" ht="27" customHeight="1" thickTop="1" thickBot="1" x14ac:dyDescent="0.2">
      <c r="B33" s="52"/>
      <c r="C33" s="40"/>
      <c r="D33" s="719" t="s">
        <v>1227</v>
      </c>
      <c r="E33" s="720"/>
      <c r="F33" s="720"/>
      <c r="G33" s="720"/>
      <c r="H33" s="720"/>
      <c r="I33" s="720"/>
      <c r="J33" s="720"/>
      <c r="K33" s="720"/>
      <c r="L33" s="720"/>
      <c r="M33" s="720"/>
      <c r="N33" s="720"/>
      <c r="O33" s="720"/>
      <c r="P33" s="720"/>
      <c r="Q33" s="720"/>
      <c r="R33" s="720"/>
      <c r="S33" s="720"/>
      <c r="T33" s="720"/>
      <c r="U33" s="720"/>
      <c r="V33" s="720"/>
      <c r="W33" s="720"/>
      <c r="X33" s="720"/>
      <c r="Y33" s="720"/>
      <c r="Z33" s="720"/>
      <c r="AA33" s="724"/>
      <c r="AB33" s="11"/>
      <c r="AD33" s="621"/>
      <c r="AE33" s="1021"/>
      <c r="AF33" s="1022"/>
      <c r="AG33" s="1049" t="s">
        <v>1227</v>
      </c>
      <c r="AH33" s="621"/>
      <c r="AI33" s="621"/>
      <c r="AJ33" s="621"/>
      <c r="AK33" s="621"/>
      <c r="AL33" s="621"/>
      <c r="AM33" s="621"/>
      <c r="AN33" s="621"/>
      <c r="AO33" s="621"/>
      <c r="AP33" s="621"/>
      <c r="AQ33" s="621"/>
      <c r="AR33" s="621"/>
      <c r="AS33" s="621"/>
      <c r="AT33" s="621"/>
      <c r="AU33" s="621"/>
      <c r="AV33" s="621"/>
      <c r="AW33" s="621"/>
      <c r="AX33" s="621"/>
      <c r="AY33" s="621"/>
      <c r="AZ33" s="621"/>
      <c r="BA33" s="621"/>
      <c r="BB33" s="621"/>
      <c r="BC33" s="621"/>
      <c r="BD33" s="1144"/>
    </row>
    <row r="34" spans="1:56" s="19" customFormat="1" ht="27" customHeight="1" thickTop="1" thickBot="1" x14ac:dyDescent="0.2">
      <c r="B34" s="52"/>
      <c r="C34" s="40"/>
      <c r="D34" s="1848" t="s">
        <v>1228</v>
      </c>
      <c r="E34" s="1849"/>
      <c r="F34" s="1849"/>
      <c r="G34" s="1849"/>
      <c r="H34" s="1849"/>
      <c r="I34" s="1849"/>
      <c r="J34" s="1849"/>
      <c r="K34" s="1849"/>
      <c r="L34" s="1849"/>
      <c r="M34" s="1849"/>
      <c r="N34" s="1849"/>
      <c r="O34" s="1849"/>
      <c r="P34" s="1849"/>
      <c r="Q34" s="1849"/>
      <c r="R34" s="1849"/>
      <c r="S34" s="1849"/>
      <c r="T34" s="1849"/>
      <c r="U34" s="1849"/>
      <c r="V34" s="1849"/>
      <c r="W34" s="1849"/>
      <c r="X34" s="1849"/>
      <c r="Y34" s="1849"/>
      <c r="Z34" s="1849"/>
      <c r="AA34" s="2180"/>
      <c r="AB34" s="11"/>
      <c r="AD34" s="621"/>
      <c r="AE34" s="1021"/>
      <c r="AF34" s="1022"/>
      <c r="AG34" s="1905" t="s">
        <v>1228</v>
      </c>
      <c r="AH34" s="1904"/>
      <c r="AI34" s="1904"/>
      <c r="AJ34" s="1904"/>
      <c r="AK34" s="1904"/>
      <c r="AL34" s="1904"/>
      <c r="AM34" s="1904"/>
      <c r="AN34" s="1904"/>
      <c r="AO34" s="1904"/>
      <c r="AP34" s="1904"/>
      <c r="AQ34" s="1904"/>
      <c r="AR34" s="1904"/>
      <c r="AS34" s="1904"/>
      <c r="AT34" s="1904"/>
      <c r="AU34" s="1904"/>
      <c r="AV34" s="1904"/>
      <c r="AW34" s="1904"/>
      <c r="AX34" s="1904"/>
      <c r="AY34" s="1904"/>
      <c r="AZ34" s="1904"/>
      <c r="BA34" s="1904"/>
      <c r="BB34" s="1904"/>
      <c r="BC34" s="1904"/>
      <c r="BD34" s="2177"/>
    </row>
    <row r="35" spans="1:56" s="19" customFormat="1" ht="8.25" customHeight="1" thickTop="1" thickBot="1" x14ac:dyDescent="0.2">
      <c r="B35" s="58"/>
      <c r="C35" s="59"/>
      <c r="D35" s="59"/>
      <c r="E35" s="59"/>
      <c r="F35" s="59"/>
      <c r="G35" s="59"/>
      <c r="H35" s="59"/>
      <c r="I35" s="59"/>
      <c r="J35" s="59"/>
      <c r="K35" s="59"/>
      <c r="L35" s="59"/>
      <c r="M35" s="59"/>
      <c r="N35" s="59"/>
      <c r="O35" s="59"/>
      <c r="P35" s="59"/>
      <c r="Q35" s="59"/>
      <c r="R35" s="59"/>
      <c r="S35" s="59"/>
      <c r="T35" s="59"/>
      <c r="U35" s="59"/>
      <c r="V35" s="59"/>
      <c r="W35" s="59"/>
      <c r="X35" s="59"/>
      <c r="Y35" s="59"/>
      <c r="Z35" s="59"/>
      <c r="AA35" s="60"/>
      <c r="AB35" s="11"/>
      <c r="AD35" s="621"/>
      <c r="AE35" s="1026"/>
      <c r="AF35" s="1027"/>
      <c r="AG35" s="1027"/>
      <c r="AH35" s="1027"/>
      <c r="AI35" s="1027"/>
      <c r="AJ35" s="1027"/>
      <c r="AK35" s="1027"/>
      <c r="AL35" s="1027"/>
      <c r="AM35" s="1027"/>
      <c r="AN35" s="1027"/>
      <c r="AO35" s="1027"/>
      <c r="AP35" s="1027"/>
      <c r="AQ35" s="1027"/>
      <c r="AR35" s="1027"/>
      <c r="AS35" s="1027"/>
      <c r="AT35" s="1027"/>
      <c r="AU35" s="1027"/>
      <c r="AV35" s="1027"/>
      <c r="AW35" s="1027"/>
      <c r="AX35" s="1027"/>
      <c r="AY35" s="1027"/>
      <c r="AZ35" s="1027"/>
      <c r="BA35" s="1027"/>
      <c r="BB35" s="1027"/>
      <c r="BC35" s="1027"/>
      <c r="BD35" s="1028"/>
    </row>
    <row r="36" spans="1:56" s="19" customFormat="1" ht="8.25" hidden="1" customHeight="1" x14ac:dyDescent="0.15">
      <c r="C36" s="722"/>
      <c r="D36" s="722"/>
      <c r="E36" s="722"/>
      <c r="F36" s="722"/>
      <c r="G36" s="722"/>
      <c r="H36" s="722"/>
      <c r="I36" s="722"/>
      <c r="J36" s="722"/>
      <c r="K36" s="722"/>
      <c r="L36" s="722"/>
      <c r="M36" s="722"/>
      <c r="N36" s="722"/>
      <c r="O36" s="722"/>
      <c r="P36" s="11"/>
      <c r="Q36" s="11"/>
      <c r="R36" s="11"/>
      <c r="S36" s="11"/>
      <c r="T36" s="11"/>
      <c r="U36" s="93"/>
      <c r="V36" s="93"/>
      <c r="AD36" s="621"/>
      <c r="AE36" s="621"/>
      <c r="AF36" s="604"/>
      <c r="AG36" s="604"/>
      <c r="AH36" s="604"/>
      <c r="AI36" s="604"/>
      <c r="AJ36" s="604"/>
      <c r="AK36" s="604"/>
      <c r="AL36" s="604"/>
      <c r="AM36" s="604"/>
      <c r="AN36" s="604"/>
      <c r="AO36" s="604"/>
      <c r="AP36" s="604"/>
      <c r="AQ36" s="604"/>
      <c r="AR36" s="604"/>
      <c r="AS36" s="31"/>
      <c r="AT36" s="31"/>
      <c r="AU36" s="31"/>
      <c r="AV36" s="31"/>
      <c r="AW36" s="31"/>
      <c r="AX36" s="648"/>
      <c r="AY36" s="648"/>
      <c r="AZ36" s="621"/>
      <c r="BA36" s="621"/>
      <c r="BB36" s="621"/>
      <c r="BC36" s="621"/>
      <c r="BD36" s="621"/>
    </row>
    <row r="37" spans="1:56" ht="17.25" customHeight="1" x14ac:dyDescent="0.15">
      <c r="A37" s="1853" t="str">
        <f>IF(ISBLANK('１．学校基本情報'!$A$7),"",'１．学校基本情報'!$A$7)</f>
        <v/>
      </c>
      <c r="B37" s="1853"/>
      <c r="C37" s="1853"/>
      <c r="D37" s="1853"/>
      <c r="E37" s="1853"/>
      <c r="F37" s="1853"/>
      <c r="G37" s="1853"/>
      <c r="H37" s="1853"/>
      <c r="I37" s="1853"/>
      <c r="J37" s="1853"/>
      <c r="K37" s="1853"/>
      <c r="L37" s="1853"/>
      <c r="M37" s="1853"/>
      <c r="N37" s="1853"/>
      <c r="O37" s="1853"/>
      <c r="P37" s="1853"/>
      <c r="Q37" s="1853"/>
      <c r="R37" s="1853"/>
      <c r="S37" s="1853"/>
      <c r="T37" s="1853"/>
      <c r="U37" s="1853"/>
      <c r="V37" s="1853"/>
      <c r="W37" s="1853"/>
      <c r="X37" s="1853"/>
      <c r="Y37" s="1853"/>
      <c r="Z37" s="1853"/>
      <c r="AA37" s="1853"/>
      <c r="AB37" s="47"/>
      <c r="AD37" s="1867" t="s">
        <v>161</v>
      </c>
      <c r="AE37" s="1867"/>
      <c r="AF37" s="1867"/>
      <c r="AG37" s="1867"/>
      <c r="AH37" s="1867"/>
      <c r="AI37" s="1867"/>
      <c r="AJ37" s="1867"/>
      <c r="AK37" s="1867"/>
      <c r="AL37" s="1867"/>
      <c r="AM37" s="1867"/>
      <c r="AN37" s="1867"/>
      <c r="AO37" s="1867"/>
      <c r="AP37" s="1867"/>
      <c r="AQ37" s="1867"/>
      <c r="AR37" s="1867"/>
      <c r="AS37" s="1867"/>
      <c r="AT37" s="1867"/>
      <c r="AU37" s="1867"/>
      <c r="AV37" s="1867"/>
      <c r="AW37" s="1867"/>
      <c r="AX37" s="1867"/>
      <c r="AY37" s="1867"/>
      <c r="AZ37" s="1867"/>
      <c r="BA37" s="1867"/>
      <c r="BB37" s="1867"/>
      <c r="BC37" s="1867"/>
      <c r="BD37" s="1867"/>
    </row>
    <row r="38" spans="1:56" ht="55.5" customHeight="1" thickBot="1" x14ac:dyDescent="0.2">
      <c r="A38" s="2181" t="s">
        <v>4616</v>
      </c>
      <c r="B38" s="2181"/>
      <c r="C38" s="2181"/>
      <c r="D38" s="2181"/>
      <c r="E38" s="2181"/>
      <c r="F38" s="2181"/>
      <c r="G38" s="2181"/>
      <c r="H38" s="2181"/>
      <c r="I38" s="2181"/>
      <c r="J38" s="2181"/>
      <c r="K38" s="2181"/>
      <c r="L38" s="2181"/>
      <c r="M38" s="2181"/>
      <c r="N38" s="2181"/>
      <c r="O38" s="2181"/>
      <c r="P38" s="2181"/>
      <c r="Q38" s="2181"/>
      <c r="R38" s="2181"/>
      <c r="S38" s="2181"/>
      <c r="T38" s="2181"/>
      <c r="U38" s="2181"/>
      <c r="V38" s="2181"/>
      <c r="W38" s="2181"/>
      <c r="X38" s="2181"/>
      <c r="Y38" s="2181"/>
      <c r="Z38" s="2181"/>
      <c r="AA38" s="2181"/>
      <c r="AB38" s="25"/>
      <c r="AD38" s="2182" t="s">
        <v>4617</v>
      </c>
      <c r="AE38" s="2182"/>
      <c r="AF38" s="2182"/>
      <c r="AG38" s="2182"/>
      <c r="AH38" s="2182"/>
      <c r="AI38" s="2182"/>
      <c r="AJ38" s="2182"/>
      <c r="AK38" s="2182"/>
      <c r="AL38" s="2182"/>
      <c r="AM38" s="2182"/>
      <c r="AN38" s="2182"/>
      <c r="AO38" s="2182"/>
      <c r="AP38" s="2182"/>
      <c r="AQ38" s="2182"/>
      <c r="AR38" s="2182"/>
      <c r="AS38" s="2182"/>
      <c r="AT38" s="2182"/>
      <c r="AU38" s="2182"/>
      <c r="AV38" s="2182"/>
      <c r="AW38" s="2182"/>
      <c r="AX38" s="2182"/>
      <c r="AY38" s="2182"/>
      <c r="AZ38" s="2182"/>
      <c r="BA38" s="2182"/>
      <c r="BB38" s="2182"/>
      <c r="BC38" s="2182"/>
      <c r="BD38" s="2182"/>
    </row>
    <row r="39" spans="1:56" s="19" customFormat="1" ht="6" customHeight="1" thickBot="1" x14ac:dyDescent="0.2">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1"/>
      <c r="AB39" s="11"/>
      <c r="AD39" s="621"/>
      <c r="AE39" s="1018"/>
      <c r="AF39" s="1019"/>
      <c r="AG39" s="1019"/>
      <c r="AH39" s="1019"/>
      <c r="AI39" s="1019"/>
      <c r="AJ39" s="1019"/>
      <c r="AK39" s="1019"/>
      <c r="AL39" s="1019"/>
      <c r="AM39" s="1019"/>
      <c r="AN39" s="1019"/>
      <c r="AO39" s="1019"/>
      <c r="AP39" s="1019"/>
      <c r="AQ39" s="1019"/>
      <c r="AR39" s="1019"/>
      <c r="AS39" s="1019"/>
      <c r="AT39" s="1019"/>
      <c r="AU39" s="1019"/>
      <c r="AV39" s="1019"/>
      <c r="AW39" s="1019"/>
      <c r="AX39" s="1019"/>
      <c r="AY39" s="1019"/>
      <c r="AZ39" s="1019"/>
      <c r="BA39" s="1019"/>
      <c r="BB39" s="1019"/>
      <c r="BC39" s="1019"/>
      <c r="BD39" s="1020"/>
    </row>
    <row r="40" spans="1:56" s="19" customFormat="1" ht="27" customHeight="1" thickTop="1" thickBot="1" x14ac:dyDescent="0.2">
      <c r="B40" s="52"/>
      <c r="C40" s="40"/>
      <c r="D40" s="720" t="s">
        <v>3429</v>
      </c>
      <c r="E40" s="720"/>
      <c r="F40" s="720"/>
      <c r="G40" s="720"/>
      <c r="H40" s="720"/>
      <c r="I40" s="720"/>
      <c r="J40" s="720"/>
      <c r="K40" s="720"/>
      <c r="L40" s="720"/>
      <c r="M40" s="720"/>
      <c r="N40" s="720"/>
      <c r="O40" s="720"/>
      <c r="P40" s="720"/>
      <c r="Q40" s="720"/>
      <c r="R40" s="720"/>
      <c r="S40" s="720"/>
      <c r="T40" s="720"/>
      <c r="U40" s="720"/>
      <c r="V40" s="720"/>
      <c r="W40" s="720"/>
      <c r="X40" s="720"/>
      <c r="Y40" s="720"/>
      <c r="Z40" s="720"/>
      <c r="AA40" s="56"/>
      <c r="AB40" s="57"/>
      <c r="AD40" s="621"/>
      <c r="AE40" s="1021"/>
      <c r="AF40" s="1022"/>
      <c r="AG40" s="621" t="s">
        <v>3429</v>
      </c>
      <c r="AH40" s="621"/>
      <c r="AI40" s="621"/>
      <c r="AJ40" s="621"/>
      <c r="AK40" s="621"/>
      <c r="AL40" s="621"/>
      <c r="AM40" s="621"/>
      <c r="AN40" s="621"/>
      <c r="AO40" s="621"/>
      <c r="AP40" s="621"/>
      <c r="AQ40" s="621"/>
      <c r="AR40" s="621"/>
      <c r="AS40" s="621"/>
      <c r="AT40" s="621"/>
      <c r="AU40" s="621"/>
      <c r="AV40" s="621"/>
      <c r="AW40" s="621"/>
      <c r="AX40" s="621"/>
      <c r="AY40" s="621"/>
      <c r="AZ40" s="621"/>
      <c r="BA40" s="621"/>
      <c r="BB40" s="621"/>
      <c r="BC40" s="621"/>
      <c r="BD40" s="1025"/>
    </row>
    <row r="41" spans="1:56" s="19" customFormat="1" ht="5.25" customHeight="1" thickTop="1" x14ac:dyDescent="0.15">
      <c r="B41" s="52"/>
      <c r="C41" s="720"/>
      <c r="D41" s="720"/>
      <c r="E41" s="720"/>
      <c r="F41" s="720"/>
      <c r="G41" s="720"/>
      <c r="H41" s="720"/>
      <c r="I41" s="720"/>
      <c r="J41" s="720"/>
      <c r="K41" s="720"/>
      <c r="L41" s="720"/>
      <c r="M41" s="720"/>
      <c r="N41" s="720"/>
      <c r="O41" s="720"/>
      <c r="P41" s="720"/>
      <c r="Q41" s="720"/>
      <c r="R41" s="720"/>
      <c r="S41" s="720"/>
      <c r="T41" s="720"/>
      <c r="U41" s="720"/>
      <c r="V41" s="720"/>
      <c r="W41" s="720"/>
      <c r="X41" s="720"/>
      <c r="Y41" s="720"/>
      <c r="Z41" s="720"/>
      <c r="AA41" s="56"/>
      <c r="AB41" s="57"/>
      <c r="AD41" s="621"/>
      <c r="AE41" s="1021"/>
      <c r="AF41" s="621"/>
      <c r="AG41" s="621"/>
      <c r="AH41" s="621"/>
      <c r="AI41" s="621"/>
      <c r="AJ41" s="621"/>
      <c r="AK41" s="621"/>
      <c r="AL41" s="621"/>
      <c r="AM41" s="621"/>
      <c r="AN41" s="621"/>
      <c r="AO41" s="621"/>
      <c r="AP41" s="621"/>
      <c r="AQ41" s="621"/>
      <c r="AR41" s="621"/>
      <c r="AS41" s="621"/>
      <c r="AT41" s="621"/>
      <c r="AU41" s="621"/>
      <c r="AV41" s="621"/>
      <c r="AW41" s="621"/>
      <c r="AX41" s="621"/>
      <c r="AY41" s="621"/>
      <c r="AZ41" s="621"/>
      <c r="BA41" s="621"/>
      <c r="BB41" s="621"/>
      <c r="BC41" s="621"/>
      <c r="BD41" s="1025"/>
    </row>
    <row r="42" spans="1:56" s="19" customFormat="1" ht="21" customHeight="1" thickBot="1" x14ac:dyDescent="0.2">
      <c r="B42" s="52"/>
      <c r="C42" s="720" t="s">
        <v>1169</v>
      </c>
      <c r="D42" s="720"/>
      <c r="E42" s="720"/>
      <c r="F42" s="720"/>
      <c r="G42" s="720"/>
      <c r="H42" s="720"/>
      <c r="I42" s="720"/>
      <c r="J42" s="720"/>
      <c r="K42" s="720"/>
      <c r="L42" s="720"/>
      <c r="M42" s="720"/>
      <c r="N42" s="720"/>
      <c r="O42" s="720"/>
      <c r="P42" s="720"/>
      <c r="Q42" s="720"/>
      <c r="R42" s="720"/>
      <c r="S42" s="720"/>
      <c r="T42" s="720"/>
      <c r="U42" s="720"/>
      <c r="V42" s="720"/>
      <c r="W42" s="720"/>
      <c r="X42" s="720"/>
      <c r="Y42" s="720"/>
      <c r="Z42" s="720"/>
      <c r="AA42" s="53"/>
      <c r="AB42" s="11"/>
      <c r="AD42" s="621"/>
      <c r="AE42" s="1021"/>
      <c r="AF42" s="621" t="s">
        <v>1169</v>
      </c>
      <c r="AG42" s="621"/>
      <c r="AH42" s="621"/>
      <c r="AI42" s="621"/>
      <c r="AJ42" s="621"/>
      <c r="AK42" s="621"/>
      <c r="AL42" s="621"/>
      <c r="AM42" s="621"/>
      <c r="AN42" s="621"/>
      <c r="AO42" s="621"/>
      <c r="AP42" s="621"/>
      <c r="AQ42" s="621"/>
      <c r="AR42" s="621"/>
      <c r="AS42" s="621"/>
      <c r="AT42" s="621"/>
      <c r="AU42" s="621"/>
      <c r="AV42" s="621"/>
      <c r="AW42" s="621"/>
      <c r="AX42" s="621"/>
      <c r="AY42" s="621"/>
      <c r="AZ42" s="621"/>
      <c r="BA42" s="621"/>
      <c r="BB42" s="621"/>
      <c r="BC42" s="621"/>
      <c r="BD42" s="1023"/>
    </row>
    <row r="43" spans="1:56" s="19" customFormat="1" ht="21" customHeight="1" thickTop="1" thickBot="1" x14ac:dyDescent="0.2">
      <c r="B43" s="52"/>
      <c r="C43" s="720"/>
      <c r="D43" s="40"/>
      <c r="E43" s="720" t="s">
        <v>3600</v>
      </c>
      <c r="F43" s="720"/>
      <c r="G43" s="720"/>
      <c r="H43" s="720"/>
      <c r="I43" s="720"/>
      <c r="J43" s="720"/>
      <c r="K43" s="720"/>
      <c r="L43" s="720"/>
      <c r="M43" s="720"/>
      <c r="N43" s="720"/>
      <c r="O43" s="720"/>
      <c r="P43" s="720"/>
      <c r="Q43" s="720"/>
      <c r="R43" s="720"/>
      <c r="S43" s="720"/>
      <c r="T43" s="720"/>
      <c r="U43" s="720"/>
      <c r="V43" s="720"/>
      <c r="W43" s="720"/>
      <c r="X43" s="720"/>
      <c r="Y43" s="720"/>
      <c r="Z43" s="720"/>
      <c r="AA43" s="53"/>
      <c r="AB43" s="11"/>
      <c r="AD43" s="621"/>
      <c r="AE43" s="1021"/>
      <c r="AF43" s="621"/>
      <c r="AG43" s="1022"/>
      <c r="AH43" s="621" t="s">
        <v>3600</v>
      </c>
      <c r="AI43" s="621"/>
      <c r="AJ43" s="621"/>
      <c r="AK43" s="621"/>
      <c r="AL43" s="621"/>
      <c r="AM43" s="621"/>
      <c r="AN43" s="621"/>
      <c r="AO43" s="621"/>
      <c r="AP43" s="621"/>
      <c r="AQ43" s="621"/>
      <c r="AR43" s="621"/>
      <c r="AS43" s="621"/>
      <c r="AT43" s="621"/>
      <c r="AU43" s="621"/>
      <c r="AV43" s="621"/>
      <c r="AW43" s="621"/>
      <c r="AX43" s="621"/>
      <c r="AY43" s="621"/>
      <c r="AZ43" s="621"/>
      <c r="BA43" s="621"/>
      <c r="BB43" s="621"/>
      <c r="BC43" s="621"/>
      <c r="BD43" s="1023"/>
    </row>
    <row r="44" spans="1:56" s="19" customFormat="1" ht="18" customHeight="1" thickTop="1" thickBot="1" x14ac:dyDescent="0.2">
      <c r="B44" s="52"/>
      <c r="C44" s="720" t="s">
        <v>1170</v>
      </c>
      <c r="D44" s="720"/>
      <c r="E44" s="720"/>
      <c r="F44" s="720"/>
      <c r="G44" s="720"/>
      <c r="H44" s="720"/>
      <c r="I44" s="720"/>
      <c r="J44" s="720"/>
      <c r="K44" s="720"/>
      <c r="L44" s="720"/>
      <c r="M44" s="720"/>
      <c r="N44" s="720"/>
      <c r="O44" s="720"/>
      <c r="P44" s="720"/>
      <c r="Q44" s="720"/>
      <c r="R44" s="720"/>
      <c r="S44" s="720"/>
      <c r="T44" s="720"/>
      <c r="U44" s="720"/>
      <c r="V44" s="720"/>
      <c r="W44" s="720"/>
      <c r="X44" s="720"/>
      <c r="Y44" s="720"/>
      <c r="Z44" s="720"/>
      <c r="AA44" s="53"/>
      <c r="AB44" s="11"/>
      <c r="AD44" s="621"/>
      <c r="AE44" s="1021"/>
      <c r="AF44" s="621" t="s">
        <v>1170</v>
      </c>
      <c r="AG44" s="621"/>
      <c r="AH44" s="621"/>
      <c r="AI44" s="621"/>
      <c r="AJ44" s="621"/>
      <c r="AK44" s="621"/>
      <c r="AL44" s="621"/>
      <c r="AM44" s="621"/>
      <c r="AN44" s="621"/>
      <c r="AO44" s="621"/>
      <c r="AP44" s="621"/>
      <c r="AQ44" s="621"/>
      <c r="AR44" s="621"/>
      <c r="AS44" s="621"/>
      <c r="AT44" s="621"/>
      <c r="AU44" s="621"/>
      <c r="AV44" s="621"/>
      <c r="AW44" s="621"/>
      <c r="AX44" s="621"/>
      <c r="AY44" s="621"/>
      <c r="AZ44" s="621"/>
      <c r="BA44" s="621"/>
      <c r="BB44" s="621"/>
      <c r="BC44" s="621"/>
      <c r="BD44" s="1023"/>
    </row>
    <row r="45" spans="1:56" s="19" customFormat="1" ht="21" customHeight="1" thickTop="1" thickBot="1" x14ac:dyDescent="0.2">
      <c r="B45" s="52"/>
      <c r="C45" s="720"/>
      <c r="D45" s="40"/>
      <c r="E45" s="1900" t="s">
        <v>3601</v>
      </c>
      <c r="F45" s="1846"/>
      <c r="G45" s="1846"/>
      <c r="H45" s="1846"/>
      <c r="I45" s="1846"/>
      <c r="J45" s="1846"/>
      <c r="K45" s="1846"/>
      <c r="L45" s="1846"/>
      <c r="M45" s="1846"/>
      <c r="N45" s="1846"/>
      <c r="O45" s="1846"/>
      <c r="P45" s="1846"/>
      <c r="Q45" s="1846"/>
      <c r="R45" s="1846"/>
      <c r="S45" s="1846"/>
      <c r="T45" s="1846"/>
      <c r="U45" s="1846"/>
      <c r="V45" s="1846"/>
      <c r="W45" s="1846"/>
      <c r="X45" s="1846"/>
      <c r="Y45" s="1846"/>
      <c r="Z45" s="1846"/>
      <c r="AA45" s="2176"/>
      <c r="AB45" s="11"/>
      <c r="AD45" s="621"/>
      <c r="AE45" s="1021"/>
      <c r="AF45" s="621"/>
      <c r="AG45" s="1022"/>
      <c r="AH45" s="1908" t="s">
        <v>3601</v>
      </c>
      <c r="AI45" s="1866"/>
      <c r="AJ45" s="1866"/>
      <c r="AK45" s="1866"/>
      <c r="AL45" s="1866"/>
      <c r="AM45" s="1866"/>
      <c r="AN45" s="1866"/>
      <c r="AO45" s="1866"/>
      <c r="AP45" s="1866"/>
      <c r="AQ45" s="1866"/>
      <c r="AR45" s="1866"/>
      <c r="AS45" s="1866"/>
      <c r="AT45" s="1866"/>
      <c r="AU45" s="1866"/>
      <c r="AV45" s="1866"/>
      <c r="AW45" s="1866"/>
      <c r="AX45" s="1866"/>
      <c r="AY45" s="1866"/>
      <c r="AZ45" s="1866"/>
      <c r="BA45" s="1866"/>
      <c r="BB45" s="1866"/>
      <c r="BC45" s="1866"/>
      <c r="BD45" s="2178"/>
    </row>
    <row r="46" spans="1:56" s="19" customFormat="1" ht="21" customHeight="1" thickTop="1" thickBot="1" x14ac:dyDescent="0.2">
      <c r="B46" s="52"/>
      <c r="C46" s="720"/>
      <c r="D46" s="40"/>
      <c r="E46" s="720" t="s">
        <v>3602</v>
      </c>
      <c r="F46" s="720"/>
      <c r="G46" s="720"/>
      <c r="H46" s="720"/>
      <c r="I46" s="720"/>
      <c r="J46" s="720"/>
      <c r="K46" s="720"/>
      <c r="L46" s="720"/>
      <c r="M46" s="720"/>
      <c r="N46" s="720"/>
      <c r="O46" s="720"/>
      <c r="P46" s="720"/>
      <c r="Q46" s="720"/>
      <c r="R46" s="720"/>
      <c r="S46" s="720"/>
      <c r="T46" s="720"/>
      <c r="U46" s="720"/>
      <c r="V46" s="720"/>
      <c r="W46" s="720"/>
      <c r="X46" s="720"/>
      <c r="Y46" s="720"/>
      <c r="Z46" s="720"/>
      <c r="AA46" s="53"/>
      <c r="AB46" s="11"/>
      <c r="AD46" s="621"/>
      <c r="AE46" s="1021"/>
      <c r="AF46" s="621"/>
      <c r="AG46" s="1022"/>
      <c r="AH46" s="621" t="s">
        <v>3602</v>
      </c>
      <c r="AI46" s="621"/>
      <c r="AJ46" s="621"/>
      <c r="AK46" s="621"/>
      <c r="AL46" s="621"/>
      <c r="AM46" s="621"/>
      <c r="AN46" s="621"/>
      <c r="AO46" s="621"/>
      <c r="AP46" s="621"/>
      <c r="AQ46" s="621"/>
      <c r="AR46" s="621"/>
      <c r="AS46" s="621"/>
      <c r="AT46" s="621"/>
      <c r="AU46" s="621"/>
      <c r="AV46" s="621"/>
      <c r="AW46" s="621"/>
      <c r="AX46" s="621"/>
      <c r="AY46" s="621"/>
      <c r="AZ46" s="621"/>
      <c r="BA46" s="621"/>
      <c r="BB46" s="621"/>
      <c r="BC46" s="621"/>
      <c r="BD46" s="1023"/>
    </row>
    <row r="47" spans="1:56" s="19" customFormat="1" ht="21" customHeight="1" thickTop="1" thickBot="1" x14ac:dyDescent="0.2">
      <c r="B47" s="52"/>
      <c r="C47" s="720"/>
      <c r="D47" s="40"/>
      <c r="E47" s="720" t="s">
        <v>3603</v>
      </c>
      <c r="F47" s="720"/>
      <c r="G47" s="720"/>
      <c r="H47" s="720"/>
      <c r="I47" s="720"/>
      <c r="J47" s="720"/>
      <c r="K47" s="720"/>
      <c r="L47" s="720"/>
      <c r="M47" s="720"/>
      <c r="N47" s="720"/>
      <c r="O47" s="720"/>
      <c r="P47" s="720"/>
      <c r="Q47" s="720"/>
      <c r="R47" s="720"/>
      <c r="S47" s="720"/>
      <c r="T47" s="720"/>
      <c r="U47" s="720"/>
      <c r="V47" s="720"/>
      <c r="W47" s="720"/>
      <c r="X47" s="720"/>
      <c r="Y47" s="720"/>
      <c r="Z47" s="720"/>
      <c r="AA47" s="53"/>
      <c r="AB47" s="11"/>
      <c r="AD47" s="621"/>
      <c r="AE47" s="1021"/>
      <c r="AF47" s="621"/>
      <c r="AG47" s="1022"/>
      <c r="AH47" s="621" t="s">
        <v>3603</v>
      </c>
      <c r="AI47" s="621"/>
      <c r="AJ47" s="621"/>
      <c r="AK47" s="621"/>
      <c r="AL47" s="621"/>
      <c r="AM47" s="621"/>
      <c r="AN47" s="621"/>
      <c r="AO47" s="621"/>
      <c r="AP47" s="621"/>
      <c r="AQ47" s="621"/>
      <c r="AR47" s="621"/>
      <c r="AS47" s="621"/>
      <c r="AT47" s="621"/>
      <c r="AU47" s="621"/>
      <c r="AV47" s="621"/>
      <c r="AW47" s="621"/>
      <c r="AX47" s="621"/>
      <c r="AY47" s="621"/>
      <c r="AZ47" s="621"/>
      <c r="BA47" s="621"/>
      <c r="BB47" s="621"/>
      <c r="BC47" s="621"/>
      <c r="BD47" s="1023"/>
    </row>
    <row r="48" spans="1:56" s="19" customFormat="1" ht="21" customHeight="1" thickTop="1" thickBot="1" x14ac:dyDescent="0.2">
      <c r="B48" s="52"/>
      <c r="C48" s="720"/>
      <c r="D48" s="40"/>
      <c r="E48" s="720" t="s">
        <v>3604</v>
      </c>
      <c r="F48" s="720"/>
      <c r="G48" s="720"/>
      <c r="H48" s="720"/>
      <c r="I48" s="720"/>
      <c r="J48" s="720"/>
      <c r="K48" s="720"/>
      <c r="L48" s="720"/>
      <c r="M48" s="720"/>
      <c r="N48" s="720"/>
      <c r="O48" s="720"/>
      <c r="P48" s="720"/>
      <c r="Q48" s="720"/>
      <c r="R48" s="720"/>
      <c r="S48" s="720"/>
      <c r="T48" s="720"/>
      <c r="U48" s="720"/>
      <c r="V48" s="720"/>
      <c r="W48" s="720"/>
      <c r="X48" s="720"/>
      <c r="Y48" s="720"/>
      <c r="Z48" s="720"/>
      <c r="AA48" s="53"/>
      <c r="AB48" s="11"/>
      <c r="AD48" s="621"/>
      <c r="AE48" s="1021"/>
      <c r="AF48" s="621"/>
      <c r="AG48" s="1022"/>
      <c r="AH48" s="621" t="s">
        <v>3604</v>
      </c>
      <c r="AI48" s="621"/>
      <c r="AJ48" s="621"/>
      <c r="AK48" s="621"/>
      <c r="AL48" s="621"/>
      <c r="AM48" s="621"/>
      <c r="AN48" s="621"/>
      <c r="AO48" s="621"/>
      <c r="AP48" s="621"/>
      <c r="AQ48" s="621"/>
      <c r="AR48" s="621"/>
      <c r="AS48" s="621"/>
      <c r="AT48" s="621"/>
      <c r="AU48" s="621"/>
      <c r="AV48" s="621"/>
      <c r="AW48" s="621"/>
      <c r="AX48" s="621"/>
      <c r="AY48" s="621"/>
      <c r="AZ48" s="621"/>
      <c r="BA48" s="621"/>
      <c r="BB48" s="621"/>
      <c r="BC48" s="621"/>
      <c r="BD48" s="1023"/>
    </row>
    <row r="49" spans="2:56" s="19" customFormat="1" ht="21" customHeight="1" thickTop="1" thickBot="1" x14ac:dyDescent="0.2">
      <c r="B49" s="52"/>
      <c r="C49" s="720"/>
      <c r="D49" s="40"/>
      <c r="E49" s="720" t="s">
        <v>3605</v>
      </c>
      <c r="F49" s="720"/>
      <c r="G49" s="720"/>
      <c r="H49" s="720"/>
      <c r="I49" s="720"/>
      <c r="J49" s="720"/>
      <c r="K49" s="720"/>
      <c r="L49" s="720"/>
      <c r="M49" s="720"/>
      <c r="N49" s="720"/>
      <c r="O49" s="720"/>
      <c r="P49" s="720"/>
      <c r="Q49" s="720"/>
      <c r="R49" s="720"/>
      <c r="S49" s="720"/>
      <c r="T49" s="720"/>
      <c r="U49" s="720"/>
      <c r="V49" s="720"/>
      <c r="W49" s="720"/>
      <c r="X49" s="720"/>
      <c r="Y49" s="720"/>
      <c r="Z49" s="720"/>
      <c r="AA49" s="53"/>
      <c r="AB49" s="11"/>
      <c r="AD49" s="621"/>
      <c r="AE49" s="1021"/>
      <c r="AF49" s="621"/>
      <c r="AG49" s="1022"/>
      <c r="AH49" s="621" t="s">
        <v>3605</v>
      </c>
      <c r="AI49" s="621"/>
      <c r="AJ49" s="621"/>
      <c r="AK49" s="621"/>
      <c r="AL49" s="621"/>
      <c r="AM49" s="621"/>
      <c r="AN49" s="621"/>
      <c r="AO49" s="621"/>
      <c r="AP49" s="621"/>
      <c r="AQ49" s="621"/>
      <c r="AR49" s="621"/>
      <c r="AS49" s="621"/>
      <c r="AT49" s="621"/>
      <c r="AU49" s="621"/>
      <c r="AV49" s="621"/>
      <c r="AW49" s="621"/>
      <c r="AX49" s="621"/>
      <c r="AY49" s="621"/>
      <c r="AZ49" s="621"/>
      <c r="BA49" s="621"/>
      <c r="BB49" s="621"/>
      <c r="BC49" s="621"/>
      <c r="BD49" s="1023"/>
    </row>
    <row r="50" spans="2:56" s="19" customFormat="1" ht="21" customHeight="1" thickTop="1" thickBot="1" x14ac:dyDescent="0.2">
      <c r="B50" s="52"/>
      <c r="C50" s="720"/>
      <c r="D50" s="40"/>
      <c r="E50" s="720" t="s">
        <v>3606</v>
      </c>
      <c r="F50" s="720"/>
      <c r="G50" s="720"/>
      <c r="H50" s="720"/>
      <c r="I50" s="720"/>
      <c r="J50" s="720"/>
      <c r="K50" s="720"/>
      <c r="L50" s="720"/>
      <c r="M50" s="720"/>
      <c r="N50" s="720"/>
      <c r="O50" s="720"/>
      <c r="P50" s="720"/>
      <c r="Q50" s="720"/>
      <c r="R50" s="720"/>
      <c r="S50" s="720"/>
      <c r="T50" s="720"/>
      <c r="U50" s="720"/>
      <c r="V50" s="720"/>
      <c r="W50" s="720"/>
      <c r="X50" s="720"/>
      <c r="Y50" s="720"/>
      <c r="Z50" s="720"/>
      <c r="AA50" s="53"/>
      <c r="AB50" s="11"/>
      <c r="AD50" s="621"/>
      <c r="AE50" s="1021"/>
      <c r="AF50" s="621"/>
      <c r="AG50" s="1022"/>
      <c r="AH50" s="621" t="s">
        <v>3606</v>
      </c>
      <c r="AI50" s="621"/>
      <c r="AJ50" s="621"/>
      <c r="AK50" s="621"/>
      <c r="AL50" s="621"/>
      <c r="AM50" s="621"/>
      <c r="AN50" s="621"/>
      <c r="AO50" s="621"/>
      <c r="AP50" s="621"/>
      <c r="AQ50" s="621"/>
      <c r="AR50" s="621"/>
      <c r="AS50" s="621"/>
      <c r="AT50" s="621"/>
      <c r="AU50" s="621"/>
      <c r="AV50" s="621"/>
      <c r="AW50" s="621"/>
      <c r="AX50" s="621"/>
      <c r="AY50" s="621"/>
      <c r="AZ50" s="621"/>
      <c r="BA50" s="621"/>
      <c r="BB50" s="621"/>
      <c r="BC50" s="621"/>
      <c r="BD50" s="1023"/>
    </row>
    <row r="51" spans="2:56" s="19" customFormat="1" ht="21" customHeight="1" thickTop="1" thickBot="1" x14ac:dyDescent="0.2">
      <c r="B51" s="52"/>
      <c r="C51" s="720" t="s">
        <v>1171</v>
      </c>
      <c r="D51" s="720"/>
      <c r="E51" s="720"/>
      <c r="F51" s="720"/>
      <c r="G51" s="720"/>
      <c r="H51" s="720"/>
      <c r="I51" s="720"/>
      <c r="J51" s="720"/>
      <c r="K51" s="720"/>
      <c r="L51" s="720"/>
      <c r="M51" s="720"/>
      <c r="N51" s="720"/>
      <c r="O51" s="720"/>
      <c r="P51" s="720"/>
      <c r="Q51" s="720"/>
      <c r="R51" s="720"/>
      <c r="S51" s="720"/>
      <c r="T51" s="720"/>
      <c r="U51" s="720"/>
      <c r="V51" s="720"/>
      <c r="W51" s="720"/>
      <c r="X51" s="720"/>
      <c r="Y51" s="720"/>
      <c r="Z51" s="720"/>
      <c r="AA51" s="53"/>
      <c r="AB51" s="11"/>
      <c r="AD51" s="621"/>
      <c r="AE51" s="1021"/>
      <c r="AF51" s="621" t="s">
        <v>1171</v>
      </c>
      <c r="AG51" s="621"/>
      <c r="AH51" s="621"/>
      <c r="AI51" s="621"/>
      <c r="AJ51" s="621"/>
      <c r="AK51" s="621"/>
      <c r="AL51" s="621"/>
      <c r="AM51" s="621"/>
      <c r="AN51" s="621"/>
      <c r="AO51" s="621"/>
      <c r="AP51" s="621"/>
      <c r="AQ51" s="621"/>
      <c r="AR51" s="621"/>
      <c r="AS51" s="621"/>
      <c r="AT51" s="621"/>
      <c r="AU51" s="621"/>
      <c r="AV51" s="621"/>
      <c r="AW51" s="621"/>
      <c r="AX51" s="621"/>
      <c r="AY51" s="621"/>
      <c r="AZ51" s="621"/>
      <c r="BA51" s="621"/>
      <c r="BB51" s="621"/>
      <c r="BC51" s="621"/>
      <c r="BD51" s="1023"/>
    </row>
    <row r="52" spans="2:56" s="19" customFormat="1" ht="21" customHeight="1" thickTop="1" thickBot="1" x14ac:dyDescent="0.2">
      <c r="B52" s="52"/>
      <c r="C52" s="720"/>
      <c r="D52" s="40"/>
      <c r="E52" s="720" t="s">
        <v>3607</v>
      </c>
      <c r="F52" s="720"/>
      <c r="G52" s="720"/>
      <c r="H52" s="720"/>
      <c r="I52" s="720"/>
      <c r="J52" s="720"/>
      <c r="K52" s="720"/>
      <c r="L52" s="720"/>
      <c r="M52" s="720"/>
      <c r="N52" s="720"/>
      <c r="O52" s="720"/>
      <c r="P52" s="720"/>
      <c r="Q52" s="720"/>
      <c r="R52" s="720"/>
      <c r="S52" s="720"/>
      <c r="T52" s="720"/>
      <c r="U52" s="720"/>
      <c r="V52" s="720"/>
      <c r="W52" s="720"/>
      <c r="X52" s="720"/>
      <c r="Y52" s="720"/>
      <c r="Z52" s="720"/>
      <c r="AA52" s="53"/>
      <c r="AB52" s="11"/>
      <c r="AD52" s="621"/>
      <c r="AE52" s="1021"/>
      <c r="AF52" s="621"/>
      <c r="AG52" s="1022"/>
      <c r="AH52" s="621" t="s">
        <v>3607</v>
      </c>
      <c r="AI52" s="621"/>
      <c r="AJ52" s="621"/>
      <c r="AK52" s="621"/>
      <c r="AL52" s="621"/>
      <c r="AM52" s="621"/>
      <c r="AN52" s="621"/>
      <c r="AO52" s="621"/>
      <c r="AP52" s="621"/>
      <c r="AQ52" s="621"/>
      <c r="AR52" s="621"/>
      <c r="AS52" s="621"/>
      <c r="AT52" s="621"/>
      <c r="AU52" s="621"/>
      <c r="AV52" s="621"/>
      <c r="AW52" s="621"/>
      <c r="AX52" s="621"/>
      <c r="AY52" s="621"/>
      <c r="AZ52" s="621"/>
      <c r="BA52" s="621"/>
      <c r="BB52" s="621"/>
      <c r="BC52" s="621"/>
      <c r="BD52" s="1023"/>
    </row>
    <row r="53" spans="2:56" s="19" customFormat="1" ht="21" customHeight="1" thickTop="1" thickBot="1" x14ac:dyDescent="0.2">
      <c r="B53" s="52"/>
      <c r="C53" s="720"/>
      <c r="D53" s="40"/>
      <c r="E53" s="720" t="s">
        <v>3608</v>
      </c>
      <c r="F53" s="720"/>
      <c r="G53" s="720"/>
      <c r="H53" s="720"/>
      <c r="I53" s="720"/>
      <c r="J53" s="720"/>
      <c r="K53" s="720"/>
      <c r="L53" s="720"/>
      <c r="M53" s="720"/>
      <c r="N53" s="720"/>
      <c r="O53" s="720"/>
      <c r="P53" s="720"/>
      <c r="Q53" s="720"/>
      <c r="R53" s="720"/>
      <c r="S53" s="720"/>
      <c r="T53" s="720"/>
      <c r="U53" s="720"/>
      <c r="V53" s="720"/>
      <c r="W53" s="720"/>
      <c r="X53" s="720"/>
      <c r="Y53" s="720"/>
      <c r="Z53" s="720"/>
      <c r="AA53" s="53"/>
      <c r="AB53" s="11"/>
      <c r="AD53" s="621"/>
      <c r="AE53" s="1021"/>
      <c r="AF53" s="621"/>
      <c r="AG53" s="1022"/>
      <c r="AH53" s="621" t="s">
        <v>3608</v>
      </c>
      <c r="AI53" s="621"/>
      <c r="AJ53" s="621"/>
      <c r="AK53" s="621"/>
      <c r="AL53" s="621"/>
      <c r="AM53" s="621"/>
      <c r="AN53" s="621"/>
      <c r="AO53" s="621"/>
      <c r="AP53" s="621"/>
      <c r="AQ53" s="621"/>
      <c r="AR53" s="621"/>
      <c r="AS53" s="621"/>
      <c r="AT53" s="621"/>
      <c r="AU53" s="621"/>
      <c r="AV53" s="621"/>
      <c r="AW53" s="621"/>
      <c r="AX53" s="621"/>
      <c r="AY53" s="621"/>
      <c r="AZ53" s="621"/>
      <c r="BA53" s="621"/>
      <c r="BB53" s="621"/>
      <c r="BC53" s="621"/>
      <c r="BD53" s="1023"/>
    </row>
    <row r="54" spans="2:56" s="19" customFormat="1" ht="21" customHeight="1" thickTop="1" thickBot="1" x14ac:dyDescent="0.2">
      <c r="B54" s="52"/>
      <c r="C54" s="720"/>
      <c r="D54" s="40"/>
      <c r="E54" s="720" t="s">
        <v>3609</v>
      </c>
      <c r="F54" s="720"/>
      <c r="G54" s="720"/>
      <c r="H54" s="720"/>
      <c r="I54" s="720"/>
      <c r="J54" s="720"/>
      <c r="K54" s="720"/>
      <c r="L54" s="720"/>
      <c r="M54" s="720"/>
      <c r="N54" s="720"/>
      <c r="O54" s="720"/>
      <c r="P54" s="720"/>
      <c r="Q54" s="720"/>
      <c r="R54" s="720"/>
      <c r="S54" s="720"/>
      <c r="T54" s="720"/>
      <c r="U54" s="720"/>
      <c r="V54" s="720"/>
      <c r="W54" s="720"/>
      <c r="X54" s="720"/>
      <c r="Y54" s="720"/>
      <c r="Z54" s="720"/>
      <c r="AA54" s="53"/>
      <c r="AB54" s="11"/>
      <c r="AD54" s="621"/>
      <c r="AE54" s="1021"/>
      <c r="AF54" s="621"/>
      <c r="AG54" s="1022"/>
      <c r="AH54" s="621" t="s">
        <v>3609</v>
      </c>
      <c r="AI54" s="621"/>
      <c r="AJ54" s="621"/>
      <c r="AK54" s="621"/>
      <c r="AL54" s="621"/>
      <c r="AM54" s="621"/>
      <c r="AN54" s="621"/>
      <c r="AO54" s="621"/>
      <c r="AP54" s="621"/>
      <c r="AQ54" s="621"/>
      <c r="AR54" s="621"/>
      <c r="AS54" s="621"/>
      <c r="AT54" s="621"/>
      <c r="AU54" s="621"/>
      <c r="AV54" s="621"/>
      <c r="AW54" s="621"/>
      <c r="AX54" s="621"/>
      <c r="AY54" s="621"/>
      <c r="AZ54" s="621"/>
      <c r="BA54" s="621"/>
      <c r="BB54" s="621"/>
      <c r="BC54" s="621"/>
      <c r="BD54" s="1023"/>
    </row>
    <row r="55" spans="2:56" s="19" customFormat="1" ht="21" customHeight="1" thickTop="1" thickBot="1" x14ac:dyDescent="0.2">
      <c r="B55" s="52"/>
      <c r="C55" s="720"/>
      <c r="D55" s="40"/>
      <c r="E55" s="720" t="s">
        <v>3610</v>
      </c>
      <c r="F55" s="720"/>
      <c r="G55" s="720"/>
      <c r="H55" s="720"/>
      <c r="I55" s="720"/>
      <c r="J55" s="720"/>
      <c r="K55" s="720"/>
      <c r="L55" s="720"/>
      <c r="M55" s="720"/>
      <c r="N55" s="720"/>
      <c r="O55" s="720"/>
      <c r="P55" s="720"/>
      <c r="Q55" s="720"/>
      <c r="R55" s="720"/>
      <c r="S55" s="720"/>
      <c r="T55" s="720"/>
      <c r="U55" s="720"/>
      <c r="V55" s="720"/>
      <c r="W55" s="720"/>
      <c r="X55" s="720"/>
      <c r="Y55" s="720"/>
      <c r="Z55" s="720"/>
      <c r="AA55" s="53"/>
      <c r="AB55" s="11"/>
      <c r="AD55" s="621"/>
      <c r="AE55" s="1021"/>
      <c r="AF55" s="621"/>
      <c r="AG55" s="1022"/>
      <c r="AH55" s="621" t="s">
        <v>3610</v>
      </c>
      <c r="AI55" s="621"/>
      <c r="AJ55" s="621"/>
      <c r="AK55" s="621"/>
      <c r="AL55" s="621"/>
      <c r="AM55" s="621"/>
      <c r="AN55" s="621"/>
      <c r="AO55" s="621"/>
      <c r="AP55" s="621"/>
      <c r="AQ55" s="621"/>
      <c r="AR55" s="621"/>
      <c r="AS55" s="621"/>
      <c r="AT55" s="621"/>
      <c r="AU55" s="621"/>
      <c r="AV55" s="621"/>
      <c r="AW55" s="621"/>
      <c r="AX55" s="621"/>
      <c r="AY55" s="621"/>
      <c r="AZ55" s="621"/>
      <c r="BA55" s="621"/>
      <c r="BB55" s="621"/>
      <c r="BC55" s="621"/>
      <c r="BD55" s="1023"/>
    </row>
    <row r="56" spans="2:56" s="19" customFormat="1" ht="21" customHeight="1" thickTop="1" thickBot="1" x14ac:dyDescent="0.2">
      <c r="B56" s="52"/>
      <c r="C56" s="720"/>
      <c r="D56" s="40"/>
      <c r="E56" s="720" t="s">
        <v>3611</v>
      </c>
      <c r="F56" s="720"/>
      <c r="G56" s="720"/>
      <c r="H56" s="720"/>
      <c r="I56" s="720"/>
      <c r="J56" s="720"/>
      <c r="K56" s="720"/>
      <c r="L56" s="720"/>
      <c r="M56" s="720"/>
      <c r="N56" s="720"/>
      <c r="O56" s="720"/>
      <c r="P56" s="720"/>
      <c r="Q56" s="720"/>
      <c r="R56" s="720"/>
      <c r="S56" s="720"/>
      <c r="T56" s="720"/>
      <c r="U56" s="720"/>
      <c r="V56" s="720"/>
      <c r="W56" s="720"/>
      <c r="X56" s="720"/>
      <c r="Y56" s="720"/>
      <c r="Z56" s="720"/>
      <c r="AA56" s="53"/>
      <c r="AB56" s="11"/>
      <c r="AD56" s="621"/>
      <c r="AE56" s="1021"/>
      <c r="AF56" s="621"/>
      <c r="AG56" s="1022"/>
      <c r="AH56" s="621" t="s">
        <v>3611</v>
      </c>
      <c r="AI56" s="621"/>
      <c r="AJ56" s="621"/>
      <c r="AK56" s="621"/>
      <c r="AL56" s="621"/>
      <c r="AM56" s="621"/>
      <c r="AN56" s="621"/>
      <c r="AO56" s="621"/>
      <c r="AP56" s="621"/>
      <c r="AQ56" s="621"/>
      <c r="AR56" s="621"/>
      <c r="AS56" s="621"/>
      <c r="AT56" s="621"/>
      <c r="AU56" s="621"/>
      <c r="AV56" s="621"/>
      <c r="AW56" s="621"/>
      <c r="AX56" s="621"/>
      <c r="AY56" s="621"/>
      <c r="AZ56" s="621"/>
      <c r="BA56" s="621"/>
      <c r="BB56" s="621"/>
      <c r="BC56" s="621"/>
      <c r="BD56" s="1023"/>
    </row>
    <row r="57" spans="2:56" s="19" customFormat="1" ht="21" customHeight="1" thickTop="1" thickBot="1" x14ac:dyDescent="0.2">
      <c r="B57" s="52"/>
      <c r="C57" s="720"/>
      <c r="D57" s="40"/>
      <c r="E57" s="720" t="s">
        <v>3612</v>
      </c>
      <c r="F57" s="720"/>
      <c r="G57" s="720"/>
      <c r="H57" s="720"/>
      <c r="I57" s="720"/>
      <c r="J57" s="720"/>
      <c r="K57" s="720"/>
      <c r="L57" s="720"/>
      <c r="M57" s="720"/>
      <c r="N57" s="720"/>
      <c r="O57" s="720"/>
      <c r="P57" s="720"/>
      <c r="Q57" s="720"/>
      <c r="R57" s="720"/>
      <c r="S57" s="720"/>
      <c r="T57" s="720"/>
      <c r="U57" s="720"/>
      <c r="V57" s="720"/>
      <c r="W57" s="720"/>
      <c r="X57" s="720"/>
      <c r="Y57" s="720"/>
      <c r="Z57" s="720"/>
      <c r="AA57" s="53"/>
      <c r="AB57" s="11"/>
      <c r="AD57" s="621"/>
      <c r="AE57" s="1021"/>
      <c r="AF57" s="621"/>
      <c r="AG57" s="1022"/>
      <c r="AH57" s="621" t="s">
        <v>3612</v>
      </c>
      <c r="AI57" s="621"/>
      <c r="AJ57" s="621"/>
      <c r="AK57" s="621"/>
      <c r="AL57" s="621"/>
      <c r="AM57" s="621"/>
      <c r="AN57" s="621"/>
      <c r="AO57" s="621"/>
      <c r="AP57" s="621"/>
      <c r="AQ57" s="621"/>
      <c r="AR57" s="621"/>
      <c r="AS57" s="621"/>
      <c r="AT57" s="621"/>
      <c r="AU57" s="621"/>
      <c r="AV57" s="621"/>
      <c r="AW57" s="621"/>
      <c r="AX57" s="621"/>
      <c r="AY57" s="621"/>
      <c r="AZ57" s="621"/>
      <c r="BA57" s="621"/>
      <c r="BB57" s="621"/>
      <c r="BC57" s="621"/>
      <c r="BD57" s="1023"/>
    </row>
    <row r="58" spans="2:56" s="19" customFormat="1" ht="21" customHeight="1" thickTop="1" thickBot="1" x14ac:dyDescent="0.2">
      <c r="B58" s="52"/>
      <c r="C58" s="720"/>
      <c r="D58" s="40"/>
      <c r="E58" s="720" t="s">
        <v>3613</v>
      </c>
      <c r="F58" s="720"/>
      <c r="G58" s="720"/>
      <c r="H58" s="720"/>
      <c r="I58" s="720"/>
      <c r="J58" s="720"/>
      <c r="K58" s="720"/>
      <c r="L58" s="720"/>
      <c r="M58" s="720"/>
      <c r="N58" s="720"/>
      <c r="O58" s="720"/>
      <c r="P58" s="720"/>
      <c r="Q58" s="720"/>
      <c r="R58" s="720"/>
      <c r="S58" s="720"/>
      <c r="T58" s="720"/>
      <c r="U58" s="720"/>
      <c r="V58" s="720"/>
      <c r="W58" s="720"/>
      <c r="X58" s="720"/>
      <c r="Y58" s="720"/>
      <c r="Z58" s="720"/>
      <c r="AA58" s="53"/>
      <c r="AB58" s="11"/>
      <c r="AD58" s="621"/>
      <c r="AE58" s="1021"/>
      <c r="AF58" s="621"/>
      <c r="AG58" s="1022"/>
      <c r="AH58" s="621" t="s">
        <v>3613</v>
      </c>
      <c r="AI58" s="621"/>
      <c r="AJ58" s="621"/>
      <c r="AK58" s="621"/>
      <c r="AL58" s="621"/>
      <c r="AM58" s="621"/>
      <c r="AN58" s="621"/>
      <c r="AO58" s="621"/>
      <c r="AP58" s="621"/>
      <c r="AQ58" s="621"/>
      <c r="AR58" s="621"/>
      <c r="AS58" s="621"/>
      <c r="AT58" s="621"/>
      <c r="AU58" s="621"/>
      <c r="AV58" s="621"/>
      <c r="AW58" s="621"/>
      <c r="AX58" s="621"/>
      <c r="AY58" s="621"/>
      <c r="AZ58" s="621"/>
      <c r="BA58" s="621"/>
      <c r="BB58" s="621"/>
      <c r="BC58" s="621"/>
      <c r="BD58" s="1023"/>
    </row>
    <row r="59" spans="2:56" s="19" customFormat="1" ht="21" customHeight="1" thickTop="1" thickBot="1" x14ac:dyDescent="0.2">
      <c r="B59" s="52"/>
      <c r="C59" s="720"/>
      <c r="D59" s="40"/>
      <c r="E59" s="720" t="s">
        <v>3614</v>
      </c>
      <c r="F59" s="720"/>
      <c r="G59" s="720"/>
      <c r="H59" s="720"/>
      <c r="I59" s="720"/>
      <c r="J59" s="720"/>
      <c r="K59" s="720"/>
      <c r="L59" s="720"/>
      <c r="M59" s="720"/>
      <c r="N59" s="720"/>
      <c r="O59" s="720"/>
      <c r="P59" s="720"/>
      <c r="Q59" s="720"/>
      <c r="R59" s="720"/>
      <c r="S59" s="720"/>
      <c r="T59" s="720"/>
      <c r="U59" s="720"/>
      <c r="V59" s="720"/>
      <c r="W59" s="720"/>
      <c r="X59" s="720"/>
      <c r="Y59" s="720"/>
      <c r="Z59" s="720"/>
      <c r="AA59" s="56"/>
      <c r="AB59" s="11"/>
      <c r="AD59" s="621"/>
      <c r="AE59" s="1021"/>
      <c r="AF59" s="621"/>
      <c r="AG59" s="1022"/>
      <c r="AH59" s="621" t="s">
        <v>3614</v>
      </c>
      <c r="AI59" s="621"/>
      <c r="AJ59" s="621"/>
      <c r="AK59" s="621"/>
      <c r="AL59" s="621"/>
      <c r="AM59" s="621"/>
      <c r="AN59" s="621"/>
      <c r="AO59" s="621"/>
      <c r="AP59" s="621"/>
      <c r="AQ59" s="621"/>
      <c r="AR59" s="621"/>
      <c r="AS59" s="621"/>
      <c r="AT59" s="621"/>
      <c r="AU59" s="621"/>
      <c r="AV59" s="621"/>
      <c r="AW59" s="621"/>
      <c r="AX59" s="621"/>
      <c r="AY59" s="621"/>
      <c r="AZ59" s="621"/>
      <c r="BA59" s="621"/>
      <c r="BB59" s="621"/>
      <c r="BC59" s="621"/>
      <c r="BD59" s="1025"/>
    </row>
    <row r="60" spans="2:56" s="19" customFormat="1" ht="21" customHeight="1" thickTop="1" thickBot="1" x14ac:dyDescent="0.2">
      <c r="B60" s="52"/>
      <c r="C60" s="720"/>
      <c r="D60" s="40"/>
      <c r="E60" s="720" t="s">
        <v>3615</v>
      </c>
      <c r="F60" s="720"/>
      <c r="G60" s="720"/>
      <c r="H60" s="720"/>
      <c r="I60" s="720"/>
      <c r="J60" s="720"/>
      <c r="K60" s="720"/>
      <c r="L60" s="720"/>
      <c r="M60" s="720"/>
      <c r="N60" s="720"/>
      <c r="O60" s="720"/>
      <c r="P60" s="720"/>
      <c r="Q60" s="720"/>
      <c r="R60" s="720"/>
      <c r="S60" s="720"/>
      <c r="T60" s="720"/>
      <c r="U60" s="720"/>
      <c r="V60" s="720"/>
      <c r="W60" s="720"/>
      <c r="X60" s="720"/>
      <c r="Y60" s="720"/>
      <c r="Z60" s="720"/>
      <c r="AA60" s="53"/>
      <c r="AB60" s="57"/>
      <c r="AD60" s="621"/>
      <c r="AE60" s="1021"/>
      <c r="AF60" s="621"/>
      <c r="AG60" s="1022"/>
      <c r="AH60" s="621" t="s">
        <v>3615</v>
      </c>
      <c r="AI60" s="621"/>
      <c r="AJ60" s="621"/>
      <c r="AK60" s="621"/>
      <c r="AL60" s="621"/>
      <c r="AM60" s="621"/>
      <c r="AN60" s="621"/>
      <c r="AO60" s="621"/>
      <c r="AP60" s="621"/>
      <c r="AQ60" s="621"/>
      <c r="AR60" s="621"/>
      <c r="AS60" s="621"/>
      <c r="AT60" s="621"/>
      <c r="AU60" s="621"/>
      <c r="AV60" s="621"/>
      <c r="AW60" s="621"/>
      <c r="AX60" s="621"/>
      <c r="AY60" s="621"/>
      <c r="AZ60" s="621"/>
      <c r="BA60" s="621"/>
      <c r="BB60" s="621"/>
      <c r="BC60" s="621"/>
      <c r="BD60" s="1023"/>
    </row>
    <row r="61" spans="2:56" s="19" customFormat="1" ht="20.25" customHeight="1" thickTop="1" thickBot="1" x14ac:dyDescent="0.2">
      <c r="B61" s="52"/>
      <c r="C61" s="720"/>
      <c r="D61" s="40"/>
      <c r="E61" s="720" t="s">
        <v>3616</v>
      </c>
      <c r="F61" s="720"/>
      <c r="G61" s="720"/>
      <c r="H61" s="720"/>
      <c r="I61" s="720"/>
      <c r="J61" s="720"/>
      <c r="K61" s="720"/>
      <c r="L61" s="720"/>
      <c r="M61" s="720"/>
      <c r="N61" s="720"/>
      <c r="O61" s="720"/>
      <c r="P61" s="720"/>
      <c r="Q61" s="720"/>
      <c r="R61" s="720"/>
      <c r="S61" s="720"/>
      <c r="T61" s="720"/>
      <c r="U61" s="720"/>
      <c r="V61" s="720"/>
      <c r="W61" s="720"/>
      <c r="X61" s="720"/>
      <c r="Y61" s="720"/>
      <c r="Z61" s="720"/>
      <c r="AA61" s="56"/>
      <c r="AB61" s="11"/>
      <c r="AD61" s="621"/>
      <c r="AE61" s="1021"/>
      <c r="AF61" s="621"/>
      <c r="AG61" s="1022"/>
      <c r="AH61" s="621" t="s">
        <v>3616</v>
      </c>
      <c r="AI61" s="621"/>
      <c r="AJ61" s="621"/>
      <c r="AK61" s="621"/>
      <c r="AL61" s="621"/>
      <c r="AM61" s="621"/>
      <c r="AN61" s="621"/>
      <c r="AO61" s="621"/>
      <c r="AP61" s="621"/>
      <c r="AQ61" s="621"/>
      <c r="AR61" s="621"/>
      <c r="AS61" s="621"/>
      <c r="AT61" s="621"/>
      <c r="AU61" s="621"/>
      <c r="AV61" s="621"/>
      <c r="AW61" s="621"/>
      <c r="AX61" s="621"/>
      <c r="AY61" s="621"/>
      <c r="AZ61" s="621"/>
      <c r="BA61" s="621"/>
      <c r="BB61" s="621"/>
      <c r="BC61" s="621"/>
      <c r="BD61" s="1025"/>
    </row>
    <row r="62" spans="2:56" s="19" customFormat="1" ht="21" customHeight="1" thickTop="1" thickBot="1" x14ac:dyDescent="0.2">
      <c r="B62" s="52"/>
      <c r="C62" s="720"/>
      <c r="D62" s="40"/>
      <c r="E62" s="720" t="s">
        <v>3617</v>
      </c>
      <c r="F62" s="720"/>
      <c r="G62" s="720"/>
      <c r="H62" s="720"/>
      <c r="I62" s="720"/>
      <c r="J62" s="720"/>
      <c r="K62" s="720"/>
      <c r="L62" s="720"/>
      <c r="M62" s="720"/>
      <c r="N62" s="720"/>
      <c r="O62" s="720"/>
      <c r="P62" s="720"/>
      <c r="Q62" s="720"/>
      <c r="R62" s="720"/>
      <c r="S62" s="720"/>
      <c r="T62" s="720"/>
      <c r="U62" s="720"/>
      <c r="V62" s="720"/>
      <c r="W62" s="720"/>
      <c r="X62" s="720"/>
      <c r="Y62" s="720"/>
      <c r="Z62" s="720"/>
      <c r="AA62" s="53"/>
      <c r="AB62" s="57"/>
      <c r="AD62" s="621"/>
      <c r="AE62" s="1021"/>
      <c r="AF62" s="621"/>
      <c r="AG62" s="1022"/>
      <c r="AH62" s="621" t="s">
        <v>3617</v>
      </c>
      <c r="AI62" s="621"/>
      <c r="AJ62" s="621"/>
      <c r="AK62" s="621"/>
      <c r="AL62" s="621"/>
      <c r="AM62" s="621"/>
      <c r="AN62" s="621"/>
      <c r="AO62" s="621"/>
      <c r="AP62" s="621"/>
      <c r="AQ62" s="621"/>
      <c r="AR62" s="621"/>
      <c r="AS62" s="621"/>
      <c r="AT62" s="621"/>
      <c r="AU62" s="621"/>
      <c r="AV62" s="621"/>
      <c r="AW62" s="621"/>
      <c r="AX62" s="621"/>
      <c r="AY62" s="621"/>
      <c r="AZ62" s="621"/>
      <c r="BA62" s="621"/>
      <c r="BB62" s="621"/>
      <c r="BC62" s="621"/>
      <c r="BD62" s="1023"/>
    </row>
    <row r="63" spans="2:56" s="19" customFormat="1" ht="21" customHeight="1" thickTop="1" thickBot="1" x14ac:dyDescent="0.2">
      <c r="B63" s="52"/>
      <c r="C63" s="720" t="s">
        <v>1172</v>
      </c>
      <c r="D63" s="720"/>
      <c r="E63" s="720"/>
      <c r="F63" s="720"/>
      <c r="G63" s="720"/>
      <c r="H63" s="720"/>
      <c r="I63" s="720"/>
      <c r="J63" s="720"/>
      <c r="K63" s="720"/>
      <c r="L63" s="720"/>
      <c r="M63" s="720"/>
      <c r="N63" s="720"/>
      <c r="O63" s="720"/>
      <c r="P63" s="720"/>
      <c r="Q63" s="720"/>
      <c r="R63" s="720"/>
      <c r="S63" s="720"/>
      <c r="T63" s="720"/>
      <c r="U63" s="720"/>
      <c r="V63" s="720"/>
      <c r="W63" s="720"/>
      <c r="X63" s="720"/>
      <c r="Y63" s="720"/>
      <c r="Z63" s="720"/>
      <c r="AA63" s="56"/>
      <c r="AB63" s="11"/>
      <c r="AD63" s="621"/>
      <c r="AE63" s="1021"/>
      <c r="AF63" s="621" t="s">
        <v>1172</v>
      </c>
      <c r="AG63" s="621"/>
      <c r="AH63" s="621"/>
      <c r="AI63" s="621"/>
      <c r="AJ63" s="621"/>
      <c r="AK63" s="621"/>
      <c r="AL63" s="621"/>
      <c r="AM63" s="621"/>
      <c r="AN63" s="621"/>
      <c r="AO63" s="621"/>
      <c r="AP63" s="621"/>
      <c r="AQ63" s="621"/>
      <c r="AR63" s="621"/>
      <c r="AS63" s="621"/>
      <c r="AT63" s="621"/>
      <c r="AU63" s="621"/>
      <c r="AV63" s="621"/>
      <c r="AW63" s="621"/>
      <c r="AX63" s="621"/>
      <c r="AY63" s="621"/>
      <c r="AZ63" s="621"/>
      <c r="BA63" s="621"/>
      <c r="BB63" s="621"/>
      <c r="BC63" s="621"/>
      <c r="BD63" s="1025"/>
    </row>
    <row r="64" spans="2:56" s="19" customFormat="1" ht="21" customHeight="1" thickTop="1" thickBot="1" x14ac:dyDescent="0.2">
      <c r="B64" s="52"/>
      <c r="C64" s="720"/>
      <c r="D64" s="40"/>
      <c r="E64" s="720" t="s">
        <v>3618</v>
      </c>
      <c r="F64" s="720"/>
      <c r="G64" s="720"/>
      <c r="H64" s="720"/>
      <c r="I64" s="720"/>
      <c r="J64" s="720"/>
      <c r="K64" s="720"/>
      <c r="L64" s="720"/>
      <c r="M64" s="720"/>
      <c r="N64" s="720"/>
      <c r="O64" s="720"/>
      <c r="P64" s="720"/>
      <c r="Q64" s="720"/>
      <c r="R64" s="720"/>
      <c r="S64" s="720"/>
      <c r="T64" s="720"/>
      <c r="U64" s="720"/>
      <c r="V64" s="720"/>
      <c r="W64" s="720"/>
      <c r="X64" s="720"/>
      <c r="Y64" s="720"/>
      <c r="Z64" s="720"/>
      <c r="AA64" s="53"/>
      <c r="AB64" s="57"/>
      <c r="AD64" s="621"/>
      <c r="AE64" s="1021"/>
      <c r="AF64" s="621"/>
      <c r="AG64" s="1022"/>
      <c r="AH64" s="621" t="s">
        <v>3618</v>
      </c>
      <c r="AI64" s="621"/>
      <c r="AJ64" s="621"/>
      <c r="AK64" s="621"/>
      <c r="AL64" s="621"/>
      <c r="AM64" s="621"/>
      <c r="AN64" s="621"/>
      <c r="AO64" s="621"/>
      <c r="AP64" s="621"/>
      <c r="AQ64" s="621"/>
      <c r="AR64" s="621"/>
      <c r="AS64" s="621"/>
      <c r="AT64" s="621"/>
      <c r="AU64" s="621"/>
      <c r="AV64" s="621"/>
      <c r="AW64" s="621"/>
      <c r="AX64" s="621"/>
      <c r="AY64" s="621"/>
      <c r="AZ64" s="621"/>
      <c r="BA64" s="621"/>
      <c r="BB64" s="621"/>
      <c r="BC64" s="621"/>
      <c r="BD64" s="1023"/>
    </row>
    <row r="65" spans="2:56" s="19" customFormat="1" ht="21" customHeight="1" thickTop="1" thickBot="1" x14ac:dyDescent="0.2">
      <c r="B65" s="52"/>
      <c r="C65" s="720"/>
      <c r="D65" s="40"/>
      <c r="E65" s="720" t="s">
        <v>3619</v>
      </c>
      <c r="F65" s="720"/>
      <c r="G65" s="720"/>
      <c r="H65" s="720"/>
      <c r="I65" s="720"/>
      <c r="J65" s="720"/>
      <c r="K65" s="720"/>
      <c r="L65" s="720"/>
      <c r="M65" s="720"/>
      <c r="N65" s="720"/>
      <c r="O65" s="720"/>
      <c r="P65" s="720"/>
      <c r="Q65" s="720"/>
      <c r="R65" s="720"/>
      <c r="S65" s="720"/>
      <c r="T65" s="720"/>
      <c r="U65" s="720"/>
      <c r="V65" s="720"/>
      <c r="W65" s="720"/>
      <c r="X65" s="720"/>
      <c r="Y65" s="720"/>
      <c r="Z65" s="720"/>
      <c r="AA65" s="56"/>
      <c r="AB65" s="11"/>
      <c r="AD65" s="621"/>
      <c r="AE65" s="1021"/>
      <c r="AF65" s="621"/>
      <c r="AG65" s="1022"/>
      <c r="AH65" s="621" t="s">
        <v>3619</v>
      </c>
      <c r="AI65" s="621"/>
      <c r="AJ65" s="621"/>
      <c r="AK65" s="621"/>
      <c r="AL65" s="621"/>
      <c r="AM65" s="621"/>
      <c r="AN65" s="621"/>
      <c r="AO65" s="621"/>
      <c r="AP65" s="621"/>
      <c r="AQ65" s="621"/>
      <c r="AR65" s="621"/>
      <c r="AS65" s="621"/>
      <c r="AT65" s="621"/>
      <c r="AU65" s="621"/>
      <c r="AV65" s="621"/>
      <c r="AW65" s="621"/>
      <c r="AX65" s="621"/>
      <c r="AY65" s="621"/>
      <c r="AZ65" s="621"/>
      <c r="BA65" s="621"/>
      <c r="BB65" s="621"/>
      <c r="BC65" s="621"/>
      <c r="BD65" s="1025"/>
    </row>
    <row r="66" spans="2:56" s="19" customFormat="1" ht="21" customHeight="1" thickTop="1" thickBot="1" x14ac:dyDescent="0.2">
      <c r="B66" s="52"/>
      <c r="C66" s="720"/>
      <c r="D66" s="40"/>
      <c r="E66" s="720" t="s">
        <v>3620</v>
      </c>
      <c r="F66" s="720"/>
      <c r="G66" s="720"/>
      <c r="H66" s="720"/>
      <c r="I66" s="720"/>
      <c r="J66" s="720"/>
      <c r="K66" s="720"/>
      <c r="L66" s="720"/>
      <c r="M66" s="720"/>
      <c r="N66" s="116"/>
      <c r="O66" s="720"/>
      <c r="P66" s="720"/>
      <c r="Q66" s="720"/>
      <c r="R66" s="116"/>
      <c r="S66" s="116"/>
      <c r="T66" s="116"/>
      <c r="U66" s="116"/>
      <c r="V66" s="116"/>
      <c r="W66" s="116"/>
      <c r="X66" s="116"/>
      <c r="Y66" s="116"/>
      <c r="Z66" s="116"/>
      <c r="AA66" s="118"/>
      <c r="AB66" s="57"/>
      <c r="AD66" s="621"/>
      <c r="AE66" s="1021"/>
      <c r="AF66" s="621"/>
      <c r="AG66" s="1022"/>
      <c r="AH66" s="621" t="s">
        <v>3620</v>
      </c>
      <c r="AI66" s="621"/>
      <c r="AJ66" s="621"/>
      <c r="AK66" s="621"/>
      <c r="AL66" s="621"/>
      <c r="AM66" s="621"/>
      <c r="AN66" s="621"/>
      <c r="AO66" s="621"/>
      <c r="AP66" s="621"/>
      <c r="AQ66" s="1137"/>
      <c r="AR66" s="621"/>
      <c r="AS66" s="621"/>
      <c r="AT66" s="621"/>
      <c r="AU66" s="1137"/>
      <c r="AV66" s="1137"/>
      <c r="AW66" s="1137"/>
      <c r="AX66" s="1137"/>
      <c r="AY66" s="1137"/>
      <c r="AZ66" s="1137"/>
      <c r="BA66" s="1137"/>
      <c r="BB66" s="1137"/>
      <c r="BC66" s="1137"/>
      <c r="BD66" s="1138"/>
    </row>
    <row r="67" spans="2:56" s="19" customFormat="1" ht="21" customHeight="1" thickTop="1" thickBot="1" x14ac:dyDescent="0.2">
      <c r="B67" s="52"/>
      <c r="C67" s="720" t="s">
        <v>1173</v>
      </c>
      <c r="D67" s="720"/>
      <c r="E67" s="720"/>
      <c r="F67" s="81"/>
      <c r="G67" s="81"/>
      <c r="H67" s="81"/>
      <c r="I67" s="81"/>
      <c r="J67" s="81"/>
      <c r="K67" s="81"/>
      <c r="L67" s="81"/>
      <c r="M67" s="81"/>
      <c r="N67" s="81"/>
      <c r="O67" s="720"/>
      <c r="P67" s="720"/>
      <c r="Q67" s="81"/>
      <c r="R67" s="81"/>
      <c r="S67" s="81"/>
      <c r="T67" s="81"/>
      <c r="U67" s="81"/>
      <c r="V67" s="81"/>
      <c r="W67" s="81"/>
      <c r="X67" s="81"/>
      <c r="Y67" s="81"/>
      <c r="Z67" s="720"/>
      <c r="AA67" s="53"/>
      <c r="AB67" s="11"/>
      <c r="AD67" s="621"/>
      <c r="AE67" s="1021"/>
      <c r="AF67" s="621" t="s">
        <v>1173</v>
      </c>
      <c r="AG67" s="621"/>
      <c r="AH67" s="621"/>
      <c r="AI67" s="648"/>
      <c r="AJ67" s="648"/>
      <c r="AK67" s="648"/>
      <c r="AL67" s="648"/>
      <c r="AM67" s="648"/>
      <c r="AN67" s="648"/>
      <c r="AO67" s="648"/>
      <c r="AP67" s="648"/>
      <c r="AQ67" s="648"/>
      <c r="AR67" s="621"/>
      <c r="AS67" s="621"/>
      <c r="AT67" s="648"/>
      <c r="AU67" s="648"/>
      <c r="AV67" s="648"/>
      <c r="AW67" s="648"/>
      <c r="AX67" s="648"/>
      <c r="AY67" s="648"/>
      <c r="AZ67" s="648"/>
      <c r="BA67" s="648"/>
      <c r="BB67" s="648"/>
      <c r="BC67" s="621"/>
      <c r="BD67" s="1023"/>
    </row>
    <row r="68" spans="2:56" s="19" customFormat="1" ht="21" customHeight="1" thickTop="1" thickBot="1" x14ac:dyDescent="0.2">
      <c r="B68" s="52"/>
      <c r="C68" s="720"/>
      <c r="D68" s="40"/>
      <c r="E68" s="720" t="s">
        <v>3621</v>
      </c>
      <c r="F68" s="720"/>
      <c r="G68" s="720"/>
      <c r="H68" s="720"/>
      <c r="I68" s="720"/>
      <c r="J68" s="720"/>
      <c r="K68" s="720"/>
      <c r="L68" s="720"/>
      <c r="M68" s="720"/>
      <c r="N68" s="720"/>
      <c r="O68" s="720"/>
      <c r="P68" s="720"/>
      <c r="Q68" s="720"/>
      <c r="R68" s="720"/>
      <c r="S68" s="720"/>
      <c r="T68" s="720"/>
      <c r="U68" s="720"/>
      <c r="V68" s="720"/>
      <c r="W68" s="720"/>
      <c r="X68" s="720"/>
      <c r="Y68" s="720"/>
      <c r="Z68" s="720"/>
      <c r="AA68" s="53"/>
      <c r="AB68" s="11"/>
      <c r="AD68" s="621"/>
      <c r="AE68" s="1021"/>
      <c r="AF68" s="621"/>
      <c r="AG68" s="1022"/>
      <c r="AH68" s="621" t="s">
        <v>3621</v>
      </c>
      <c r="AI68" s="621"/>
      <c r="AJ68" s="621"/>
      <c r="AK68" s="621"/>
      <c r="AL68" s="621"/>
      <c r="AM68" s="621"/>
      <c r="AN68" s="621"/>
      <c r="AO68" s="621"/>
      <c r="AP68" s="621"/>
      <c r="AQ68" s="621"/>
      <c r="AR68" s="621"/>
      <c r="AS68" s="621"/>
      <c r="AT68" s="621"/>
      <c r="AU68" s="621"/>
      <c r="AV68" s="621"/>
      <c r="AW68" s="621"/>
      <c r="AX68" s="621"/>
      <c r="AY68" s="621"/>
      <c r="AZ68" s="621"/>
      <c r="BA68" s="621"/>
      <c r="BB68" s="621"/>
      <c r="BC68" s="621"/>
      <c r="BD68" s="1023"/>
    </row>
    <row r="69" spans="2:56" s="19" customFormat="1" ht="21" customHeight="1" thickTop="1" thickBot="1" x14ac:dyDescent="0.2">
      <c r="B69" s="52"/>
      <c r="C69" s="720"/>
      <c r="D69" s="40"/>
      <c r="E69" s="720" t="s">
        <v>3622</v>
      </c>
      <c r="F69" s="720"/>
      <c r="G69" s="720"/>
      <c r="H69" s="720"/>
      <c r="I69" s="720"/>
      <c r="J69" s="720"/>
      <c r="K69" s="720"/>
      <c r="L69" s="720"/>
      <c r="M69" s="720"/>
      <c r="N69" s="720"/>
      <c r="O69" s="720"/>
      <c r="P69" s="720"/>
      <c r="Q69" s="720"/>
      <c r="R69" s="720"/>
      <c r="S69" s="720"/>
      <c r="T69" s="720"/>
      <c r="U69" s="720"/>
      <c r="V69" s="720"/>
      <c r="W69" s="720"/>
      <c r="X69" s="720"/>
      <c r="Y69" s="720"/>
      <c r="Z69" s="720"/>
      <c r="AA69" s="56"/>
      <c r="AB69" s="11"/>
      <c r="AD69" s="621"/>
      <c r="AE69" s="1021"/>
      <c r="AF69" s="621"/>
      <c r="AG69" s="1022"/>
      <c r="AH69" s="621" t="s">
        <v>3638</v>
      </c>
      <c r="AI69" s="621"/>
      <c r="AJ69" s="621"/>
      <c r="AK69" s="621"/>
      <c r="AL69" s="621"/>
      <c r="AM69" s="621"/>
      <c r="AN69" s="621"/>
      <c r="AO69" s="621"/>
      <c r="AP69" s="621"/>
      <c r="AQ69" s="621"/>
      <c r="AR69" s="621"/>
      <c r="AS69" s="621"/>
      <c r="AT69" s="621"/>
      <c r="AU69" s="621"/>
      <c r="AV69" s="621"/>
      <c r="AW69" s="621"/>
      <c r="AX69" s="621"/>
      <c r="AY69" s="621"/>
      <c r="AZ69" s="621"/>
      <c r="BA69" s="621"/>
      <c r="BB69" s="621"/>
      <c r="BC69" s="621"/>
      <c r="BD69" s="1025"/>
    </row>
    <row r="70" spans="2:56" s="19" customFormat="1" ht="21" customHeight="1" thickTop="1" thickBot="1" x14ac:dyDescent="0.2">
      <c r="B70" s="52"/>
      <c r="C70" s="720"/>
      <c r="D70" s="40"/>
      <c r="E70" s="720" t="s">
        <v>3623</v>
      </c>
      <c r="F70" s="720"/>
      <c r="G70" s="720"/>
      <c r="H70" s="720"/>
      <c r="I70" s="720"/>
      <c r="J70" s="720"/>
      <c r="K70" s="720"/>
      <c r="L70" s="720"/>
      <c r="M70" s="720"/>
      <c r="N70" s="720"/>
      <c r="O70" s="720"/>
      <c r="P70" s="720"/>
      <c r="Q70" s="720"/>
      <c r="R70" s="720"/>
      <c r="S70" s="720"/>
      <c r="T70" s="720"/>
      <c r="U70" s="720"/>
      <c r="V70" s="720"/>
      <c r="W70" s="720"/>
      <c r="X70" s="720"/>
      <c r="Y70" s="720"/>
      <c r="Z70" s="720"/>
      <c r="AA70" s="53"/>
      <c r="AB70" s="57"/>
      <c r="AD70" s="621"/>
      <c r="AE70" s="1021"/>
      <c r="AF70" s="621"/>
      <c r="AG70" s="1022"/>
      <c r="AH70" s="621" t="s">
        <v>3623</v>
      </c>
      <c r="AI70" s="621"/>
      <c r="AJ70" s="621"/>
      <c r="AK70" s="621"/>
      <c r="AL70" s="621"/>
      <c r="AM70" s="621"/>
      <c r="AN70" s="621"/>
      <c r="AO70" s="621"/>
      <c r="AP70" s="621"/>
      <c r="AQ70" s="621"/>
      <c r="AR70" s="621"/>
      <c r="AS70" s="621"/>
      <c r="AT70" s="621"/>
      <c r="AU70" s="621"/>
      <c r="AV70" s="621"/>
      <c r="AW70" s="621"/>
      <c r="AX70" s="621"/>
      <c r="AY70" s="621"/>
      <c r="AZ70" s="621"/>
      <c r="BA70" s="621"/>
      <c r="BB70" s="621"/>
      <c r="BC70" s="621"/>
      <c r="BD70" s="1023"/>
    </row>
    <row r="71" spans="2:56" s="19" customFormat="1" ht="21" customHeight="1" thickTop="1" thickBot="1" x14ac:dyDescent="0.2">
      <c r="B71" s="52"/>
      <c r="C71" s="720"/>
      <c r="D71" s="40"/>
      <c r="E71" s="720" t="s">
        <v>3624</v>
      </c>
      <c r="F71" s="720"/>
      <c r="G71" s="720"/>
      <c r="H71" s="720"/>
      <c r="I71" s="720"/>
      <c r="J71" s="720"/>
      <c r="K71" s="720"/>
      <c r="L71" s="720"/>
      <c r="M71" s="720"/>
      <c r="N71" s="720"/>
      <c r="O71" s="720"/>
      <c r="P71" s="720"/>
      <c r="Q71" s="720"/>
      <c r="R71" s="720"/>
      <c r="S71" s="720"/>
      <c r="T71" s="720"/>
      <c r="U71" s="720"/>
      <c r="V71" s="720"/>
      <c r="W71" s="720"/>
      <c r="X71" s="720"/>
      <c r="Y71" s="720"/>
      <c r="Z71" s="720"/>
      <c r="AA71" s="53"/>
      <c r="AB71" s="11"/>
      <c r="AD71" s="621"/>
      <c r="AE71" s="1021"/>
      <c r="AF71" s="621"/>
      <c r="AG71" s="1022"/>
      <c r="AH71" s="621" t="s">
        <v>3624</v>
      </c>
      <c r="AI71" s="621"/>
      <c r="AJ71" s="621"/>
      <c r="AK71" s="621"/>
      <c r="AL71" s="621"/>
      <c r="AM71" s="621"/>
      <c r="AN71" s="621"/>
      <c r="AO71" s="621"/>
      <c r="AP71" s="621"/>
      <c r="AQ71" s="621"/>
      <c r="AR71" s="621"/>
      <c r="AS71" s="621"/>
      <c r="AT71" s="621"/>
      <c r="AU71" s="621"/>
      <c r="AV71" s="621"/>
      <c r="AW71" s="621"/>
      <c r="AX71" s="621"/>
      <c r="AY71" s="621"/>
      <c r="AZ71" s="621"/>
      <c r="BA71" s="621"/>
      <c r="BB71" s="621"/>
      <c r="BC71" s="621"/>
      <c r="BD71" s="1023"/>
    </row>
    <row r="72" spans="2:56" s="19" customFormat="1" ht="21" customHeight="1" thickTop="1" thickBot="1" x14ac:dyDescent="0.2">
      <c r="B72" s="52"/>
      <c r="C72" s="720"/>
      <c r="D72" s="40"/>
      <c r="E72" s="720" t="s">
        <v>4512</v>
      </c>
      <c r="F72" s="720"/>
      <c r="G72" s="720"/>
      <c r="H72" s="720"/>
      <c r="I72" s="720"/>
      <c r="J72" s="720"/>
      <c r="K72" s="720"/>
      <c r="L72" s="720"/>
      <c r="M72" s="720"/>
      <c r="N72" s="720"/>
      <c r="O72" s="720"/>
      <c r="P72" s="720"/>
      <c r="Q72" s="720"/>
      <c r="R72" s="720"/>
      <c r="S72" s="720"/>
      <c r="T72" s="720"/>
      <c r="U72" s="720"/>
      <c r="V72" s="720"/>
      <c r="W72" s="720"/>
      <c r="X72" s="720"/>
      <c r="Y72" s="720"/>
      <c r="Z72" s="720"/>
      <c r="AA72" s="53"/>
      <c r="AB72" s="11"/>
      <c r="AD72" s="621"/>
      <c r="AE72" s="1021"/>
      <c r="AF72" s="621"/>
      <c r="AG72" s="1022"/>
      <c r="AH72" s="621" t="s">
        <v>4514</v>
      </c>
      <c r="AI72" s="621"/>
      <c r="AJ72" s="621"/>
      <c r="AK72" s="621"/>
      <c r="AL72" s="621"/>
      <c r="AM72" s="621"/>
      <c r="AN72" s="621"/>
      <c r="AO72" s="621"/>
      <c r="AP72" s="621"/>
      <c r="AQ72" s="621"/>
      <c r="AR72" s="621"/>
      <c r="AS72" s="621"/>
      <c r="AT72" s="621"/>
      <c r="AU72" s="621"/>
      <c r="AV72" s="621"/>
      <c r="AW72" s="621"/>
      <c r="AX72" s="621"/>
      <c r="AY72" s="621"/>
      <c r="AZ72" s="621"/>
      <c r="BA72" s="621"/>
      <c r="BB72" s="621"/>
      <c r="BC72" s="621"/>
      <c r="BD72" s="1023"/>
    </row>
    <row r="73" spans="2:56" s="19" customFormat="1" ht="21" customHeight="1" thickTop="1" thickBot="1" x14ac:dyDescent="0.2">
      <c r="B73" s="52"/>
      <c r="C73" s="720"/>
      <c r="D73" s="40"/>
      <c r="E73" s="720" t="s">
        <v>3625</v>
      </c>
      <c r="F73" s="720"/>
      <c r="G73" s="720"/>
      <c r="H73" s="720"/>
      <c r="I73" s="720"/>
      <c r="J73" s="720"/>
      <c r="K73" s="720"/>
      <c r="L73" s="720"/>
      <c r="M73" s="720"/>
      <c r="N73" s="720"/>
      <c r="O73" s="720"/>
      <c r="P73" s="720"/>
      <c r="Q73" s="720"/>
      <c r="R73" s="720"/>
      <c r="S73" s="720"/>
      <c r="T73" s="720"/>
      <c r="U73" s="720"/>
      <c r="V73" s="720"/>
      <c r="W73" s="720"/>
      <c r="X73" s="720"/>
      <c r="Y73" s="720"/>
      <c r="Z73" s="720"/>
      <c r="AA73" s="53"/>
      <c r="AB73" s="11"/>
      <c r="AD73" s="621"/>
      <c r="AE73" s="1021"/>
      <c r="AF73" s="621"/>
      <c r="AG73" s="1022"/>
      <c r="AH73" s="621" t="s">
        <v>3625</v>
      </c>
      <c r="AI73" s="621"/>
      <c r="AJ73" s="621"/>
      <c r="AK73" s="621"/>
      <c r="AL73" s="621"/>
      <c r="AM73" s="621"/>
      <c r="AN73" s="621"/>
      <c r="AO73" s="621"/>
      <c r="AP73" s="621"/>
      <c r="AQ73" s="621"/>
      <c r="AR73" s="621"/>
      <c r="AS73" s="621"/>
      <c r="AT73" s="621"/>
      <c r="AU73" s="621"/>
      <c r="AV73" s="621"/>
      <c r="AW73" s="621"/>
      <c r="AX73" s="621"/>
      <c r="AY73" s="621"/>
      <c r="AZ73" s="621"/>
      <c r="BA73" s="621"/>
      <c r="BB73" s="621"/>
      <c r="BC73" s="621"/>
      <c r="BD73" s="1023"/>
    </row>
    <row r="74" spans="2:56" s="19" customFormat="1" ht="21" customHeight="1" thickTop="1" thickBot="1" x14ac:dyDescent="0.2">
      <c r="B74" s="52"/>
      <c r="C74" s="720"/>
      <c r="D74" s="40"/>
      <c r="E74" s="720" t="s">
        <v>3626</v>
      </c>
      <c r="F74" s="720"/>
      <c r="G74" s="720"/>
      <c r="H74" s="720"/>
      <c r="I74" s="720"/>
      <c r="J74" s="720"/>
      <c r="K74" s="720"/>
      <c r="L74" s="720"/>
      <c r="M74" s="720"/>
      <c r="N74" s="720"/>
      <c r="O74" s="720"/>
      <c r="P74" s="720"/>
      <c r="Q74" s="720"/>
      <c r="R74" s="720"/>
      <c r="S74" s="720"/>
      <c r="T74" s="720"/>
      <c r="U74" s="720"/>
      <c r="V74" s="720"/>
      <c r="W74" s="720"/>
      <c r="X74" s="720"/>
      <c r="Y74" s="720"/>
      <c r="Z74" s="720"/>
      <c r="AA74" s="53"/>
      <c r="AB74" s="11"/>
      <c r="AD74" s="621"/>
      <c r="AE74" s="1021"/>
      <c r="AF74" s="621"/>
      <c r="AG74" s="1022"/>
      <c r="AH74" s="621" t="s">
        <v>3626</v>
      </c>
      <c r="AI74" s="621"/>
      <c r="AJ74" s="621"/>
      <c r="AK74" s="621"/>
      <c r="AL74" s="621"/>
      <c r="AM74" s="621"/>
      <c r="AN74" s="621"/>
      <c r="AO74" s="621"/>
      <c r="AP74" s="621"/>
      <c r="AQ74" s="621"/>
      <c r="AR74" s="621"/>
      <c r="AS74" s="621"/>
      <c r="AT74" s="621"/>
      <c r="AU74" s="621"/>
      <c r="AV74" s="621"/>
      <c r="AW74" s="621"/>
      <c r="AX74" s="621"/>
      <c r="AY74" s="621"/>
      <c r="AZ74" s="621"/>
      <c r="BA74" s="621"/>
      <c r="BB74" s="621"/>
      <c r="BC74" s="621"/>
      <c r="BD74" s="1023"/>
    </row>
    <row r="75" spans="2:56" s="19" customFormat="1" ht="15" customHeight="1" thickTop="1" x14ac:dyDescent="0.15">
      <c r="B75" s="52"/>
      <c r="C75" s="720"/>
      <c r="D75" s="720"/>
      <c r="E75" s="720"/>
      <c r="F75" s="720"/>
      <c r="G75" s="720"/>
      <c r="H75" s="720"/>
      <c r="I75" s="720"/>
      <c r="J75" s="720"/>
      <c r="K75" s="720"/>
      <c r="L75" s="720"/>
      <c r="M75" s="720"/>
      <c r="N75" s="720"/>
      <c r="O75" s="720"/>
      <c r="P75" s="720"/>
      <c r="Q75" s="720"/>
      <c r="R75" s="720"/>
      <c r="S75" s="720"/>
      <c r="T75" s="720"/>
      <c r="U75" s="720"/>
      <c r="V75" s="720"/>
      <c r="W75" s="720"/>
      <c r="X75" s="720"/>
      <c r="Y75" s="720"/>
      <c r="Z75" s="720"/>
      <c r="AA75" s="53"/>
      <c r="AB75" s="11"/>
      <c r="AD75" s="621"/>
      <c r="AE75" s="1021"/>
      <c r="AF75" s="621"/>
      <c r="AG75" s="621"/>
      <c r="AH75" s="621"/>
      <c r="AI75" s="621"/>
      <c r="AJ75" s="621"/>
      <c r="AK75" s="621"/>
      <c r="AL75" s="621"/>
      <c r="AM75" s="621"/>
      <c r="AN75" s="621"/>
      <c r="AO75" s="621"/>
      <c r="AP75" s="621"/>
      <c r="AQ75" s="621"/>
      <c r="AR75" s="621"/>
      <c r="AS75" s="621"/>
      <c r="AT75" s="621"/>
      <c r="AU75" s="621"/>
      <c r="AV75" s="621"/>
      <c r="AW75" s="621"/>
      <c r="AX75" s="621"/>
      <c r="AY75" s="621"/>
      <c r="AZ75" s="621"/>
      <c r="BA75" s="621"/>
      <c r="BB75" s="621"/>
      <c r="BC75" s="621"/>
      <c r="BD75" s="1023"/>
    </row>
    <row r="76" spans="2:56" s="19" customFormat="1" ht="27" customHeight="1" thickBot="1" x14ac:dyDescent="0.2">
      <c r="B76" s="52"/>
      <c r="C76" s="720" t="s">
        <v>1174</v>
      </c>
      <c r="D76" s="720"/>
      <c r="E76" s="720"/>
      <c r="F76" s="720"/>
      <c r="G76" s="720"/>
      <c r="H76" s="720"/>
      <c r="I76" s="720"/>
      <c r="J76" s="720"/>
      <c r="K76" s="720"/>
      <c r="L76" s="720"/>
      <c r="M76" s="720"/>
      <c r="N76" s="720"/>
      <c r="O76" s="720"/>
      <c r="P76" s="720"/>
      <c r="Q76" s="720"/>
      <c r="R76" s="720"/>
      <c r="S76" s="720"/>
      <c r="T76" s="720"/>
      <c r="U76" s="720"/>
      <c r="V76" s="720"/>
      <c r="W76" s="720"/>
      <c r="X76" s="720"/>
      <c r="Y76" s="720"/>
      <c r="Z76" s="720"/>
      <c r="AA76" s="53"/>
      <c r="AB76" s="11"/>
      <c r="AD76" s="621"/>
      <c r="AE76" s="1021"/>
      <c r="AF76" s="621" t="s">
        <v>1174</v>
      </c>
      <c r="AG76" s="621"/>
      <c r="AH76" s="621"/>
      <c r="AI76" s="621"/>
      <c r="AJ76" s="621"/>
      <c r="AK76" s="621"/>
      <c r="AL76" s="621"/>
      <c r="AM76" s="621"/>
      <c r="AN76" s="621"/>
      <c r="AO76" s="621"/>
      <c r="AP76" s="621"/>
      <c r="AQ76" s="621"/>
      <c r="AR76" s="621"/>
      <c r="AS76" s="621"/>
      <c r="AT76" s="621"/>
      <c r="AU76" s="621"/>
      <c r="AV76" s="621"/>
      <c r="AW76" s="621"/>
      <c r="AX76" s="621"/>
      <c r="AY76" s="621"/>
      <c r="AZ76" s="621"/>
      <c r="BA76" s="621"/>
      <c r="BB76" s="621"/>
      <c r="BC76" s="621"/>
      <c r="BD76" s="1023"/>
    </row>
    <row r="77" spans="2:56" s="19" customFormat="1" ht="21" customHeight="1" thickTop="1" thickBot="1" x14ac:dyDescent="0.2">
      <c r="B77" s="52"/>
      <c r="C77" s="720"/>
      <c r="D77" s="40"/>
      <c r="E77" s="720" t="s">
        <v>3627</v>
      </c>
      <c r="F77" s="720"/>
      <c r="G77" s="720"/>
      <c r="H77" s="720"/>
      <c r="I77" s="720"/>
      <c r="J77" s="720"/>
      <c r="K77" s="720"/>
      <c r="L77" s="720"/>
      <c r="M77" s="720"/>
      <c r="N77" s="720"/>
      <c r="O77" s="720"/>
      <c r="P77" s="720"/>
      <c r="Q77" s="720"/>
      <c r="R77" s="720"/>
      <c r="S77" s="720"/>
      <c r="T77" s="720"/>
      <c r="U77" s="720"/>
      <c r="V77" s="720"/>
      <c r="W77" s="720"/>
      <c r="X77" s="720"/>
      <c r="Y77" s="720"/>
      <c r="Z77" s="720"/>
      <c r="AA77" s="53"/>
      <c r="AB77" s="11"/>
      <c r="AD77" s="621"/>
      <c r="AE77" s="1021"/>
      <c r="AF77" s="621"/>
      <c r="AG77" s="1022"/>
      <c r="AH77" s="621" t="s">
        <v>3627</v>
      </c>
      <c r="AI77" s="621"/>
      <c r="AJ77" s="621"/>
      <c r="AK77" s="621"/>
      <c r="AL77" s="621"/>
      <c r="AM77" s="621"/>
      <c r="AN77" s="621"/>
      <c r="AO77" s="621"/>
      <c r="AP77" s="621"/>
      <c r="AQ77" s="621"/>
      <c r="AR77" s="621"/>
      <c r="AS77" s="621"/>
      <c r="AT77" s="621"/>
      <c r="AU77" s="621"/>
      <c r="AV77" s="621"/>
      <c r="AW77" s="621"/>
      <c r="AX77" s="621"/>
      <c r="AY77" s="621"/>
      <c r="AZ77" s="621"/>
      <c r="BA77" s="621"/>
      <c r="BB77" s="621"/>
      <c r="BC77" s="621"/>
      <c r="BD77" s="1023"/>
    </row>
    <row r="78" spans="2:56" s="19" customFormat="1" ht="21" customHeight="1" thickTop="1" thickBot="1" x14ac:dyDescent="0.2">
      <c r="B78" s="52"/>
      <c r="C78" s="720"/>
      <c r="D78" s="40"/>
      <c r="E78" s="720" t="s">
        <v>3628</v>
      </c>
      <c r="F78" s="720"/>
      <c r="G78" s="720"/>
      <c r="H78" s="720"/>
      <c r="I78" s="720"/>
      <c r="J78" s="720"/>
      <c r="K78" s="720"/>
      <c r="L78" s="720"/>
      <c r="M78" s="720"/>
      <c r="N78" s="720"/>
      <c r="O78" s="720"/>
      <c r="P78" s="720"/>
      <c r="Q78" s="720"/>
      <c r="R78" s="720"/>
      <c r="S78" s="720"/>
      <c r="T78" s="720"/>
      <c r="U78" s="720"/>
      <c r="V78" s="720"/>
      <c r="W78" s="720"/>
      <c r="X78" s="720"/>
      <c r="Y78" s="720"/>
      <c r="Z78" s="720"/>
      <c r="AA78" s="53"/>
      <c r="AB78" s="11"/>
      <c r="AD78" s="621"/>
      <c r="AE78" s="1021"/>
      <c r="AF78" s="621"/>
      <c r="AG78" s="1022"/>
      <c r="AH78" s="621" t="s">
        <v>3628</v>
      </c>
      <c r="AI78" s="621"/>
      <c r="AJ78" s="621"/>
      <c r="AK78" s="621"/>
      <c r="AL78" s="621"/>
      <c r="AM78" s="621"/>
      <c r="AN78" s="621"/>
      <c r="AO78" s="621"/>
      <c r="AP78" s="621"/>
      <c r="AQ78" s="621"/>
      <c r="AR78" s="621"/>
      <c r="AS78" s="621"/>
      <c r="AT78" s="621"/>
      <c r="AU78" s="621"/>
      <c r="AV78" s="621"/>
      <c r="AW78" s="621"/>
      <c r="AX78" s="621"/>
      <c r="AY78" s="621"/>
      <c r="AZ78" s="621"/>
      <c r="BA78" s="621"/>
      <c r="BB78" s="621"/>
      <c r="BC78" s="621"/>
      <c r="BD78" s="1023"/>
    </row>
    <row r="79" spans="2:56" s="19" customFormat="1" ht="21" customHeight="1" thickTop="1" thickBot="1" x14ac:dyDescent="0.2">
      <c r="B79" s="52"/>
      <c r="C79" s="720"/>
      <c r="D79" s="40"/>
      <c r="E79" s="720" t="s">
        <v>3629</v>
      </c>
      <c r="F79" s="720"/>
      <c r="G79" s="720"/>
      <c r="H79" s="720"/>
      <c r="I79" s="720"/>
      <c r="J79" s="720"/>
      <c r="K79" s="720"/>
      <c r="L79" s="720"/>
      <c r="M79" s="720"/>
      <c r="N79" s="720"/>
      <c r="O79" s="720"/>
      <c r="P79" s="720"/>
      <c r="Q79" s="720"/>
      <c r="R79" s="720"/>
      <c r="S79" s="720"/>
      <c r="T79" s="720"/>
      <c r="U79" s="720"/>
      <c r="V79" s="720"/>
      <c r="W79" s="720"/>
      <c r="X79" s="720"/>
      <c r="Y79" s="720"/>
      <c r="Z79" s="720"/>
      <c r="AA79" s="53"/>
      <c r="AB79" s="11"/>
      <c r="AD79" s="621"/>
      <c r="AE79" s="1021"/>
      <c r="AF79" s="621"/>
      <c r="AG79" s="1022"/>
      <c r="AH79" s="621" t="s">
        <v>3629</v>
      </c>
      <c r="AI79" s="621"/>
      <c r="AJ79" s="621"/>
      <c r="AK79" s="621"/>
      <c r="AL79" s="621"/>
      <c r="AM79" s="621"/>
      <c r="AN79" s="621"/>
      <c r="AO79" s="621"/>
      <c r="AP79" s="621"/>
      <c r="AQ79" s="621"/>
      <c r="AR79" s="621"/>
      <c r="AS79" s="621"/>
      <c r="AT79" s="621"/>
      <c r="AU79" s="621"/>
      <c r="AV79" s="621"/>
      <c r="AW79" s="621"/>
      <c r="AX79" s="621"/>
      <c r="AY79" s="621"/>
      <c r="AZ79" s="621"/>
      <c r="BA79" s="621"/>
      <c r="BB79" s="621"/>
      <c r="BC79" s="621"/>
      <c r="BD79" s="1023"/>
    </row>
    <row r="80" spans="2:56" s="19" customFormat="1" ht="32.25" customHeight="1" thickTop="1" x14ac:dyDescent="0.15">
      <c r="B80" s="52"/>
      <c r="C80" s="720"/>
      <c r="D80" s="720"/>
      <c r="E80" s="720"/>
      <c r="F80" s="2179" t="s">
        <v>1199</v>
      </c>
      <c r="G80" s="2179"/>
      <c r="H80" s="2179"/>
      <c r="I80" s="2179"/>
      <c r="J80" s="2179"/>
      <c r="K80" s="2179"/>
      <c r="L80" s="2179"/>
      <c r="M80" s="2179"/>
      <c r="N80" s="2179"/>
      <c r="O80" s="2179"/>
      <c r="P80" s="2179"/>
      <c r="Q80" s="2179"/>
      <c r="R80" s="2179"/>
      <c r="S80" s="2179"/>
      <c r="T80" s="2179"/>
      <c r="U80" s="2179"/>
      <c r="V80" s="2179"/>
      <c r="W80" s="2179"/>
      <c r="X80" s="2179"/>
      <c r="Y80" s="2179"/>
      <c r="Z80" s="2179"/>
      <c r="AA80" s="53"/>
      <c r="AB80" s="11"/>
      <c r="AD80" s="621"/>
      <c r="AE80" s="1021"/>
      <c r="AF80" s="621"/>
      <c r="AG80" s="621"/>
      <c r="AH80" s="621"/>
      <c r="AI80" s="1904" t="s">
        <v>1199</v>
      </c>
      <c r="AJ80" s="1904"/>
      <c r="AK80" s="1904"/>
      <c r="AL80" s="1904"/>
      <c r="AM80" s="1904"/>
      <c r="AN80" s="1904"/>
      <c r="AO80" s="1904"/>
      <c r="AP80" s="1904"/>
      <c r="AQ80" s="1904"/>
      <c r="AR80" s="1904"/>
      <c r="AS80" s="1904"/>
      <c r="AT80" s="1904"/>
      <c r="AU80" s="1904"/>
      <c r="AV80" s="1904"/>
      <c r="AW80" s="1904"/>
      <c r="AX80" s="1904"/>
      <c r="AY80" s="1904"/>
      <c r="AZ80" s="1904"/>
      <c r="BA80" s="1904"/>
      <c r="BB80" s="1904"/>
      <c r="BC80" s="1904"/>
      <c r="BD80" s="1023"/>
    </row>
    <row r="81" spans="2:56" s="19" customFormat="1" ht="21" customHeight="1" thickBot="1" x14ac:dyDescent="0.2">
      <c r="B81" s="52"/>
      <c r="C81" s="720" t="s">
        <v>1175</v>
      </c>
      <c r="D81" s="720"/>
      <c r="E81" s="720"/>
      <c r="F81" s="1380"/>
      <c r="G81" s="1380"/>
      <c r="H81" s="1380"/>
      <c r="I81" s="1380"/>
      <c r="J81" s="1380"/>
      <c r="K81" s="1380"/>
      <c r="L81" s="1380"/>
      <c r="M81" s="1380"/>
      <c r="N81" s="1380"/>
      <c r="O81" s="1380"/>
      <c r="P81" s="1380"/>
      <c r="Q81" s="1380"/>
      <c r="R81" s="1380"/>
      <c r="S81" s="1380"/>
      <c r="T81" s="1380"/>
      <c r="U81" s="1380"/>
      <c r="V81" s="1380"/>
      <c r="W81" s="1380"/>
      <c r="X81" s="1380"/>
      <c r="Y81" s="1380"/>
      <c r="Z81" s="1380"/>
      <c r="AA81" s="53"/>
      <c r="AB81" s="11"/>
      <c r="AD81" s="621"/>
      <c r="AE81" s="1021"/>
      <c r="AF81" s="621" t="s">
        <v>1175</v>
      </c>
      <c r="AG81" s="621"/>
      <c r="AH81" s="621"/>
      <c r="AI81" s="621"/>
      <c r="AJ81" s="621"/>
      <c r="AK81" s="621"/>
      <c r="AL81" s="621"/>
      <c r="AM81" s="621"/>
      <c r="AN81" s="621"/>
      <c r="AO81" s="621"/>
      <c r="AP81" s="621"/>
      <c r="AQ81" s="621"/>
      <c r="AR81" s="621"/>
      <c r="AS81" s="621"/>
      <c r="AT81" s="621"/>
      <c r="AU81" s="621"/>
      <c r="AV81" s="621"/>
      <c r="AW81" s="621"/>
      <c r="AX81" s="621"/>
      <c r="AY81" s="621"/>
      <c r="AZ81" s="621"/>
      <c r="BA81" s="621"/>
      <c r="BB81" s="621"/>
      <c r="BC81" s="621"/>
      <c r="BD81" s="1023"/>
    </row>
    <row r="82" spans="2:56" s="19" customFormat="1" ht="21" customHeight="1" thickTop="1" thickBot="1" x14ac:dyDescent="0.2">
      <c r="B82" s="52"/>
      <c r="C82" s="720"/>
      <c r="D82" s="40"/>
      <c r="E82" s="720" t="s">
        <v>135</v>
      </c>
      <c r="F82" s="1381"/>
      <c r="G82" s="1381"/>
      <c r="H82" s="1381"/>
      <c r="I82" s="720" t="s">
        <v>5507</v>
      </c>
      <c r="J82" s="1381"/>
      <c r="K82" s="1381"/>
      <c r="L82" s="1381"/>
      <c r="M82" s="1381"/>
      <c r="N82" s="1381"/>
      <c r="O82" s="1381"/>
      <c r="P82" s="1381"/>
      <c r="Q82" s="1381"/>
      <c r="R82" s="1381"/>
      <c r="S82" s="1381"/>
      <c r="T82" s="1381"/>
      <c r="U82" s="1381"/>
      <c r="V82" s="1381"/>
      <c r="W82" s="1381"/>
      <c r="X82" s="1381"/>
      <c r="Y82" s="1381"/>
      <c r="Z82" s="1380"/>
      <c r="AA82" s="53"/>
      <c r="AB82" s="11"/>
      <c r="AD82" s="621"/>
      <c r="AE82" s="1021"/>
      <c r="AF82" s="621"/>
      <c r="AG82" s="1022"/>
      <c r="AH82" s="621" t="s">
        <v>135</v>
      </c>
      <c r="AI82" s="648"/>
      <c r="AJ82" s="648"/>
      <c r="AK82" s="648"/>
      <c r="AL82" s="648"/>
      <c r="AM82" s="2188" t="s">
        <v>5520</v>
      </c>
      <c r="AN82" s="2188"/>
      <c r="AO82" s="2188"/>
      <c r="AP82" s="2188"/>
      <c r="AQ82" s="2188"/>
      <c r="AR82" s="2188"/>
      <c r="AS82" s="2188"/>
      <c r="AT82" s="2188"/>
      <c r="AU82" s="2188"/>
      <c r="AV82" s="2188"/>
      <c r="AW82" s="2188"/>
      <c r="AX82" s="2188"/>
      <c r="AY82" s="2188"/>
      <c r="AZ82" s="2188"/>
      <c r="BA82" s="2188"/>
      <c r="BB82" s="2188"/>
      <c r="BC82" s="2188"/>
      <c r="BD82" s="2189"/>
    </row>
    <row r="83" spans="2:56" s="16" customFormat="1" ht="23.25" customHeight="1" thickTop="1" x14ac:dyDescent="0.25">
      <c r="B83" s="97"/>
      <c r="C83" s="98"/>
      <c r="D83" s="98"/>
      <c r="E83" s="720">
        <v>1</v>
      </c>
      <c r="F83" s="1879"/>
      <c r="G83" s="1880"/>
      <c r="H83" s="1880"/>
      <c r="I83" s="1880"/>
      <c r="J83" s="1880"/>
      <c r="K83" s="1880"/>
      <c r="L83" s="1880"/>
      <c r="M83" s="1880"/>
      <c r="N83" s="1880"/>
      <c r="O83" s="1880"/>
      <c r="P83" s="1880"/>
      <c r="Q83" s="1880"/>
      <c r="R83" s="1880"/>
      <c r="S83" s="1880"/>
      <c r="T83" s="1880"/>
      <c r="U83" s="1880"/>
      <c r="V83" s="1880"/>
      <c r="W83" s="1880"/>
      <c r="X83" s="1880"/>
      <c r="Y83" s="1880"/>
      <c r="Z83" s="1881"/>
      <c r="AA83" s="71"/>
      <c r="AB83" s="25"/>
      <c r="AD83" s="624"/>
      <c r="AE83" s="630"/>
      <c r="AF83" s="624"/>
      <c r="AG83" s="624"/>
      <c r="AH83" s="621">
        <v>1</v>
      </c>
      <c r="AI83" s="2185"/>
      <c r="AJ83" s="2186"/>
      <c r="AK83" s="2186"/>
      <c r="AL83" s="2186"/>
      <c r="AM83" s="2186"/>
      <c r="AN83" s="2186"/>
      <c r="AO83" s="2186"/>
      <c r="AP83" s="2186"/>
      <c r="AQ83" s="2186"/>
      <c r="AR83" s="2186"/>
      <c r="AS83" s="2186"/>
      <c r="AT83" s="2186"/>
      <c r="AU83" s="2186"/>
      <c r="AV83" s="2186"/>
      <c r="AW83" s="2186"/>
      <c r="AX83" s="2186"/>
      <c r="AY83" s="2186"/>
      <c r="AZ83" s="2186"/>
      <c r="BA83" s="2186"/>
      <c r="BB83" s="2186"/>
      <c r="BC83" s="2187"/>
      <c r="BD83" s="622"/>
    </row>
    <row r="84" spans="2:56" s="19" customFormat="1" ht="5.25" customHeight="1" x14ac:dyDescent="0.15">
      <c r="B84" s="52"/>
      <c r="C84" s="720"/>
      <c r="D84" s="720"/>
      <c r="E84" s="81"/>
      <c r="F84" s="81"/>
      <c r="G84" s="81"/>
      <c r="H84" s="81"/>
      <c r="I84" s="81"/>
      <c r="J84" s="81"/>
      <c r="K84" s="81"/>
      <c r="L84" s="81"/>
      <c r="M84" s="81"/>
      <c r="N84" s="81"/>
      <c r="O84" s="81"/>
      <c r="P84" s="81"/>
      <c r="Q84" s="81"/>
      <c r="R84" s="81"/>
      <c r="S84" s="81"/>
      <c r="T84" s="81"/>
      <c r="U84" s="81"/>
      <c r="V84" s="81"/>
      <c r="W84" s="81"/>
      <c r="X84" s="81"/>
      <c r="Y84" s="81"/>
      <c r="Z84" s="720"/>
      <c r="AA84" s="53"/>
      <c r="AB84" s="11"/>
      <c r="AD84" s="621"/>
      <c r="AE84" s="1021"/>
      <c r="AF84" s="621"/>
      <c r="AG84" s="621"/>
      <c r="AH84" s="648"/>
      <c r="AI84" s="648"/>
      <c r="AJ84" s="648"/>
      <c r="AK84" s="648"/>
      <c r="AL84" s="648"/>
      <c r="AM84" s="648"/>
      <c r="AN84" s="648"/>
      <c r="AO84" s="648"/>
      <c r="AP84" s="648"/>
      <c r="AQ84" s="648"/>
      <c r="AR84" s="648"/>
      <c r="AS84" s="648"/>
      <c r="AT84" s="648"/>
      <c r="AU84" s="648"/>
      <c r="AV84" s="648"/>
      <c r="AW84" s="648"/>
      <c r="AX84" s="648"/>
      <c r="AY84" s="648"/>
      <c r="AZ84" s="648"/>
      <c r="BA84" s="648"/>
      <c r="BB84" s="648"/>
      <c r="BC84" s="621"/>
      <c r="BD84" s="1023"/>
    </row>
    <row r="85" spans="2:56" s="16" customFormat="1" ht="22.5" customHeight="1" x14ac:dyDescent="0.25">
      <c r="B85" s="97"/>
      <c r="C85" s="98"/>
      <c r="D85" s="98"/>
      <c r="E85" s="720">
        <v>2</v>
      </c>
      <c r="F85" s="1879"/>
      <c r="G85" s="1880"/>
      <c r="H85" s="1880"/>
      <c r="I85" s="1880"/>
      <c r="J85" s="1880"/>
      <c r="K85" s="1880"/>
      <c r="L85" s="1880"/>
      <c r="M85" s="1880"/>
      <c r="N85" s="1880"/>
      <c r="O85" s="1880"/>
      <c r="P85" s="1880"/>
      <c r="Q85" s="1880"/>
      <c r="R85" s="1880"/>
      <c r="S85" s="1880"/>
      <c r="T85" s="1880"/>
      <c r="U85" s="1880"/>
      <c r="V85" s="1880"/>
      <c r="W85" s="1880"/>
      <c r="X85" s="1880"/>
      <c r="Y85" s="1880"/>
      <c r="Z85" s="1881"/>
      <c r="AA85" s="71"/>
      <c r="AB85" s="25"/>
      <c r="AD85" s="624"/>
      <c r="AE85" s="630"/>
      <c r="AF85" s="624"/>
      <c r="AG85" s="624"/>
      <c r="AH85" s="621">
        <v>2</v>
      </c>
      <c r="AI85" s="2185"/>
      <c r="AJ85" s="2186"/>
      <c r="AK85" s="2186"/>
      <c r="AL85" s="2186"/>
      <c r="AM85" s="2186"/>
      <c r="AN85" s="2186"/>
      <c r="AO85" s="2186"/>
      <c r="AP85" s="2186"/>
      <c r="AQ85" s="2186"/>
      <c r="AR85" s="2186"/>
      <c r="AS85" s="2186"/>
      <c r="AT85" s="2186"/>
      <c r="AU85" s="2186"/>
      <c r="AV85" s="2186"/>
      <c r="AW85" s="2186"/>
      <c r="AX85" s="2186"/>
      <c r="AY85" s="2186"/>
      <c r="AZ85" s="2186"/>
      <c r="BA85" s="2186"/>
      <c r="BB85" s="2186"/>
      <c r="BC85" s="2187"/>
      <c r="BD85" s="622"/>
    </row>
    <row r="86" spans="2:56" s="19" customFormat="1" ht="5.25" customHeight="1" x14ac:dyDescent="0.15">
      <c r="B86" s="52"/>
      <c r="C86" s="720"/>
      <c r="D86" s="720"/>
      <c r="E86" s="81"/>
      <c r="F86" s="81"/>
      <c r="G86" s="81"/>
      <c r="H86" s="81"/>
      <c r="I86" s="81"/>
      <c r="J86" s="81"/>
      <c r="K86" s="81"/>
      <c r="L86" s="81"/>
      <c r="M86" s="81"/>
      <c r="N86" s="81"/>
      <c r="O86" s="81"/>
      <c r="P86" s="81"/>
      <c r="Q86" s="81"/>
      <c r="R86" s="81"/>
      <c r="S86" s="81"/>
      <c r="T86" s="81"/>
      <c r="U86" s="81"/>
      <c r="V86" s="81"/>
      <c r="W86" s="81"/>
      <c r="X86" s="81"/>
      <c r="Y86" s="81"/>
      <c r="Z86" s="720"/>
      <c r="AA86" s="53"/>
      <c r="AB86" s="11"/>
      <c r="AD86" s="621"/>
      <c r="AE86" s="1021"/>
      <c r="AF86" s="621"/>
      <c r="AG86" s="621"/>
      <c r="AH86" s="648"/>
      <c r="AI86" s="648"/>
      <c r="AJ86" s="648"/>
      <c r="AK86" s="648"/>
      <c r="AL86" s="648"/>
      <c r="AM86" s="648"/>
      <c r="AN86" s="648"/>
      <c r="AO86" s="648"/>
      <c r="AP86" s="648"/>
      <c r="AQ86" s="648"/>
      <c r="AR86" s="648"/>
      <c r="AS86" s="648"/>
      <c r="AT86" s="648"/>
      <c r="AU86" s="648"/>
      <c r="AV86" s="648"/>
      <c r="AW86" s="648"/>
      <c r="AX86" s="648"/>
      <c r="AY86" s="648"/>
      <c r="AZ86" s="648"/>
      <c r="BA86" s="648"/>
      <c r="BB86" s="648"/>
      <c r="BC86" s="621"/>
      <c r="BD86" s="1023"/>
    </row>
    <row r="87" spans="2:56" s="16" customFormat="1" ht="22.5" customHeight="1" x14ac:dyDescent="0.25">
      <c r="B87" s="97"/>
      <c r="C87" s="98"/>
      <c r="D87" s="98"/>
      <c r="E87" s="720">
        <v>3</v>
      </c>
      <c r="F87" s="1879"/>
      <c r="G87" s="1880"/>
      <c r="H87" s="1880"/>
      <c r="I87" s="1880"/>
      <c r="J87" s="1880"/>
      <c r="K87" s="1880"/>
      <c r="L87" s="1880"/>
      <c r="M87" s="1880"/>
      <c r="N87" s="1880"/>
      <c r="O87" s="1880"/>
      <c r="P87" s="1880"/>
      <c r="Q87" s="1880"/>
      <c r="R87" s="1880"/>
      <c r="S87" s="1880"/>
      <c r="T87" s="1880"/>
      <c r="U87" s="1880"/>
      <c r="V87" s="1880"/>
      <c r="W87" s="1880"/>
      <c r="X87" s="1880"/>
      <c r="Y87" s="1880"/>
      <c r="Z87" s="1881"/>
      <c r="AA87" s="71"/>
      <c r="AB87" s="25"/>
      <c r="AD87" s="624"/>
      <c r="AE87" s="630"/>
      <c r="AF87" s="624"/>
      <c r="AG87" s="624"/>
      <c r="AH87" s="621">
        <v>3</v>
      </c>
      <c r="AI87" s="2185"/>
      <c r="AJ87" s="2186"/>
      <c r="AK87" s="2186"/>
      <c r="AL87" s="2186"/>
      <c r="AM87" s="2186"/>
      <c r="AN87" s="2186"/>
      <c r="AO87" s="2186"/>
      <c r="AP87" s="2186"/>
      <c r="AQ87" s="2186"/>
      <c r="AR87" s="2186"/>
      <c r="AS87" s="2186"/>
      <c r="AT87" s="2186"/>
      <c r="AU87" s="2186"/>
      <c r="AV87" s="2186"/>
      <c r="AW87" s="2186"/>
      <c r="AX87" s="2186"/>
      <c r="AY87" s="2186"/>
      <c r="AZ87" s="2186"/>
      <c r="BA87" s="2186"/>
      <c r="BB87" s="2186"/>
      <c r="BC87" s="2187"/>
      <c r="BD87" s="622"/>
    </row>
    <row r="88" spans="2:56" s="19" customFormat="1" ht="5.25" customHeight="1" x14ac:dyDescent="0.15">
      <c r="B88" s="52"/>
      <c r="C88" s="720"/>
      <c r="D88" s="720"/>
      <c r="E88" s="81"/>
      <c r="F88" s="81"/>
      <c r="G88" s="81"/>
      <c r="H88" s="81"/>
      <c r="I88" s="81"/>
      <c r="J88" s="81"/>
      <c r="K88" s="81"/>
      <c r="L88" s="81"/>
      <c r="M88" s="81"/>
      <c r="N88" s="81"/>
      <c r="O88" s="81"/>
      <c r="P88" s="81"/>
      <c r="Q88" s="81"/>
      <c r="R88" s="81"/>
      <c r="S88" s="81"/>
      <c r="T88" s="81"/>
      <c r="U88" s="81"/>
      <c r="V88" s="81"/>
      <c r="W88" s="81"/>
      <c r="X88" s="81"/>
      <c r="Y88" s="81"/>
      <c r="Z88" s="720"/>
      <c r="AA88" s="53"/>
      <c r="AB88" s="11"/>
      <c r="AD88" s="621"/>
      <c r="AE88" s="1021"/>
      <c r="AF88" s="621"/>
      <c r="AG88" s="621"/>
      <c r="AH88" s="648"/>
      <c r="AI88" s="648"/>
      <c r="AJ88" s="648"/>
      <c r="AK88" s="648"/>
      <c r="AL88" s="648"/>
      <c r="AM88" s="648"/>
      <c r="AN88" s="648"/>
      <c r="AO88" s="648"/>
      <c r="AP88" s="648"/>
      <c r="AQ88" s="648"/>
      <c r="AR88" s="648"/>
      <c r="AS88" s="648"/>
      <c r="AT88" s="648"/>
      <c r="AU88" s="648"/>
      <c r="AV88" s="648"/>
      <c r="AW88" s="648"/>
      <c r="AX88" s="648"/>
      <c r="AY88" s="648"/>
      <c r="AZ88" s="648"/>
      <c r="BA88" s="648"/>
      <c r="BB88" s="648"/>
      <c r="BC88" s="621"/>
      <c r="BD88" s="1023"/>
    </row>
    <row r="89" spans="2:56" s="16" customFormat="1" ht="22.5" customHeight="1" x14ac:dyDescent="0.25">
      <c r="B89" s="97"/>
      <c r="C89" s="98"/>
      <c r="D89" s="98"/>
      <c r="E89" s="720">
        <v>4</v>
      </c>
      <c r="F89" s="1879"/>
      <c r="G89" s="1880"/>
      <c r="H89" s="1880"/>
      <c r="I89" s="1880"/>
      <c r="J89" s="1880"/>
      <c r="K89" s="1880"/>
      <c r="L89" s="1880"/>
      <c r="M89" s="1880"/>
      <c r="N89" s="1880"/>
      <c r="O89" s="1880"/>
      <c r="P89" s="1880"/>
      <c r="Q89" s="1880"/>
      <c r="R89" s="1880"/>
      <c r="S89" s="1880"/>
      <c r="T89" s="1880"/>
      <c r="U89" s="1880"/>
      <c r="V89" s="1880"/>
      <c r="W89" s="1880"/>
      <c r="X89" s="1880"/>
      <c r="Y89" s="1880"/>
      <c r="Z89" s="1881"/>
      <c r="AA89" s="71"/>
      <c r="AB89" s="25"/>
      <c r="AD89" s="624"/>
      <c r="AE89" s="630"/>
      <c r="AF89" s="624"/>
      <c r="AG89" s="624"/>
      <c r="AH89" s="621">
        <v>4</v>
      </c>
      <c r="AI89" s="2185"/>
      <c r="AJ89" s="2186"/>
      <c r="AK89" s="2186"/>
      <c r="AL89" s="2186"/>
      <c r="AM89" s="2186"/>
      <c r="AN89" s="2186"/>
      <c r="AO89" s="2186"/>
      <c r="AP89" s="2186"/>
      <c r="AQ89" s="2186"/>
      <c r="AR89" s="2186"/>
      <c r="AS89" s="2186"/>
      <c r="AT89" s="2186"/>
      <c r="AU89" s="2186"/>
      <c r="AV89" s="2186"/>
      <c r="AW89" s="2186"/>
      <c r="AX89" s="2186"/>
      <c r="AY89" s="2186"/>
      <c r="AZ89" s="2186"/>
      <c r="BA89" s="2186"/>
      <c r="BB89" s="2186"/>
      <c r="BC89" s="2187"/>
      <c r="BD89" s="622"/>
    </row>
    <row r="90" spans="2:56" s="19" customFormat="1" ht="5.25" customHeight="1" x14ac:dyDescent="0.15">
      <c r="B90" s="52"/>
      <c r="C90" s="720"/>
      <c r="D90" s="720"/>
      <c r="E90" s="81"/>
      <c r="F90" s="81"/>
      <c r="G90" s="81"/>
      <c r="H90" s="81"/>
      <c r="I90" s="81"/>
      <c r="J90" s="81"/>
      <c r="K90" s="81"/>
      <c r="L90" s="81"/>
      <c r="M90" s="81"/>
      <c r="N90" s="81"/>
      <c r="O90" s="81"/>
      <c r="P90" s="81"/>
      <c r="Q90" s="81"/>
      <c r="R90" s="81"/>
      <c r="S90" s="81"/>
      <c r="T90" s="81"/>
      <c r="U90" s="81"/>
      <c r="V90" s="81"/>
      <c r="W90" s="81"/>
      <c r="X90" s="81"/>
      <c r="Y90" s="81"/>
      <c r="Z90" s="720"/>
      <c r="AA90" s="53"/>
      <c r="AB90" s="11"/>
      <c r="AD90" s="621"/>
      <c r="AE90" s="1021"/>
      <c r="AF90" s="621"/>
      <c r="AG90" s="621"/>
      <c r="AH90" s="648"/>
      <c r="AI90" s="648"/>
      <c r="AJ90" s="648"/>
      <c r="AK90" s="648"/>
      <c r="AL90" s="648"/>
      <c r="AM90" s="648"/>
      <c r="AN90" s="648"/>
      <c r="AO90" s="648"/>
      <c r="AP90" s="648"/>
      <c r="AQ90" s="648"/>
      <c r="AR90" s="648"/>
      <c r="AS90" s="648"/>
      <c r="AT90" s="648"/>
      <c r="AU90" s="648"/>
      <c r="AV90" s="648"/>
      <c r="AW90" s="648"/>
      <c r="AX90" s="648"/>
      <c r="AY90" s="648"/>
      <c r="AZ90" s="648"/>
      <c r="BA90" s="648"/>
      <c r="BB90" s="648"/>
      <c r="BC90" s="621"/>
      <c r="BD90" s="1023"/>
    </row>
    <row r="91" spans="2:56" s="16" customFormat="1" ht="22.5" customHeight="1" x14ac:dyDescent="0.25">
      <c r="B91" s="97"/>
      <c r="C91" s="98"/>
      <c r="D91" s="98"/>
      <c r="E91" s="720">
        <v>5</v>
      </c>
      <c r="F91" s="1879"/>
      <c r="G91" s="1880"/>
      <c r="H91" s="1880"/>
      <c r="I91" s="1880"/>
      <c r="J91" s="1880"/>
      <c r="K91" s="1880"/>
      <c r="L91" s="1880"/>
      <c r="M91" s="1880"/>
      <c r="N91" s="1880"/>
      <c r="O91" s="1880"/>
      <c r="P91" s="1880"/>
      <c r="Q91" s="1880"/>
      <c r="R91" s="1880"/>
      <c r="S91" s="1880"/>
      <c r="T91" s="1880"/>
      <c r="U91" s="1880"/>
      <c r="V91" s="1880"/>
      <c r="W91" s="1880"/>
      <c r="X91" s="1880"/>
      <c r="Y91" s="1880"/>
      <c r="Z91" s="1881"/>
      <c r="AA91" s="71"/>
      <c r="AB91" s="25"/>
      <c r="AD91" s="624"/>
      <c r="AE91" s="630"/>
      <c r="AF91" s="624"/>
      <c r="AG91" s="624"/>
      <c r="AH91" s="621">
        <v>5</v>
      </c>
      <c r="AI91" s="2185"/>
      <c r="AJ91" s="2186"/>
      <c r="AK91" s="2186"/>
      <c r="AL91" s="2186"/>
      <c r="AM91" s="2186"/>
      <c r="AN91" s="2186"/>
      <c r="AO91" s="2186"/>
      <c r="AP91" s="2186"/>
      <c r="AQ91" s="2186"/>
      <c r="AR91" s="2186"/>
      <c r="AS91" s="2186"/>
      <c r="AT91" s="2186"/>
      <c r="AU91" s="2186"/>
      <c r="AV91" s="2186"/>
      <c r="AW91" s="2186"/>
      <c r="AX91" s="2186"/>
      <c r="AY91" s="2186"/>
      <c r="AZ91" s="2186"/>
      <c r="BA91" s="2186"/>
      <c r="BB91" s="2186"/>
      <c r="BC91" s="2187"/>
      <c r="BD91" s="622"/>
    </row>
    <row r="92" spans="2:56" s="19" customFormat="1" ht="5.25" customHeight="1" x14ac:dyDescent="0.15">
      <c r="B92" s="52"/>
      <c r="C92" s="720"/>
      <c r="D92" s="720"/>
      <c r="E92" s="81"/>
      <c r="F92" s="81"/>
      <c r="G92" s="81"/>
      <c r="H92" s="81"/>
      <c r="I92" s="81"/>
      <c r="J92" s="81"/>
      <c r="K92" s="81"/>
      <c r="L92" s="81"/>
      <c r="M92" s="81"/>
      <c r="N92" s="81"/>
      <c r="O92" s="81"/>
      <c r="P92" s="81"/>
      <c r="Q92" s="81"/>
      <c r="R92" s="81"/>
      <c r="S92" s="81"/>
      <c r="T92" s="81"/>
      <c r="U92" s="81"/>
      <c r="V92" s="81"/>
      <c r="W92" s="81"/>
      <c r="X92" s="81"/>
      <c r="Y92" s="81"/>
      <c r="Z92" s="720"/>
      <c r="AA92" s="53"/>
      <c r="AB92" s="11"/>
      <c r="AD92" s="621"/>
      <c r="AE92" s="1021"/>
      <c r="AF92" s="621"/>
      <c r="AG92" s="621"/>
      <c r="AH92" s="648"/>
      <c r="AI92" s="648"/>
      <c r="AJ92" s="648"/>
      <c r="AK92" s="648"/>
      <c r="AL92" s="648"/>
      <c r="AM92" s="648"/>
      <c r="AN92" s="648"/>
      <c r="AO92" s="648"/>
      <c r="AP92" s="648"/>
      <c r="AQ92" s="648"/>
      <c r="AR92" s="648"/>
      <c r="AS92" s="648"/>
      <c r="AT92" s="648"/>
      <c r="AU92" s="648"/>
      <c r="AV92" s="648"/>
      <c r="AW92" s="648"/>
      <c r="AX92" s="648"/>
      <c r="AY92" s="648"/>
      <c r="AZ92" s="648"/>
      <c r="BA92" s="648"/>
      <c r="BB92" s="648"/>
      <c r="BC92" s="621"/>
      <c r="BD92" s="1023"/>
    </row>
    <row r="93" spans="2:56" s="16" customFormat="1" ht="22.5" customHeight="1" x14ac:dyDescent="0.25">
      <c r="B93" s="97"/>
      <c r="C93" s="98"/>
      <c r="D93" s="98"/>
      <c r="E93" s="720">
        <v>6</v>
      </c>
      <c r="F93" s="1879"/>
      <c r="G93" s="1880"/>
      <c r="H93" s="1880"/>
      <c r="I93" s="1880"/>
      <c r="J93" s="1880"/>
      <c r="K93" s="1880"/>
      <c r="L93" s="1880"/>
      <c r="M93" s="1880"/>
      <c r="N93" s="1880"/>
      <c r="O93" s="1880"/>
      <c r="P93" s="1880"/>
      <c r="Q93" s="1880"/>
      <c r="R93" s="1880"/>
      <c r="S93" s="1880"/>
      <c r="T93" s="1880"/>
      <c r="U93" s="1880"/>
      <c r="V93" s="1880"/>
      <c r="W93" s="1880"/>
      <c r="X93" s="1880"/>
      <c r="Y93" s="1880"/>
      <c r="Z93" s="1881"/>
      <c r="AA93" s="71"/>
      <c r="AB93" s="25"/>
      <c r="AD93" s="624"/>
      <c r="AE93" s="630"/>
      <c r="AF93" s="624"/>
      <c r="AG93" s="624"/>
      <c r="AH93" s="621">
        <v>6</v>
      </c>
      <c r="AI93" s="2185"/>
      <c r="AJ93" s="2186"/>
      <c r="AK93" s="2186"/>
      <c r="AL93" s="2186"/>
      <c r="AM93" s="2186"/>
      <c r="AN93" s="2186"/>
      <c r="AO93" s="2186"/>
      <c r="AP93" s="2186"/>
      <c r="AQ93" s="2186"/>
      <c r="AR93" s="2186"/>
      <c r="AS93" s="2186"/>
      <c r="AT93" s="2186"/>
      <c r="AU93" s="2186"/>
      <c r="AV93" s="2186"/>
      <c r="AW93" s="2186"/>
      <c r="AX93" s="2186"/>
      <c r="AY93" s="2186"/>
      <c r="AZ93" s="2186"/>
      <c r="BA93" s="2186"/>
      <c r="BB93" s="2186"/>
      <c r="BC93" s="2187"/>
      <c r="BD93" s="622"/>
    </row>
    <row r="94" spans="2:56" s="19" customFormat="1" ht="5.25" customHeight="1" x14ac:dyDescent="0.15">
      <c r="B94" s="52"/>
      <c r="C94" s="720"/>
      <c r="D94" s="720"/>
      <c r="E94" s="81"/>
      <c r="F94" s="81"/>
      <c r="G94" s="81"/>
      <c r="H94" s="81"/>
      <c r="I94" s="81"/>
      <c r="J94" s="81"/>
      <c r="K94" s="81"/>
      <c r="L94" s="81"/>
      <c r="M94" s="81"/>
      <c r="N94" s="81"/>
      <c r="O94" s="81"/>
      <c r="P94" s="81"/>
      <c r="Q94" s="81"/>
      <c r="R94" s="81"/>
      <c r="S94" s="81"/>
      <c r="T94" s="81"/>
      <c r="U94" s="81"/>
      <c r="V94" s="81"/>
      <c r="W94" s="81"/>
      <c r="X94" s="81"/>
      <c r="Y94" s="81"/>
      <c r="Z94" s="720"/>
      <c r="AA94" s="53"/>
      <c r="AB94" s="11"/>
      <c r="AD94" s="621"/>
      <c r="AE94" s="1021"/>
      <c r="AF94" s="621"/>
      <c r="AG94" s="621"/>
      <c r="AH94" s="648"/>
      <c r="AI94" s="648"/>
      <c r="AJ94" s="648"/>
      <c r="AK94" s="648"/>
      <c r="AL94" s="648"/>
      <c r="AM94" s="648"/>
      <c r="AN94" s="648"/>
      <c r="AO94" s="648"/>
      <c r="AP94" s="648"/>
      <c r="AQ94" s="648"/>
      <c r="AR94" s="648"/>
      <c r="AS94" s="648"/>
      <c r="AT94" s="648"/>
      <c r="AU94" s="648"/>
      <c r="AV94" s="648"/>
      <c r="AW94" s="648"/>
      <c r="AX94" s="648"/>
      <c r="AY94" s="648"/>
      <c r="AZ94" s="648"/>
      <c r="BA94" s="648"/>
      <c r="BB94" s="648"/>
      <c r="BC94" s="621"/>
      <c r="BD94" s="1023"/>
    </row>
    <row r="95" spans="2:56" s="16" customFormat="1" ht="22.5" customHeight="1" x14ac:dyDescent="0.25">
      <c r="B95" s="97"/>
      <c r="C95" s="98"/>
      <c r="D95" s="98"/>
      <c r="E95" s="720">
        <v>7</v>
      </c>
      <c r="F95" s="1879"/>
      <c r="G95" s="1880"/>
      <c r="H95" s="1880"/>
      <c r="I95" s="1880"/>
      <c r="J95" s="1880"/>
      <c r="K95" s="1880"/>
      <c r="L95" s="1880"/>
      <c r="M95" s="1880"/>
      <c r="N95" s="1880"/>
      <c r="O95" s="1880"/>
      <c r="P95" s="1880"/>
      <c r="Q95" s="1880"/>
      <c r="R95" s="1880"/>
      <c r="S95" s="1880"/>
      <c r="T95" s="1880"/>
      <c r="U95" s="1880"/>
      <c r="V95" s="1880"/>
      <c r="W95" s="1880"/>
      <c r="X95" s="1880"/>
      <c r="Y95" s="1880"/>
      <c r="Z95" s="1881"/>
      <c r="AA95" s="71"/>
      <c r="AB95" s="25"/>
      <c r="AD95" s="624"/>
      <c r="AE95" s="630"/>
      <c r="AF95" s="624"/>
      <c r="AG95" s="624"/>
      <c r="AH95" s="621">
        <v>7</v>
      </c>
      <c r="AI95" s="2185"/>
      <c r="AJ95" s="2186"/>
      <c r="AK95" s="2186"/>
      <c r="AL95" s="2186"/>
      <c r="AM95" s="2186"/>
      <c r="AN95" s="2186"/>
      <c r="AO95" s="2186"/>
      <c r="AP95" s="2186"/>
      <c r="AQ95" s="2186"/>
      <c r="AR95" s="2186"/>
      <c r="AS95" s="2186"/>
      <c r="AT95" s="2186"/>
      <c r="AU95" s="2186"/>
      <c r="AV95" s="2186"/>
      <c r="AW95" s="2186"/>
      <c r="AX95" s="2186"/>
      <c r="AY95" s="2186"/>
      <c r="AZ95" s="2186"/>
      <c r="BA95" s="2186"/>
      <c r="BB95" s="2186"/>
      <c r="BC95" s="2187"/>
      <c r="BD95" s="622"/>
    </row>
    <row r="96" spans="2:56" s="19" customFormat="1" ht="5.25" customHeight="1" x14ac:dyDescent="0.15">
      <c r="B96" s="52"/>
      <c r="C96" s="720"/>
      <c r="D96" s="720"/>
      <c r="E96" s="81"/>
      <c r="F96" s="81"/>
      <c r="G96" s="81"/>
      <c r="H96" s="81"/>
      <c r="I96" s="81"/>
      <c r="J96" s="81"/>
      <c r="K96" s="81"/>
      <c r="L96" s="81"/>
      <c r="M96" s="81"/>
      <c r="N96" s="81"/>
      <c r="O96" s="81"/>
      <c r="P96" s="81"/>
      <c r="Q96" s="81"/>
      <c r="R96" s="81"/>
      <c r="S96" s="81"/>
      <c r="T96" s="81"/>
      <c r="U96" s="81"/>
      <c r="V96" s="81"/>
      <c r="W96" s="81"/>
      <c r="X96" s="81"/>
      <c r="Y96" s="81"/>
      <c r="Z96" s="720"/>
      <c r="AA96" s="53"/>
      <c r="AB96" s="11"/>
      <c r="AD96" s="621"/>
      <c r="AE96" s="1021"/>
      <c r="AF96" s="621"/>
      <c r="AG96" s="621"/>
      <c r="AH96" s="648"/>
      <c r="AI96" s="648"/>
      <c r="AJ96" s="648"/>
      <c r="AK96" s="648"/>
      <c r="AL96" s="648"/>
      <c r="AM96" s="648"/>
      <c r="AN96" s="648"/>
      <c r="AO96" s="648"/>
      <c r="AP96" s="648"/>
      <c r="AQ96" s="648"/>
      <c r="AR96" s="648"/>
      <c r="AS96" s="648"/>
      <c r="AT96" s="648"/>
      <c r="AU96" s="648"/>
      <c r="AV96" s="648"/>
      <c r="AW96" s="648"/>
      <c r="AX96" s="648"/>
      <c r="AY96" s="648"/>
      <c r="AZ96" s="648"/>
      <c r="BA96" s="648"/>
      <c r="BB96" s="648"/>
      <c r="BC96" s="621"/>
      <c r="BD96" s="1023"/>
    </row>
    <row r="97" spans="1:56" s="16" customFormat="1" ht="22.5" customHeight="1" x14ac:dyDescent="0.25">
      <c r="B97" s="97"/>
      <c r="C97" s="98"/>
      <c r="D97" s="98"/>
      <c r="E97" s="720">
        <v>8</v>
      </c>
      <c r="F97" s="1879"/>
      <c r="G97" s="1880"/>
      <c r="H97" s="1880"/>
      <c r="I97" s="1880"/>
      <c r="J97" s="1880"/>
      <c r="K97" s="1880"/>
      <c r="L97" s="1880"/>
      <c r="M97" s="1880"/>
      <c r="N97" s="1880"/>
      <c r="O97" s="1880"/>
      <c r="P97" s="1880"/>
      <c r="Q97" s="1880"/>
      <c r="R97" s="1880"/>
      <c r="S97" s="1880"/>
      <c r="T97" s="1880"/>
      <c r="U97" s="1880"/>
      <c r="V97" s="1880"/>
      <c r="W97" s="1880"/>
      <c r="X97" s="1880"/>
      <c r="Y97" s="1880"/>
      <c r="Z97" s="1881"/>
      <c r="AA97" s="71"/>
      <c r="AB97" s="25"/>
      <c r="AD97" s="624"/>
      <c r="AE97" s="630"/>
      <c r="AF97" s="624"/>
      <c r="AG97" s="624"/>
      <c r="AH97" s="621">
        <v>8</v>
      </c>
      <c r="AI97" s="2185"/>
      <c r="AJ97" s="2186"/>
      <c r="AK97" s="2186"/>
      <c r="AL97" s="2186"/>
      <c r="AM97" s="2186"/>
      <c r="AN97" s="2186"/>
      <c r="AO97" s="2186"/>
      <c r="AP97" s="2186"/>
      <c r="AQ97" s="2186"/>
      <c r="AR97" s="2186"/>
      <c r="AS97" s="2186"/>
      <c r="AT97" s="2186"/>
      <c r="AU97" s="2186"/>
      <c r="AV97" s="2186"/>
      <c r="AW97" s="2186"/>
      <c r="AX97" s="2186"/>
      <c r="AY97" s="2186"/>
      <c r="AZ97" s="2186"/>
      <c r="BA97" s="2186"/>
      <c r="BB97" s="2186"/>
      <c r="BC97" s="2187"/>
      <c r="BD97" s="622"/>
    </row>
    <row r="98" spans="1:56" s="19" customFormat="1" ht="5.25" customHeight="1" x14ac:dyDescent="0.15">
      <c r="B98" s="52"/>
      <c r="C98" s="720"/>
      <c r="D98" s="720"/>
      <c r="E98" s="81"/>
      <c r="F98" s="81"/>
      <c r="G98" s="81"/>
      <c r="H98" s="81"/>
      <c r="I98" s="81"/>
      <c r="J98" s="81"/>
      <c r="K98" s="81"/>
      <c r="L98" s="81"/>
      <c r="M98" s="81"/>
      <c r="N98" s="81"/>
      <c r="O98" s="81"/>
      <c r="P98" s="81"/>
      <c r="Q98" s="81"/>
      <c r="R98" s="81"/>
      <c r="S98" s="81"/>
      <c r="T98" s="81"/>
      <c r="U98" s="81"/>
      <c r="V98" s="81"/>
      <c r="W98" s="81"/>
      <c r="X98" s="81"/>
      <c r="Y98" s="81"/>
      <c r="Z98" s="720"/>
      <c r="AA98" s="53"/>
      <c r="AB98" s="11"/>
      <c r="AD98" s="621"/>
      <c r="AE98" s="1021"/>
      <c r="AF98" s="621"/>
      <c r="AG98" s="621"/>
      <c r="AH98" s="648"/>
      <c r="AI98" s="648"/>
      <c r="AJ98" s="648"/>
      <c r="AK98" s="648"/>
      <c r="AL98" s="648"/>
      <c r="AM98" s="648"/>
      <c r="AN98" s="648"/>
      <c r="AO98" s="648"/>
      <c r="AP98" s="648"/>
      <c r="AQ98" s="648"/>
      <c r="AR98" s="648"/>
      <c r="AS98" s="648"/>
      <c r="AT98" s="648"/>
      <c r="AU98" s="648"/>
      <c r="AV98" s="648"/>
      <c r="AW98" s="648"/>
      <c r="AX98" s="648"/>
      <c r="AY98" s="648"/>
      <c r="AZ98" s="648"/>
      <c r="BA98" s="648"/>
      <c r="BB98" s="648"/>
      <c r="BC98" s="621"/>
      <c r="BD98" s="1023"/>
    </row>
    <row r="99" spans="1:56" s="16" customFormat="1" ht="22.5" customHeight="1" x14ac:dyDescent="0.25">
      <c r="B99" s="97"/>
      <c r="C99" s="98"/>
      <c r="D99" s="98"/>
      <c r="E99" s="720">
        <v>9</v>
      </c>
      <c r="F99" s="1879"/>
      <c r="G99" s="1880"/>
      <c r="H99" s="1880"/>
      <c r="I99" s="1880"/>
      <c r="J99" s="1880"/>
      <c r="K99" s="1880"/>
      <c r="L99" s="1880"/>
      <c r="M99" s="1880"/>
      <c r="N99" s="1880"/>
      <c r="O99" s="1880"/>
      <c r="P99" s="1880"/>
      <c r="Q99" s="1880"/>
      <c r="R99" s="1880"/>
      <c r="S99" s="1880"/>
      <c r="T99" s="1880"/>
      <c r="U99" s="1880"/>
      <c r="V99" s="1880"/>
      <c r="W99" s="1880"/>
      <c r="X99" s="1880"/>
      <c r="Y99" s="1880"/>
      <c r="Z99" s="1881"/>
      <c r="AA99" s="71"/>
      <c r="AB99" s="25"/>
      <c r="AD99" s="624"/>
      <c r="AE99" s="630"/>
      <c r="AF99" s="624"/>
      <c r="AG99" s="624"/>
      <c r="AH99" s="621">
        <v>9</v>
      </c>
      <c r="AI99" s="2185"/>
      <c r="AJ99" s="2186"/>
      <c r="AK99" s="2186"/>
      <c r="AL99" s="2186"/>
      <c r="AM99" s="2186"/>
      <c r="AN99" s="2186"/>
      <c r="AO99" s="2186"/>
      <c r="AP99" s="2186"/>
      <c r="AQ99" s="2186"/>
      <c r="AR99" s="2186"/>
      <c r="AS99" s="2186"/>
      <c r="AT99" s="2186"/>
      <c r="AU99" s="2186"/>
      <c r="AV99" s="2186"/>
      <c r="AW99" s="2186"/>
      <c r="AX99" s="2186"/>
      <c r="AY99" s="2186"/>
      <c r="AZ99" s="2186"/>
      <c r="BA99" s="2186"/>
      <c r="BB99" s="2186"/>
      <c r="BC99" s="2187"/>
      <c r="BD99" s="622"/>
    </row>
    <row r="100" spans="1:56" s="19" customFormat="1" ht="5.25" customHeight="1" x14ac:dyDescent="0.15">
      <c r="B100" s="52"/>
      <c r="C100" s="720"/>
      <c r="D100" s="720"/>
      <c r="E100" s="81"/>
      <c r="F100" s="81"/>
      <c r="G100" s="81"/>
      <c r="H100" s="81"/>
      <c r="I100" s="81"/>
      <c r="J100" s="81"/>
      <c r="K100" s="81"/>
      <c r="L100" s="81"/>
      <c r="M100" s="81"/>
      <c r="N100" s="81"/>
      <c r="O100" s="81"/>
      <c r="P100" s="81"/>
      <c r="Q100" s="81"/>
      <c r="R100" s="81"/>
      <c r="S100" s="81"/>
      <c r="T100" s="81"/>
      <c r="U100" s="81"/>
      <c r="V100" s="81"/>
      <c r="W100" s="81"/>
      <c r="X100" s="81"/>
      <c r="Y100" s="81"/>
      <c r="Z100" s="720"/>
      <c r="AA100" s="53"/>
      <c r="AB100" s="11"/>
      <c r="AD100" s="621"/>
      <c r="AE100" s="1021"/>
      <c r="AF100" s="621"/>
      <c r="AG100" s="621"/>
      <c r="AH100" s="648"/>
      <c r="AI100" s="648"/>
      <c r="AJ100" s="648"/>
      <c r="AK100" s="648"/>
      <c r="AL100" s="648"/>
      <c r="AM100" s="648"/>
      <c r="AN100" s="648"/>
      <c r="AO100" s="648"/>
      <c r="AP100" s="648"/>
      <c r="AQ100" s="648"/>
      <c r="AR100" s="648"/>
      <c r="AS100" s="648"/>
      <c r="AT100" s="648"/>
      <c r="AU100" s="648"/>
      <c r="AV100" s="648"/>
      <c r="AW100" s="648"/>
      <c r="AX100" s="648"/>
      <c r="AY100" s="648"/>
      <c r="AZ100" s="648"/>
      <c r="BA100" s="648"/>
      <c r="BB100" s="648"/>
      <c r="BC100" s="621"/>
      <c r="BD100" s="1023"/>
    </row>
    <row r="101" spans="1:56" s="16" customFormat="1" ht="22.5" customHeight="1" x14ac:dyDescent="0.25">
      <c r="B101" s="97"/>
      <c r="C101" s="98"/>
      <c r="D101" s="98"/>
      <c r="E101" s="720">
        <v>10</v>
      </c>
      <c r="F101" s="1879"/>
      <c r="G101" s="1880"/>
      <c r="H101" s="1880"/>
      <c r="I101" s="1880"/>
      <c r="J101" s="1880"/>
      <c r="K101" s="1880"/>
      <c r="L101" s="1880"/>
      <c r="M101" s="1880"/>
      <c r="N101" s="1880"/>
      <c r="O101" s="1880"/>
      <c r="P101" s="1880"/>
      <c r="Q101" s="1880"/>
      <c r="R101" s="1880"/>
      <c r="S101" s="1880"/>
      <c r="T101" s="1880"/>
      <c r="U101" s="1880"/>
      <c r="V101" s="1880"/>
      <c r="W101" s="1880"/>
      <c r="X101" s="1880"/>
      <c r="Y101" s="1880"/>
      <c r="Z101" s="1881"/>
      <c r="AA101" s="71"/>
      <c r="AB101" s="25"/>
      <c r="AD101" s="624"/>
      <c r="AE101" s="630"/>
      <c r="AF101" s="624"/>
      <c r="AG101" s="624"/>
      <c r="AH101" s="621">
        <v>10</v>
      </c>
      <c r="AI101" s="2185"/>
      <c r="AJ101" s="2186"/>
      <c r="AK101" s="2186"/>
      <c r="AL101" s="2186"/>
      <c r="AM101" s="2186"/>
      <c r="AN101" s="2186"/>
      <c r="AO101" s="2186"/>
      <c r="AP101" s="2186"/>
      <c r="AQ101" s="2186"/>
      <c r="AR101" s="2186"/>
      <c r="AS101" s="2186"/>
      <c r="AT101" s="2186"/>
      <c r="AU101" s="2186"/>
      <c r="AV101" s="2186"/>
      <c r="AW101" s="2186"/>
      <c r="AX101" s="2186"/>
      <c r="AY101" s="2186"/>
      <c r="AZ101" s="2186"/>
      <c r="BA101" s="2186"/>
      <c r="BB101" s="2186"/>
      <c r="BC101" s="2187"/>
      <c r="BD101" s="622"/>
    </row>
    <row r="102" spans="1:56" s="19" customFormat="1" ht="8.25" customHeight="1" thickBot="1" x14ac:dyDescent="0.2">
      <c r="B102" s="52"/>
      <c r="C102" s="721"/>
      <c r="D102" s="721"/>
      <c r="E102" s="721"/>
      <c r="F102" s="721"/>
      <c r="G102" s="721"/>
      <c r="H102" s="721"/>
      <c r="I102" s="721"/>
      <c r="J102" s="721"/>
      <c r="K102" s="721"/>
      <c r="L102" s="721"/>
      <c r="M102" s="721"/>
      <c r="N102" s="721"/>
      <c r="O102" s="721"/>
      <c r="P102" s="721"/>
      <c r="Q102" s="721"/>
      <c r="R102" s="721"/>
      <c r="S102" s="721"/>
      <c r="T102" s="721"/>
      <c r="U102" s="721"/>
      <c r="V102" s="721"/>
      <c r="W102" s="721"/>
      <c r="X102" s="721"/>
      <c r="Y102" s="721"/>
      <c r="Z102" s="721"/>
      <c r="AA102" s="53"/>
      <c r="AB102" s="11"/>
      <c r="AD102" s="621"/>
      <c r="AE102" s="1021"/>
      <c r="AF102" s="604"/>
      <c r="AG102" s="604"/>
      <c r="AH102" s="604"/>
      <c r="AI102" s="604"/>
      <c r="AJ102" s="604"/>
      <c r="AK102" s="604"/>
      <c r="AL102" s="604"/>
      <c r="AM102" s="604"/>
      <c r="AN102" s="604"/>
      <c r="AO102" s="604"/>
      <c r="AP102" s="604"/>
      <c r="AQ102" s="604"/>
      <c r="AR102" s="604"/>
      <c r="AS102" s="604"/>
      <c r="AT102" s="604"/>
      <c r="AU102" s="604"/>
      <c r="AV102" s="604"/>
      <c r="AW102" s="604"/>
      <c r="AX102" s="604"/>
      <c r="AY102" s="604"/>
      <c r="AZ102" s="604"/>
      <c r="BA102" s="604"/>
      <c r="BB102" s="604"/>
      <c r="BC102" s="604"/>
      <c r="BD102" s="1023"/>
    </row>
    <row r="103" spans="1:56" s="19" customFormat="1" ht="27" customHeight="1" thickTop="1" thickBot="1" x14ac:dyDescent="0.2">
      <c r="B103" s="52"/>
      <c r="C103" s="40"/>
      <c r="D103" s="720" t="s">
        <v>1176</v>
      </c>
      <c r="E103" s="720"/>
      <c r="F103" s="720"/>
      <c r="G103" s="720"/>
      <c r="H103" s="720"/>
      <c r="I103" s="720"/>
      <c r="J103" s="720"/>
      <c r="K103" s="720"/>
      <c r="L103" s="720"/>
      <c r="M103" s="720"/>
      <c r="N103" s="720"/>
      <c r="O103" s="720"/>
      <c r="P103" s="720"/>
      <c r="Q103" s="720"/>
      <c r="R103" s="720"/>
      <c r="S103" s="720"/>
      <c r="T103" s="720"/>
      <c r="U103" s="720"/>
      <c r="V103" s="720"/>
      <c r="W103" s="720"/>
      <c r="X103" s="720"/>
      <c r="Y103" s="720"/>
      <c r="Z103" s="720"/>
      <c r="AA103" s="53"/>
      <c r="AB103" s="11"/>
      <c r="AD103" s="621"/>
      <c r="AE103" s="1021"/>
      <c r="AF103" s="1022"/>
      <c r="AG103" s="621" t="s">
        <v>1176</v>
      </c>
      <c r="AH103" s="621"/>
      <c r="AI103" s="621"/>
      <c r="AJ103" s="621"/>
      <c r="AK103" s="621"/>
      <c r="AL103" s="621"/>
      <c r="AM103" s="621"/>
      <c r="AN103" s="621"/>
      <c r="AO103" s="621"/>
      <c r="AP103" s="621"/>
      <c r="AQ103" s="621"/>
      <c r="AR103" s="621"/>
      <c r="AS103" s="621"/>
      <c r="AT103" s="621"/>
      <c r="AU103" s="621"/>
      <c r="AV103" s="621"/>
      <c r="AW103" s="621"/>
      <c r="AX103" s="621"/>
      <c r="AY103" s="621"/>
      <c r="AZ103" s="621"/>
      <c r="BA103" s="621"/>
      <c r="BB103" s="621"/>
      <c r="BC103" s="621"/>
      <c r="BD103" s="1023"/>
    </row>
    <row r="104" spans="1:56" s="19" customFormat="1" ht="8.25" customHeight="1" thickTop="1" thickBot="1" x14ac:dyDescent="0.2">
      <c r="B104" s="52"/>
      <c r="C104" s="721"/>
      <c r="D104" s="721"/>
      <c r="E104" s="721"/>
      <c r="F104" s="721"/>
      <c r="G104" s="721"/>
      <c r="H104" s="721"/>
      <c r="I104" s="721"/>
      <c r="J104" s="721"/>
      <c r="K104" s="721"/>
      <c r="L104" s="721"/>
      <c r="M104" s="721"/>
      <c r="N104" s="721"/>
      <c r="O104" s="721"/>
      <c r="P104" s="721"/>
      <c r="Q104" s="721"/>
      <c r="R104" s="721"/>
      <c r="S104" s="721"/>
      <c r="T104" s="721"/>
      <c r="U104" s="721"/>
      <c r="V104" s="721"/>
      <c r="W104" s="721"/>
      <c r="X104" s="721"/>
      <c r="Y104" s="721"/>
      <c r="Z104" s="721"/>
      <c r="AA104" s="53"/>
      <c r="AB104" s="11"/>
      <c r="AD104" s="621"/>
      <c r="AE104" s="1021"/>
      <c r="AF104" s="604"/>
      <c r="AG104" s="604"/>
      <c r="AH104" s="604"/>
      <c r="AI104" s="604"/>
      <c r="AJ104" s="604"/>
      <c r="AK104" s="604"/>
      <c r="AL104" s="604"/>
      <c r="AM104" s="604"/>
      <c r="AN104" s="604"/>
      <c r="AO104" s="604"/>
      <c r="AP104" s="604"/>
      <c r="AQ104" s="604"/>
      <c r="AR104" s="604"/>
      <c r="AS104" s="604"/>
      <c r="AT104" s="604"/>
      <c r="AU104" s="604"/>
      <c r="AV104" s="604"/>
      <c r="AW104" s="604"/>
      <c r="AX104" s="604"/>
      <c r="AY104" s="604"/>
      <c r="AZ104" s="604"/>
      <c r="BA104" s="604"/>
      <c r="BB104" s="604"/>
      <c r="BC104" s="604"/>
      <c r="BD104" s="1023"/>
    </row>
    <row r="105" spans="1:56" s="19" customFormat="1" ht="27" customHeight="1" thickTop="1" thickBot="1" x14ac:dyDescent="0.2">
      <c r="B105" s="52"/>
      <c r="C105" s="40"/>
      <c r="D105" s="720" t="s">
        <v>3430</v>
      </c>
      <c r="E105" s="720"/>
      <c r="F105" s="720"/>
      <c r="G105" s="720"/>
      <c r="H105" s="720"/>
      <c r="I105" s="720"/>
      <c r="J105" s="720"/>
      <c r="K105" s="720"/>
      <c r="L105" s="720"/>
      <c r="M105" s="720"/>
      <c r="N105" s="720"/>
      <c r="O105" s="720"/>
      <c r="P105" s="720"/>
      <c r="Q105" s="720"/>
      <c r="R105" s="720"/>
      <c r="S105" s="720"/>
      <c r="T105" s="720"/>
      <c r="U105" s="720"/>
      <c r="V105" s="720"/>
      <c r="W105" s="720"/>
      <c r="X105" s="720"/>
      <c r="Y105" s="720"/>
      <c r="Z105" s="720"/>
      <c r="AA105" s="53"/>
      <c r="AB105" s="11"/>
      <c r="AD105" s="621"/>
      <c r="AE105" s="1021"/>
      <c r="AF105" s="1022"/>
      <c r="AG105" s="621" t="s">
        <v>3430</v>
      </c>
      <c r="AH105" s="621"/>
      <c r="AI105" s="621"/>
      <c r="AJ105" s="621"/>
      <c r="AK105" s="621"/>
      <c r="AL105" s="621"/>
      <c r="AM105" s="621"/>
      <c r="AN105" s="621"/>
      <c r="AO105" s="621"/>
      <c r="AP105" s="621"/>
      <c r="AQ105" s="621"/>
      <c r="AR105" s="621"/>
      <c r="AS105" s="621"/>
      <c r="AT105" s="621"/>
      <c r="AU105" s="621"/>
      <c r="AV105" s="621"/>
      <c r="AW105" s="621"/>
      <c r="AX105" s="621"/>
      <c r="AY105" s="621"/>
      <c r="AZ105" s="621"/>
      <c r="BA105" s="621"/>
      <c r="BB105" s="621"/>
      <c r="BC105" s="621"/>
      <c r="BD105" s="1023"/>
    </row>
    <row r="106" spans="1:56" s="19" customFormat="1" ht="8.25" customHeight="1" thickTop="1" thickBot="1" x14ac:dyDescent="0.2">
      <c r="B106" s="58"/>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60"/>
      <c r="AB106" s="11"/>
      <c r="AD106" s="621"/>
      <c r="AE106" s="1026"/>
      <c r="AF106" s="1027"/>
      <c r="AG106" s="1027"/>
      <c r="AH106" s="1027"/>
      <c r="AI106" s="1027"/>
      <c r="AJ106" s="1027"/>
      <c r="AK106" s="1027"/>
      <c r="AL106" s="1027"/>
      <c r="AM106" s="1027"/>
      <c r="AN106" s="1027"/>
      <c r="AO106" s="1027"/>
      <c r="AP106" s="1027"/>
      <c r="AQ106" s="1027"/>
      <c r="AR106" s="1027"/>
      <c r="AS106" s="1027"/>
      <c r="AT106" s="1027"/>
      <c r="AU106" s="1027"/>
      <c r="AV106" s="1027"/>
      <c r="AW106" s="1027"/>
      <c r="AX106" s="1027"/>
      <c r="AY106" s="1027"/>
      <c r="AZ106" s="1027"/>
      <c r="BA106" s="1027"/>
      <c r="BB106" s="1027"/>
      <c r="BC106" s="1027"/>
      <c r="BD106" s="1028"/>
    </row>
    <row r="107" spans="1:56" ht="6" hidden="1" customHeight="1" x14ac:dyDescent="0.15"/>
    <row r="108" spans="1:56" s="19" customFormat="1" x14ac:dyDescent="0.15">
      <c r="A108" s="19" t="s">
        <v>1128</v>
      </c>
      <c r="AD108" s="631" t="s">
        <v>1128</v>
      </c>
      <c r="AE108" s="621"/>
      <c r="AG108" s="621"/>
      <c r="AH108" s="621"/>
      <c r="AI108" s="621"/>
      <c r="AJ108" s="621"/>
      <c r="AK108" s="621"/>
      <c r="AL108" s="621"/>
      <c r="AM108" s="621"/>
      <c r="AN108" s="621"/>
      <c r="AO108" s="621"/>
      <c r="AP108" s="621"/>
      <c r="AQ108" s="621"/>
      <c r="AR108" s="621"/>
      <c r="AS108" s="621"/>
      <c r="AT108" s="621"/>
      <c r="AU108" s="621"/>
      <c r="AV108" s="621"/>
      <c r="AW108" s="621"/>
      <c r="AX108" s="621"/>
      <c r="AY108" s="621"/>
      <c r="AZ108" s="621"/>
      <c r="BA108" s="621"/>
      <c r="BB108" s="621"/>
      <c r="BC108" s="621"/>
      <c r="BD108" s="621"/>
    </row>
    <row r="109" spans="1:56" s="19" customFormat="1" x14ac:dyDescent="0.15">
      <c r="T109" s="2174" t="str">
        <f>HYPERLINK("#A1","▲このシートの先頭に戻る")</f>
        <v>▲このシートの先頭に戻る</v>
      </c>
      <c r="U109" s="2175"/>
      <c r="V109" s="2175"/>
      <c r="W109" s="2175"/>
      <c r="X109" s="2175"/>
      <c r="Y109" s="2175"/>
      <c r="Z109" s="2175"/>
      <c r="AA109" s="2175"/>
      <c r="AD109" s="621"/>
      <c r="AE109" s="621"/>
      <c r="AF109" s="621"/>
      <c r="AG109" s="621"/>
      <c r="AH109" s="621"/>
      <c r="AI109" s="621"/>
      <c r="AJ109" s="621"/>
      <c r="AK109" s="621"/>
      <c r="AL109" s="621"/>
      <c r="AM109" s="621"/>
      <c r="AN109" s="621"/>
      <c r="AO109" s="621"/>
      <c r="AP109" s="621"/>
      <c r="AQ109" s="621"/>
      <c r="AR109" s="621"/>
      <c r="AS109" s="621"/>
      <c r="AT109" s="621"/>
      <c r="AU109" s="621"/>
      <c r="AV109" s="621"/>
      <c r="AW109" s="621"/>
      <c r="AX109" s="621"/>
      <c r="AY109" s="621"/>
      <c r="AZ109" s="621"/>
      <c r="BA109" s="621"/>
      <c r="BB109" s="621"/>
      <c r="BC109" s="621"/>
      <c r="BD109" s="621"/>
    </row>
    <row r="110" spans="1:56" s="19" customFormat="1" x14ac:dyDescent="0.15">
      <c r="AD110" s="621"/>
      <c r="AE110" s="621"/>
      <c r="AF110" s="621"/>
      <c r="AG110" s="621"/>
      <c r="AH110" s="621"/>
      <c r="AI110" s="621"/>
      <c r="AJ110" s="621"/>
      <c r="AK110" s="621"/>
      <c r="AL110" s="621"/>
      <c r="AM110" s="621"/>
      <c r="AN110" s="621"/>
      <c r="AO110" s="621"/>
      <c r="AP110" s="621"/>
      <c r="AQ110" s="621"/>
      <c r="AR110" s="621"/>
      <c r="AS110" s="621"/>
      <c r="AT110" s="621"/>
      <c r="AU110" s="621"/>
      <c r="AV110" s="621"/>
      <c r="AW110" s="621"/>
      <c r="AX110" s="621"/>
      <c r="AY110" s="621"/>
      <c r="AZ110" s="621"/>
      <c r="BA110" s="621"/>
      <c r="BB110" s="621"/>
      <c r="BC110" s="621"/>
      <c r="BD110" s="621"/>
    </row>
    <row r="111" spans="1:56" s="19" customFormat="1" x14ac:dyDescent="0.15">
      <c r="AD111" s="621"/>
      <c r="AE111" s="621"/>
      <c r="AF111" s="621"/>
      <c r="AG111" s="621"/>
      <c r="AH111" s="621"/>
      <c r="AI111" s="621"/>
      <c r="AJ111" s="621"/>
      <c r="AK111" s="621"/>
      <c r="AL111" s="621"/>
      <c r="AM111" s="621"/>
      <c r="AN111" s="621"/>
      <c r="AO111" s="621"/>
      <c r="AP111" s="621"/>
      <c r="AQ111" s="621"/>
      <c r="AR111" s="621"/>
      <c r="AS111" s="621"/>
      <c r="AT111" s="621"/>
      <c r="AU111" s="621"/>
      <c r="AV111" s="621"/>
      <c r="AW111" s="621"/>
      <c r="AX111" s="621"/>
      <c r="AY111" s="621"/>
      <c r="AZ111" s="621"/>
      <c r="BA111" s="621"/>
      <c r="BB111" s="621"/>
      <c r="BC111" s="621"/>
      <c r="BD111" s="621"/>
    </row>
    <row r="112" spans="1:56" s="19" customFormat="1" x14ac:dyDescent="0.15">
      <c r="AD112" s="621"/>
      <c r="AE112" s="621"/>
      <c r="AF112" s="621"/>
      <c r="AG112" s="621"/>
      <c r="AH112" s="621"/>
      <c r="AI112" s="621"/>
      <c r="AJ112" s="621"/>
      <c r="AK112" s="621"/>
      <c r="AL112" s="621"/>
      <c r="AM112" s="621"/>
      <c r="AN112" s="621"/>
      <c r="AO112" s="621"/>
      <c r="AP112" s="621"/>
      <c r="AQ112" s="621"/>
      <c r="AR112" s="621"/>
      <c r="AS112" s="621"/>
      <c r="AT112" s="621"/>
      <c r="AU112" s="621"/>
      <c r="AV112" s="621"/>
      <c r="AW112" s="621"/>
      <c r="AX112" s="621"/>
      <c r="AY112" s="621"/>
      <c r="AZ112" s="621"/>
      <c r="BA112" s="621"/>
      <c r="BB112" s="621"/>
      <c r="BC112" s="621"/>
      <c r="BD112" s="621"/>
    </row>
    <row r="113" spans="30:56" s="19" customFormat="1" x14ac:dyDescent="0.15">
      <c r="AD113" s="621"/>
      <c r="AE113" s="621"/>
      <c r="AF113" s="621"/>
      <c r="AG113" s="621"/>
      <c r="AH113" s="621"/>
      <c r="AI113" s="621"/>
      <c r="AJ113" s="621"/>
      <c r="AK113" s="621"/>
      <c r="AL113" s="621"/>
      <c r="AM113" s="621"/>
      <c r="AN113" s="621"/>
      <c r="AO113" s="621"/>
      <c r="AP113" s="621"/>
      <c r="AQ113" s="621"/>
      <c r="AR113" s="621"/>
      <c r="AS113" s="621"/>
      <c r="AT113" s="621"/>
      <c r="AU113" s="621"/>
      <c r="AV113" s="621"/>
      <c r="AW113" s="621"/>
      <c r="AX113" s="621"/>
      <c r="AY113" s="621"/>
      <c r="AZ113" s="621"/>
      <c r="BA113" s="621"/>
      <c r="BB113" s="621"/>
      <c r="BC113" s="621"/>
      <c r="BD113" s="621"/>
    </row>
    <row r="114" spans="30:56" s="19" customFormat="1" x14ac:dyDescent="0.15">
      <c r="AD114" s="621"/>
      <c r="AE114" s="621"/>
      <c r="AF114" s="621"/>
      <c r="AG114" s="621"/>
      <c r="AH114" s="621"/>
      <c r="AI114" s="621"/>
      <c r="AJ114" s="621"/>
      <c r="AK114" s="621"/>
      <c r="AL114" s="621"/>
      <c r="AM114" s="621"/>
      <c r="AN114" s="621"/>
      <c r="AO114" s="621"/>
      <c r="AP114" s="621"/>
      <c r="AQ114" s="621"/>
      <c r="AR114" s="621"/>
      <c r="AS114" s="621"/>
      <c r="AT114" s="621"/>
      <c r="AU114" s="621"/>
      <c r="AV114" s="621"/>
      <c r="AW114" s="621"/>
      <c r="AX114" s="621"/>
      <c r="AY114" s="621"/>
      <c r="AZ114" s="621"/>
      <c r="BA114" s="621"/>
      <c r="BB114" s="621"/>
      <c r="BC114" s="621"/>
      <c r="BD114" s="621"/>
    </row>
    <row r="115" spans="30:56" s="19" customFormat="1" x14ac:dyDescent="0.15">
      <c r="AD115" s="621"/>
      <c r="AE115" s="621"/>
      <c r="AF115" s="621"/>
      <c r="AG115" s="621"/>
      <c r="AH115" s="621"/>
      <c r="AI115" s="621"/>
      <c r="AJ115" s="621"/>
      <c r="AK115" s="621"/>
      <c r="AL115" s="621"/>
      <c r="AM115" s="621"/>
      <c r="AN115" s="621"/>
      <c r="AO115" s="621"/>
      <c r="AP115" s="621"/>
      <c r="AQ115" s="621"/>
      <c r="AR115" s="621"/>
      <c r="AS115" s="621"/>
      <c r="AT115" s="621"/>
      <c r="AU115" s="621"/>
      <c r="AV115" s="621"/>
      <c r="AW115" s="621"/>
      <c r="AX115" s="621"/>
      <c r="AY115" s="621"/>
      <c r="AZ115" s="621"/>
      <c r="BA115" s="621"/>
      <c r="BB115" s="621"/>
      <c r="BC115" s="621"/>
      <c r="BD115" s="621"/>
    </row>
    <row r="116" spans="30:56" s="19" customFormat="1" x14ac:dyDescent="0.15">
      <c r="AD116" s="621"/>
      <c r="AE116" s="621"/>
      <c r="AF116" s="621"/>
      <c r="AG116" s="621"/>
      <c r="AH116" s="621"/>
      <c r="AI116" s="621"/>
      <c r="AJ116" s="621"/>
      <c r="AK116" s="621"/>
      <c r="AL116" s="621"/>
      <c r="AM116" s="621"/>
      <c r="AN116" s="621"/>
      <c r="AO116" s="621"/>
      <c r="AP116" s="621"/>
      <c r="AQ116" s="621"/>
      <c r="AR116" s="621"/>
      <c r="AS116" s="621"/>
      <c r="AT116" s="621"/>
      <c r="AU116" s="621"/>
      <c r="AV116" s="621"/>
      <c r="AW116" s="621"/>
      <c r="AX116" s="621"/>
      <c r="AY116" s="621"/>
      <c r="AZ116" s="621"/>
      <c r="BA116" s="621"/>
      <c r="BB116" s="621"/>
      <c r="BC116" s="621"/>
      <c r="BD116" s="621"/>
    </row>
    <row r="117" spans="30:56" s="19" customFormat="1" x14ac:dyDescent="0.15">
      <c r="AD117" s="621"/>
      <c r="AE117" s="621"/>
      <c r="AF117" s="621"/>
      <c r="AG117" s="621"/>
      <c r="AH117" s="621"/>
      <c r="AI117" s="621"/>
      <c r="AJ117" s="621"/>
      <c r="AK117" s="621"/>
      <c r="AL117" s="621"/>
      <c r="AM117" s="621"/>
      <c r="AN117" s="621"/>
      <c r="AO117" s="621"/>
      <c r="AP117" s="621"/>
      <c r="AQ117" s="621"/>
      <c r="AR117" s="621"/>
      <c r="AS117" s="621"/>
      <c r="AT117" s="621"/>
      <c r="AU117" s="621"/>
      <c r="AV117" s="621"/>
      <c r="AW117" s="621"/>
      <c r="AX117" s="621"/>
      <c r="AY117" s="621"/>
      <c r="AZ117" s="621"/>
      <c r="BA117" s="621"/>
      <c r="BB117" s="621"/>
      <c r="BC117" s="621"/>
      <c r="BD117" s="621"/>
    </row>
    <row r="118" spans="30:56" s="19" customFormat="1" x14ac:dyDescent="0.15">
      <c r="AD118" s="621"/>
      <c r="AE118" s="621"/>
      <c r="AF118" s="621"/>
      <c r="AG118" s="621"/>
      <c r="AH118" s="621"/>
      <c r="AI118" s="621"/>
      <c r="AJ118" s="621"/>
      <c r="AK118" s="621"/>
      <c r="AL118" s="621"/>
      <c r="AM118" s="621"/>
      <c r="AN118" s="621"/>
      <c r="AO118" s="621"/>
      <c r="AP118" s="621"/>
      <c r="AQ118" s="621"/>
      <c r="AR118" s="621"/>
      <c r="AS118" s="621"/>
      <c r="AT118" s="621"/>
      <c r="AU118" s="621"/>
      <c r="AV118" s="621"/>
      <c r="AW118" s="621"/>
      <c r="AX118" s="621"/>
      <c r="AY118" s="621"/>
      <c r="AZ118" s="621"/>
      <c r="BA118" s="621"/>
      <c r="BB118" s="621"/>
      <c r="BC118" s="621"/>
      <c r="BD118" s="621"/>
    </row>
    <row r="119" spans="30:56" s="19" customFormat="1" x14ac:dyDescent="0.15">
      <c r="AD119" s="621"/>
      <c r="AE119" s="621"/>
      <c r="AF119" s="621"/>
      <c r="AG119" s="621"/>
      <c r="AH119" s="621"/>
      <c r="AI119" s="621"/>
      <c r="AJ119" s="621"/>
      <c r="AK119" s="621"/>
      <c r="AL119" s="621"/>
      <c r="AM119" s="621"/>
      <c r="AN119" s="621"/>
      <c r="AO119" s="621"/>
      <c r="AP119" s="621"/>
      <c r="AQ119" s="621"/>
      <c r="AR119" s="621"/>
      <c r="AS119" s="621"/>
      <c r="AT119" s="621"/>
      <c r="AU119" s="621"/>
      <c r="AV119" s="621"/>
      <c r="AW119" s="621"/>
      <c r="AX119" s="621"/>
      <c r="AY119" s="621"/>
      <c r="AZ119" s="621"/>
      <c r="BA119" s="621"/>
      <c r="BB119" s="621"/>
      <c r="BC119" s="621"/>
      <c r="BD119" s="621"/>
    </row>
    <row r="120" spans="30:56" s="19" customFormat="1" x14ac:dyDescent="0.15">
      <c r="AD120" s="621"/>
      <c r="AE120" s="621"/>
      <c r="AF120" s="621"/>
      <c r="AG120" s="621"/>
      <c r="AH120" s="621"/>
      <c r="AI120" s="621"/>
      <c r="AJ120" s="621"/>
      <c r="AK120" s="621"/>
      <c r="AL120" s="621"/>
      <c r="AM120" s="621"/>
      <c r="AN120" s="621"/>
      <c r="AO120" s="621"/>
      <c r="AP120" s="621"/>
      <c r="AQ120" s="621"/>
      <c r="AR120" s="621"/>
      <c r="AS120" s="621"/>
      <c r="AT120" s="621"/>
      <c r="AU120" s="621"/>
      <c r="AV120" s="621"/>
      <c r="AW120" s="621"/>
      <c r="AX120" s="621"/>
      <c r="AY120" s="621"/>
      <c r="AZ120" s="621"/>
      <c r="BA120" s="621"/>
      <c r="BB120" s="621"/>
      <c r="BC120" s="621"/>
      <c r="BD120" s="621"/>
    </row>
    <row r="121" spans="30:56" s="19" customFormat="1" x14ac:dyDescent="0.15">
      <c r="AD121" s="621"/>
      <c r="AE121" s="621"/>
      <c r="AF121" s="621"/>
      <c r="AG121" s="621"/>
      <c r="AH121" s="621"/>
      <c r="AI121" s="621"/>
      <c r="AJ121" s="621"/>
      <c r="AK121" s="621"/>
      <c r="AL121" s="621"/>
      <c r="AM121" s="621"/>
      <c r="AN121" s="621"/>
      <c r="AO121" s="621"/>
      <c r="AP121" s="621"/>
      <c r="AQ121" s="621"/>
      <c r="AR121" s="621"/>
      <c r="AS121" s="621"/>
      <c r="AT121" s="621"/>
      <c r="AU121" s="621"/>
      <c r="AV121" s="621"/>
      <c r="AW121" s="621"/>
      <c r="AX121" s="621"/>
      <c r="AY121" s="621"/>
      <c r="AZ121" s="621"/>
      <c r="BA121" s="621"/>
      <c r="BB121" s="621"/>
      <c r="BC121" s="621"/>
      <c r="BD121" s="621"/>
    </row>
    <row r="122" spans="30:56" s="19" customFormat="1" x14ac:dyDescent="0.15">
      <c r="AD122" s="621"/>
      <c r="AE122" s="621"/>
      <c r="AF122" s="621"/>
      <c r="AG122" s="621"/>
      <c r="AH122" s="621"/>
      <c r="AI122" s="621"/>
      <c r="AJ122" s="621"/>
      <c r="AK122" s="621"/>
      <c r="AL122" s="621"/>
      <c r="AM122" s="621"/>
      <c r="AN122" s="621"/>
      <c r="AO122" s="621"/>
      <c r="AP122" s="621"/>
      <c r="AQ122" s="621"/>
      <c r="AR122" s="621"/>
      <c r="AS122" s="621"/>
      <c r="AT122" s="621"/>
      <c r="AU122" s="621"/>
      <c r="AV122" s="621"/>
      <c r="AW122" s="621"/>
      <c r="AX122" s="621"/>
      <c r="AY122" s="621"/>
      <c r="AZ122" s="621"/>
      <c r="BA122" s="621"/>
      <c r="BB122" s="621"/>
      <c r="BC122" s="621"/>
      <c r="BD122" s="621"/>
    </row>
    <row r="123" spans="30:56" s="19" customFormat="1" x14ac:dyDescent="0.15">
      <c r="AD123" s="621"/>
      <c r="AE123" s="621"/>
      <c r="AF123" s="621"/>
      <c r="AG123" s="621"/>
      <c r="AH123" s="621"/>
      <c r="AI123" s="621"/>
      <c r="AJ123" s="621"/>
      <c r="AK123" s="621"/>
      <c r="AL123" s="621"/>
      <c r="AM123" s="621"/>
      <c r="AN123" s="621"/>
      <c r="AO123" s="621"/>
      <c r="AP123" s="621"/>
      <c r="AQ123" s="621"/>
      <c r="AR123" s="621"/>
      <c r="AS123" s="621"/>
      <c r="AT123" s="621"/>
      <c r="AU123" s="621"/>
      <c r="AV123" s="621"/>
      <c r="AW123" s="621"/>
      <c r="AX123" s="621"/>
      <c r="AY123" s="621"/>
      <c r="AZ123" s="621"/>
      <c r="BA123" s="621"/>
      <c r="BB123" s="621"/>
      <c r="BC123" s="621"/>
      <c r="BD123" s="621"/>
    </row>
    <row r="124" spans="30:56" s="19" customFormat="1" x14ac:dyDescent="0.15">
      <c r="AD124" s="621"/>
      <c r="AE124" s="621"/>
      <c r="AF124" s="621"/>
      <c r="AG124" s="621"/>
      <c r="AH124" s="621"/>
      <c r="AI124" s="621"/>
      <c r="AJ124" s="621"/>
      <c r="AK124" s="621"/>
      <c r="AL124" s="621"/>
      <c r="AM124" s="621"/>
      <c r="AN124" s="621"/>
      <c r="AO124" s="621"/>
      <c r="AP124" s="621"/>
      <c r="AQ124" s="621"/>
      <c r="AR124" s="621"/>
      <c r="AS124" s="621"/>
      <c r="AT124" s="621"/>
      <c r="AU124" s="621"/>
      <c r="AV124" s="621"/>
      <c r="AW124" s="621"/>
      <c r="AX124" s="621"/>
      <c r="AY124" s="621"/>
      <c r="AZ124" s="621"/>
      <c r="BA124" s="621"/>
      <c r="BB124" s="621"/>
      <c r="BC124" s="621"/>
      <c r="BD124" s="621"/>
    </row>
    <row r="125" spans="30:56" s="19" customFormat="1" x14ac:dyDescent="0.15">
      <c r="AD125" s="621"/>
      <c r="AE125" s="621"/>
      <c r="AF125" s="621"/>
      <c r="AG125" s="621"/>
      <c r="AH125" s="621"/>
      <c r="AI125" s="621"/>
      <c r="AJ125" s="621"/>
      <c r="AK125" s="621"/>
      <c r="AL125" s="621"/>
      <c r="AM125" s="621"/>
      <c r="AN125" s="621"/>
      <c r="AO125" s="621"/>
      <c r="AP125" s="621"/>
      <c r="AQ125" s="621"/>
      <c r="AR125" s="621"/>
      <c r="AS125" s="621"/>
      <c r="AT125" s="621"/>
      <c r="AU125" s="621"/>
      <c r="AV125" s="621"/>
      <c r="AW125" s="621"/>
      <c r="AX125" s="621"/>
      <c r="AY125" s="621"/>
      <c r="AZ125" s="621"/>
      <c r="BA125" s="621"/>
      <c r="BB125" s="621"/>
      <c r="BC125" s="621"/>
      <c r="BD125" s="621"/>
    </row>
    <row r="126" spans="30:56" s="19" customFormat="1" x14ac:dyDescent="0.15">
      <c r="AD126" s="621"/>
      <c r="AE126" s="621"/>
      <c r="AF126" s="621"/>
      <c r="AG126" s="621"/>
      <c r="AH126" s="621"/>
      <c r="AI126" s="621"/>
      <c r="AJ126" s="621"/>
      <c r="AK126" s="621"/>
      <c r="AL126" s="621"/>
      <c r="AM126" s="621"/>
      <c r="AN126" s="621"/>
      <c r="AO126" s="621"/>
      <c r="AP126" s="621"/>
      <c r="AQ126" s="621"/>
      <c r="AR126" s="621"/>
      <c r="AS126" s="621"/>
      <c r="AT126" s="621"/>
      <c r="AU126" s="621"/>
      <c r="AV126" s="621"/>
      <c r="AW126" s="621"/>
      <c r="AX126" s="621"/>
      <c r="AY126" s="621"/>
      <c r="AZ126" s="621"/>
      <c r="BA126" s="621"/>
      <c r="BB126" s="621"/>
      <c r="BC126" s="621"/>
      <c r="BD126" s="621"/>
    </row>
    <row r="127" spans="30:56" s="19" customFormat="1" x14ac:dyDescent="0.15">
      <c r="AD127" s="621"/>
      <c r="AE127" s="621"/>
      <c r="AF127" s="621"/>
      <c r="AG127" s="621"/>
      <c r="AH127" s="621"/>
      <c r="AI127" s="621"/>
      <c r="AJ127" s="621"/>
      <c r="AK127" s="621"/>
      <c r="AL127" s="621"/>
      <c r="AM127" s="621"/>
      <c r="AN127" s="621"/>
      <c r="AO127" s="621"/>
      <c r="AP127" s="621"/>
      <c r="AQ127" s="621"/>
      <c r="AR127" s="621"/>
      <c r="AS127" s="621"/>
      <c r="AT127" s="621"/>
      <c r="AU127" s="621"/>
      <c r="AV127" s="621"/>
      <c r="AW127" s="621"/>
      <c r="AX127" s="621"/>
      <c r="AY127" s="621"/>
      <c r="AZ127" s="621"/>
      <c r="BA127" s="621"/>
      <c r="BB127" s="621"/>
      <c r="BC127" s="621"/>
      <c r="BD127" s="621"/>
    </row>
    <row r="128" spans="30:56" s="19" customFormat="1" x14ac:dyDescent="0.15">
      <c r="AD128" s="621"/>
      <c r="AE128" s="621"/>
      <c r="AF128" s="621"/>
      <c r="AG128" s="621"/>
      <c r="AH128" s="621"/>
      <c r="AI128" s="621"/>
      <c r="AJ128" s="621"/>
      <c r="AK128" s="621"/>
      <c r="AL128" s="621"/>
      <c r="AM128" s="621"/>
      <c r="AN128" s="621"/>
      <c r="AO128" s="621"/>
      <c r="AP128" s="621"/>
      <c r="AQ128" s="621"/>
      <c r="AR128" s="621"/>
      <c r="AS128" s="621"/>
      <c r="AT128" s="621"/>
      <c r="AU128" s="621"/>
      <c r="AV128" s="621"/>
      <c r="AW128" s="621"/>
      <c r="AX128" s="621"/>
      <c r="AY128" s="621"/>
      <c r="AZ128" s="621"/>
      <c r="BA128" s="621"/>
      <c r="BB128" s="621"/>
      <c r="BC128" s="621"/>
      <c r="BD128" s="621"/>
    </row>
    <row r="129" spans="30:56" s="19" customFormat="1" x14ac:dyDescent="0.15">
      <c r="AD129" s="621"/>
      <c r="AE129" s="621"/>
      <c r="AF129" s="621"/>
      <c r="AG129" s="621"/>
      <c r="AH129" s="621"/>
      <c r="AI129" s="621"/>
      <c r="AJ129" s="621"/>
      <c r="AK129" s="621"/>
      <c r="AL129" s="621"/>
      <c r="AM129" s="621"/>
      <c r="AN129" s="621"/>
      <c r="AO129" s="621"/>
      <c r="AP129" s="621"/>
      <c r="AQ129" s="621"/>
      <c r="AR129" s="621"/>
      <c r="AS129" s="621"/>
      <c r="AT129" s="621"/>
      <c r="AU129" s="621"/>
      <c r="AV129" s="621"/>
      <c r="AW129" s="621"/>
      <c r="AX129" s="621"/>
      <c r="AY129" s="621"/>
      <c r="AZ129" s="621"/>
      <c r="BA129" s="621"/>
      <c r="BB129" s="621"/>
      <c r="BC129" s="621"/>
      <c r="BD129" s="621"/>
    </row>
    <row r="130" spans="30:56" s="19" customFormat="1" x14ac:dyDescent="0.15">
      <c r="AD130" s="621"/>
      <c r="AE130" s="621"/>
      <c r="AF130" s="621"/>
      <c r="AG130" s="621"/>
      <c r="AH130" s="621"/>
      <c r="AI130" s="621"/>
      <c r="AJ130" s="621"/>
      <c r="AK130" s="621"/>
      <c r="AL130" s="621"/>
      <c r="AM130" s="621"/>
      <c r="AN130" s="621"/>
      <c r="AO130" s="621"/>
      <c r="AP130" s="621"/>
      <c r="AQ130" s="621"/>
      <c r="AR130" s="621"/>
      <c r="AS130" s="621"/>
      <c r="AT130" s="621"/>
      <c r="AU130" s="621"/>
      <c r="AV130" s="621"/>
      <c r="AW130" s="621"/>
      <c r="AX130" s="621"/>
      <c r="AY130" s="621"/>
      <c r="AZ130" s="621"/>
      <c r="BA130" s="621"/>
      <c r="BB130" s="621"/>
      <c r="BC130" s="621"/>
      <c r="BD130" s="621"/>
    </row>
    <row r="131" spans="30:56" s="19" customFormat="1" x14ac:dyDescent="0.15">
      <c r="AD131" s="621"/>
      <c r="AE131" s="621"/>
      <c r="AF131" s="621"/>
      <c r="AG131" s="621"/>
      <c r="AH131" s="621"/>
      <c r="AI131" s="621"/>
      <c r="AJ131" s="621"/>
      <c r="AK131" s="621"/>
      <c r="AL131" s="621"/>
      <c r="AM131" s="621"/>
      <c r="AN131" s="621"/>
      <c r="AO131" s="621"/>
      <c r="AP131" s="621"/>
      <c r="AQ131" s="621"/>
      <c r="AR131" s="621"/>
      <c r="AS131" s="621"/>
      <c r="AT131" s="621"/>
      <c r="AU131" s="621"/>
      <c r="AV131" s="621"/>
      <c r="AW131" s="621"/>
      <c r="AX131" s="621"/>
      <c r="AY131" s="621"/>
      <c r="AZ131" s="621"/>
      <c r="BA131" s="621"/>
      <c r="BB131" s="621"/>
      <c r="BC131" s="621"/>
      <c r="BD131" s="621"/>
    </row>
    <row r="132" spans="30:56" s="19" customFormat="1" x14ac:dyDescent="0.15">
      <c r="AD132" s="621"/>
      <c r="AE132" s="621"/>
      <c r="AF132" s="621"/>
      <c r="AG132" s="621"/>
      <c r="AH132" s="621"/>
      <c r="AI132" s="621"/>
      <c r="AJ132" s="621"/>
      <c r="AK132" s="621"/>
      <c r="AL132" s="621"/>
      <c r="AM132" s="621"/>
      <c r="AN132" s="621"/>
      <c r="AO132" s="621"/>
      <c r="AP132" s="621"/>
      <c r="AQ132" s="621"/>
      <c r="AR132" s="621"/>
      <c r="AS132" s="621"/>
      <c r="AT132" s="621"/>
      <c r="AU132" s="621"/>
      <c r="AV132" s="621"/>
      <c r="AW132" s="621"/>
      <c r="AX132" s="621"/>
      <c r="AY132" s="621"/>
      <c r="AZ132" s="621"/>
      <c r="BA132" s="621"/>
      <c r="BB132" s="621"/>
      <c r="BC132" s="621"/>
      <c r="BD132" s="621"/>
    </row>
  </sheetData>
  <sheetProtection algorithmName="SHA-512" hashValue="2LkARrK0MP3ZGx+KkRw7TYWBZfYpKEWLFYyHLabEgatTIIHS1qW8z89MX3IQGnyU1Yu6BA5fAF16vS4nz4rtRA==" saltValue="ouMSw4uMj+P0G22oqWI2Mg==" spinCount="100000" sheet="1" formatRows="0"/>
  <dataConsolidate/>
  <mergeCells count="44">
    <mergeCell ref="AI97:BC97"/>
    <mergeCell ref="AI99:BC99"/>
    <mergeCell ref="AI101:BC101"/>
    <mergeCell ref="AI80:BC80"/>
    <mergeCell ref="AI83:BC83"/>
    <mergeCell ref="AI85:BC85"/>
    <mergeCell ref="AI87:BC87"/>
    <mergeCell ref="AI89:BC89"/>
    <mergeCell ref="AI91:BC91"/>
    <mergeCell ref="AI93:BC93"/>
    <mergeCell ref="AI95:BC95"/>
    <mergeCell ref="AM82:BD82"/>
    <mergeCell ref="A1:AA1"/>
    <mergeCell ref="AD1:BD1"/>
    <mergeCell ref="A2:AA2"/>
    <mergeCell ref="AD2:BD2"/>
    <mergeCell ref="A4:AA4"/>
    <mergeCell ref="AD4:BD4"/>
    <mergeCell ref="A5:AA5"/>
    <mergeCell ref="A14:AA14"/>
    <mergeCell ref="AD14:BD14"/>
    <mergeCell ref="AD5:BD5"/>
    <mergeCell ref="D30:AA30"/>
    <mergeCell ref="E45:AA45"/>
    <mergeCell ref="AG30:BD30"/>
    <mergeCell ref="AG34:BD34"/>
    <mergeCell ref="AH45:BD45"/>
    <mergeCell ref="F85:Z85"/>
    <mergeCell ref="F80:Z80"/>
    <mergeCell ref="F83:Z83"/>
    <mergeCell ref="D34:AA34"/>
    <mergeCell ref="A37:AA37"/>
    <mergeCell ref="AD37:BD37"/>
    <mergeCell ref="A38:AA38"/>
    <mergeCell ref="AD38:BD38"/>
    <mergeCell ref="T109:AA109"/>
    <mergeCell ref="F99:Z99"/>
    <mergeCell ref="F101:Z101"/>
    <mergeCell ref="F87:Z87"/>
    <mergeCell ref="F89:Z89"/>
    <mergeCell ref="F91:Z91"/>
    <mergeCell ref="F93:Z93"/>
    <mergeCell ref="F95:Z95"/>
    <mergeCell ref="F97:Z97"/>
  </mergeCells>
  <phoneticPr fontId="2"/>
  <conditionalFormatting sqref="C7:C8">
    <cfRule type="expression" dxfId="227" priority="7">
      <formula>SUM($C$7,$C$8)&lt;&gt;1</formula>
    </cfRule>
  </conditionalFormatting>
  <conditionalFormatting sqref="C8 D10:D11">
    <cfRule type="expression" dxfId="226" priority="8">
      <formula>$C$7=1</formula>
    </cfRule>
  </conditionalFormatting>
  <conditionalFormatting sqref="C17:C18">
    <cfRule type="expression" dxfId="225" priority="9">
      <formula>SUM($C$17,$C$18)&lt;&gt;1</formula>
    </cfRule>
  </conditionalFormatting>
  <conditionalFormatting sqref="C21:C22 C25:C26 C29:C30 C33:C34">
    <cfRule type="expression" dxfId="224" priority="11" stopIfTrue="1">
      <formula>$C$18=1</formula>
    </cfRule>
  </conditionalFormatting>
  <conditionalFormatting sqref="C21:C22">
    <cfRule type="expression" dxfId="223" priority="10">
      <formula>AND($C$17=1,SUM($C$21,$C$22)&lt;&gt;1)</formula>
    </cfRule>
  </conditionalFormatting>
  <conditionalFormatting sqref="C25:C26">
    <cfRule type="expression" dxfId="222" priority="12">
      <formula>AND($C$17=1,SUM($C$25,$C$26)&lt;&gt;1)</formula>
    </cfRule>
  </conditionalFormatting>
  <conditionalFormatting sqref="C29:C30">
    <cfRule type="expression" dxfId="221" priority="13">
      <formula>AND($C$17=1,SUM($C$29,$C$30)&lt;&gt;1)</formula>
    </cfRule>
  </conditionalFormatting>
  <conditionalFormatting sqref="C33:C34">
    <cfRule type="expression" dxfId="220" priority="14">
      <formula>AND($C$17=1,SUM($C$33,$C$34)&lt;&gt;1)</formula>
    </cfRule>
  </conditionalFormatting>
  <conditionalFormatting sqref="C40 C103 C105">
    <cfRule type="expression" dxfId="219" priority="15">
      <formula>SUM($C$40,$C$103,$C$105)&lt;&gt;1</formula>
    </cfRule>
  </conditionalFormatting>
  <conditionalFormatting sqref="C40">
    <cfRule type="expression" dxfId="218" priority="16">
      <formula>AND(SUM($D$43,$D$45:$D$50,$D$52:$D$62,$D$64:$D$66,$D$68:$D$74,$D$77:$D$79,$D$82)&gt;=1,$C$40&lt;&gt;1)</formula>
    </cfRule>
  </conditionalFormatting>
  <conditionalFormatting sqref="D10:D11">
    <cfRule type="expression" dxfId="217" priority="5">
      <formula>AND($C$7=1,SUM($D$10,$D$11)&gt;0)</formula>
    </cfRule>
    <cfRule type="expression" dxfId="216" priority="6">
      <formula>AND($C$8=1,SUM($D$10,$D$11)&lt;&gt;1)</formula>
    </cfRule>
  </conditionalFormatting>
  <conditionalFormatting sqref="D43 D45:D50 D52:D62 D64:D66 D68:D74 D77:D79 D82">
    <cfRule type="expression" dxfId="215" priority="17">
      <formula>AND($C$40=1,SUM($D$43,$D$45:$D$50,$D$52:$D$62,$D$64:$D$66,$D$68:$D$74,$D$77:$D$79,$D$82)=0)</formula>
    </cfRule>
  </conditionalFormatting>
  <conditionalFormatting sqref="D82">
    <cfRule type="expression" dxfId="214" priority="18">
      <formula>AND(COUNTA($F$83,$F$85,$F$87,$F$89,$F$91,$F$93,$F$95,$F$97,$F$99,$F$101)&gt;=1,$D$82&lt;&gt;1)</formula>
    </cfRule>
  </conditionalFormatting>
  <conditionalFormatting sqref="F83 F85 F87 F89 F91 F93 F95 F97 F99 F101">
    <cfRule type="expression" dxfId="213" priority="19">
      <formula>AND($D$82=1,COUNTA($F$83,$F$85,$F$87,$F$89,$F$91,$F$93,$F$95,$F$97,$F$99,$F$101)=0)</formula>
    </cfRule>
  </conditionalFormatting>
  <dataValidations count="4">
    <dataValidation type="whole" imeMode="off" operator="equal" allowBlank="1" showInputMessage="1" showErrorMessage="1" errorTitle="入力できません" error="半角数字の1を入力してください。" prompt="該当する場合に、半角数字の1を記入してください。" sqref="AF27 AF19 AF23 AF31" xr:uid="{00000000-0002-0000-0600-000000000000}">
      <formula1>1</formula1>
    </dataValidation>
    <dataValidation type="list" imeMode="off" operator="equal" allowBlank="1" showErrorMessage="1" errorTitle="入力できません" error="半角数字の1を入力してください。" sqref="AF105 C17:C18 C33:C34 D82 C21:C22 C40 D43 D45:D50 D52:D62 D64:D66 C25:C26 D77:D79 D68:D74 C29:C30 C103 C105 D10:D11 AF17:AF18 AF33:AF34 AG82 AF21:AF22 AF40 AG43 AG45:AG50 AG52:AG62 AG64:AG66 AF25:AF26 AG77:AG79 AG68:AG74 AF29:AF30 AF103 C7:C8 AF7:AF8 AG10:AG11" xr:uid="{00000000-0002-0000-0600-000001000000}">
      <formula1>"1"</formula1>
    </dataValidation>
    <dataValidation imeMode="on" allowBlank="1" showInputMessage="1" showErrorMessage="1" sqref="F83:Z83 F85:Z85 F87:Z87 F89:Z89 F91:Z91 F93:Z93 F95:Z95 F97:Z97 F99:Z99 F101:Z101 AI83:BC83 AI85:BC85 AI87:BC87 AI89:BC89 AI91:BC91 AI93:BC93 AI95:BC95 AI97:BC97 AI99:BC99 AI101:BC101" xr:uid="{00000000-0002-0000-0600-000002000000}"/>
    <dataValidation type="whole" imeMode="off" operator="equal" allowBlank="1" showInputMessage="1" showErrorMessage="1" errorTitle="入力できません" error="半角数字の1を入力してください。" sqref="C31 C27 C23 C19" xr:uid="{00000000-0002-0000-0600-000003000000}">
      <formula1>1</formula1>
    </dataValidation>
  </dataValidations>
  <pageMargins left="0.55118110236220474" right="0.55118110236220474" top="0.78740157480314965" bottom="0.78740157480314965" header="0.51181102362204722" footer="0.51181102362204722"/>
  <pageSetup paperSize="9" scale="92" fitToHeight="0" orientation="portrait" cellComments="asDisplayed" r:id="rId1"/>
  <headerFooter alignWithMargins="0">
    <oddHeader>&amp;L&amp;A</oddHeader>
  </headerFooter>
  <rowBreaks count="2" manualBreakCount="2">
    <brk id="36" max="27" man="1"/>
    <brk id="75" max="27" man="1"/>
  </rowBreaks>
  <drawing r:id="rId2"/>
  <extLst>
    <ext xmlns:x14="http://schemas.microsoft.com/office/spreadsheetml/2009/9/main" uri="{78C0D931-6437-407d-A8EE-F0AAD7539E65}">
      <x14:conditionalFormattings>
        <x14:conditionalFormatting xmlns:xm="http://schemas.microsoft.com/office/excel/2006/main">
          <x14:cfRule type="expression" priority="1" id="{B2D5DDF5-CF68-4EE1-92E6-C17F8FE0670F}">
            <xm:f>'１．学校基本情報'!$D$20&gt;0</xm:f>
            <x14:dxf>
              <fill>
                <patternFill>
                  <bgColor theme="0" tint="-0.24994659260841701"/>
                </patternFill>
              </fill>
            </x14:dxf>
          </x14:cfRule>
          <xm:sqref>C7:C8 D10:D11 C17:C18 C21:C22 C25:C26 C29:C30 C33:C34 C40 D43 D45:D50 D52:D62 D64:D66 D68:D74 D77:D79 D82 C103 C105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BJ156"/>
  <sheetViews>
    <sheetView zoomScaleNormal="100" zoomScaleSheetLayoutView="100" workbookViewId="0">
      <selection activeCell="A2" sqref="A2:Z2"/>
    </sheetView>
  </sheetViews>
  <sheetFormatPr defaultColWidth="8.5" defaultRowHeight="12" x14ac:dyDescent="0.15"/>
  <cols>
    <col min="1" max="1" width="4.625" style="44" customWidth="1"/>
    <col min="2" max="2" width="8.625" style="44" customWidth="1"/>
    <col min="3" max="3" width="38.625" style="44" customWidth="1"/>
    <col min="4" max="14" width="5.125" style="44" customWidth="1"/>
    <col min="15" max="26" width="5.125" style="87" customWidth="1"/>
    <col min="27" max="29" width="5.125" style="44" customWidth="1"/>
    <col min="30" max="31" width="4.625" style="44" customWidth="1"/>
    <col min="32" max="32" width="7.625" style="44" customWidth="1"/>
    <col min="33" max="33" width="34.625" style="658" customWidth="1"/>
    <col min="34" max="44" width="4.125" style="658" customWidth="1"/>
    <col min="45" max="56" width="4.125" style="641" customWidth="1"/>
    <col min="57" max="57" width="4.125" style="658" customWidth="1"/>
    <col min="58" max="61" width="4.125" style="44" customWidth="1"/>
    <col min="62" max="16384" width="8.5" style="44"/>
  </cols>
  <sheetData>
    <row r="1" spans="1:57" s="15" customFormat="1" ht="21" customHeight="1" x14ac:dyDescent="0.15">
      <c r="A1" s="1853" t="str">
        <f>IF(ISBLANK('１．学校基本情報'!$A$7),"",'１．学校基本情報'!$A$7)</f>
        <v/>
      </c>
      <c r="B1" s="1853"/>
      <c r="C1" s="1853"/>
      <c r="D1" s="1853"/>
      <c r="E1" s="1853"/>
      <c r="F1" s="1853"/>
      <c r="G1" s="1853"/>
      <c r="H1" s="1853"/>
      <c r="I1" s="1853"/>
      <c r="J1" s="1853"/>
      <c r="K1" s="1853"/>
      <c r="L1" s="1853"/>
      <c r="M1" s="1853"/>
      <c r="N1" s="1853"/>
      <c r="O1" s="1853"/>
      <c r="P1" s="1853"/>
      <c r="Q1" s="1853"/>
      <c r="R1" s="1853"/>
      <c r="S1" s="1853"/>
      <c r="T1" s="1853"/>
      <c r="U1" s="1853"/>
      <c r="V1" s="1853"/>
      <c r="W1" s="1853"/>
      <c r="X1" s="1853"/>
      <c r="Y1" s="1853"/>
      <c r="Z1" s="1853"/>
      <c r="AF1" s="34"/>
      <c r="AG1" s="1904" t="s">
        <v>161</v>
      </c>
      <c r="AH1" s="1904"/>
      <c r="AI1" s="1904"/>
      <c r="AJ1" s="1904"/>
      <c r="AK1" s="1904"/>
      <c r="AL1" s="1904"/>
      <c r="AM1" s="1904"/>
      <c r="AN1" s="1904"/>
      <c r="AO1" s="1904"/>
      <c r="AP1" s="1904"/>
      <c r="AQ1" s="1904"/>
      <c r="AR1" s="1904"/>
      <c r="AS1" s="1904"/>
      <c r="AT1" s="1904"/>
      <c r="AU1" s="1904"/>
      <c r="AV1" s="1904"/>
      <c r="AW1" s="1904"/>
      <c r="AX1" s="1904"/>
      <c r="AY1" s="1904"/>
      <c r="AZ1" s="1904"/>
      <c r="BA1" s="1904"/>
      <c r="BB1" s="1904"/>
      <c r="BC1" s="1904"/>
      <c r="BD1" s="1904"/>
      <c r="BE1" s="34"/>
    </row>
    <row r="2" spans="1:57" s="15" customFormat="1" ht="21" customHeight="1" x14ac:dyDescent="0.15">
      <c r="A2" s="2183" t="s">
        <v>1140</v>
      </c>
      <c r="B2" s="2183"/>
      <c r="C2" s="2183"/>
      <c r="D2" s="2183"/>
      <c r="E2" s="2183"/>
      <c r="F2" s="2183"/>
      <c r="G2" s="2183"/>
      <c r="H2" s="2183"/>
      <c r="I2" s="2183"/>
      <c r="J2" s="2183"/>
      <c r="K2" s="2183"/>
      <c r="L2" s="2183"/>
      <c r="M2" s="2183"/>
      <c r="N2" s="2183"/>
      <c r="O2" s="2183"/>
      <c r="P2" s="2183"/>
      <c r="Q2" s="2183"/>
      <c r="R2" s="2183"/>
      <c r="S2" s="2183"/>
      <c r="T2" s="2183"/>
      <c r="U2" s="2183"/>
      <c r="V2" s="2183"/>
      <c r="W2" s="2183"/>
      <c r="X2" s="2183"/>
      <c r="Y2" s="2183"/>
      <c r="Z2" s="2183"/>
      <c r="AA2" s="757"/>
      <c r="AB2" s="757"/>
      <c r="AC2" s="757"/>
      <c r="AD2" s="757"/>
      <c r="AE2" s="279" t="s">
        <v>4507</v>
      </c>
      <c r="AG2" s="649"/>
      <c r="AH2" s="649"/>
      <c r="AI2" s="649"/>
      <c r="AJ2" s="649"/>
      <c r="AK2" s="649"/>
      <c r="AL2" s="649"/>
      <c r="AM2" s="649"/>
      <c r="AN2" s="649"/>
      <c r="AO2" s="649"/>
      <c r="AP2" s="649"/>
      <c r="AQ2" s="649"/>
      <c r="AR2" s="649"/>
      <c r="AS2" s="649"/>
      <c r="AT2" s="649"/>
      <c r="AU2" s="649"/>
      <c r="AV2" s="649"/>
      <c r="AW2" s="649"/>
      <c r="AX2" s="649"/>
      <c r="AY2" s="649"/>
      <c r="AZ2" s="649"/>
      <c r="BA2" s="649"/>
      <c r="BB2" s="649"/>
      <c r="BC2" s="649"/>
      <c r="BD2" s="649"/>
      <c r="BE2" s="649"/>
    </row>
    <row r="3" spans="1:57" s="15" customFormat="1" ht="18" customHeight="1" x14ac:dyDescent="0.15">
      <c r="A3" s="1999" t="s">
        <v>117</v>
      </c>
      <c r="B3" s="1999"/>
      <c r="C3" s="1999"/>
      <c r="D3" s="1999"/>
      <c r="E3" s="1999"/>
      <c r="F3" s="1999"/>
      <c r="G3" s="1999"/>
      <c r="H3" s="1999"/>
      <c r="I3" s="1999"/>
      <c r="J3" s="1999"/>
      <c r="K3" s="1999"/>
      <c r="L3" s="1999"/>
      <c r="M3" s="1999"/>
      <c r="N3" s="1999"/>
      <c r="O3" s="1999"/>
      <c r="P3" s="1999"/>
      <c r="Q3" s="1999"/>
      <c r="R3" s="1999"/>
      <c r="S3" s="1999"/>
      <c r="T3" s="1999"/>
      <c r="U3" s="1999"/>
      <c r="V3" s="1999"/>
      <c r="W3" s="1999"/>
      <c r="X3" s="1999"/>
      <c r="Y3" s="1999"/>
      <c r="Z3" s="1999"/>
      <c r="AA3" s="456"/>
      <c r="AB3" s="456"/>
      <c r="AC3" s="456"/>
      <c r="AD3" s="456"/>
      <c r="AE3" s="1895" t="s">
        <v>117</v>
      </c>
      <c r="AF3" s="1895"/>
      <c r="AG3" s="1895"/>
      <c r="AH3" s="1895"/>
      <c r="AI3" s="1895"/>
      <c r="AJ3" s="1895"/>
      <c r="AK3" s="1895"/>
      <c r="AL3" s="1895"/>
      <c r="AM3" s="1895"/>
      <c r="AN3" s="1895"/>
      <c r="AO3" s="1895"/>
      <c r="AP3" s="1895"/>
      <c r="AQ3" s="1895"/>
      <c r="AR3" s="1895"/>
      <c r="AS3" s="1895"/>
      <c r="AT3" s="1895"/>
      <c r="AU3" s="1895"/>
      <c r="AV3" s="1895"/>
      <c r="AW3" s="1895"/>
      <c r="AX3" s="1895"/>
      <c r="AY3" s="1895"/>
      <c r="AZ3" s="1895"/>
      <c r="BA3" s="1895"/>
      <c r="BB3" s="1895"/>
      <c r="BC3" s="1895"/>
      <c r="BD3" s="1895"/>
      <c r="BE3" s="636"/>
    </row>
    <row r="4" spans="1:57" s="16" customFormat="1" ht="53.25" customHeight="1" thickBot="1" x14ac:dyDescent="0.3">
      <c r="A4" s="1882" t="s">
        <v>3509</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5"/>
      <c r="AB4" s="15"/>
      <c r="AC4" s="15"/>
      <c r="AD4" s="15"/>
      <c r="AE4" s="2394" t="s">
        <v>3431</v>
      </c>
      <c r="AF4" s="2394"/>
      <c r="AG4" s="2394"/>
      <c r="AH4" s="2394"/>
      <c r="AI4" s="2394"/>
      <c r="AJ4" s="2394"/>
      <c r="AK4" s="2394"/>
      <c r="AL4" s="2394"/>
      <c r="AM4" s="2394"/>
      <c r="AN4" s="2394"/>
      <c r="AO4" s="2394"/>
      <c r="AP4" s="2394"/>
      <c r="AQ4" s="2394"/>
      <c r="AR4" s="2394"/>
      <c r="AS4" s="2394"/>
      <c r="AT4" s="2394"/>
      <c r="AU4" s="2394"/>
      <c r="AV4" s="2394"/>
      <c r="AW4" s="2394"/>
      <c r="AX4" s="2394"/>
      <c r="AY4" s="2394"/>
      <c r="AZ4" s="2394"/>
      <c r="BA4" s="2394"/>
      <c r="BB4" s="2394"/>
      <c r="BC4" s="2394"/>
      <c r="BD4" s="2394"/>
      <c r="BE4" s="34"/>
    </row>
    <row r="5" spans="1:57" s="16" customFormat="1" ht="21" customHeight="1" thickBot="1" x14ac:dyDescent="0.3">
      <c r="A5" s="2319" t="s">
        <v>1185</v>
      </c>
      <c r="B5" s="2320"/>
      <c r="C5" s="2325" t="s">
        <v>1186</v>
      </c>
      <c r="D5" s="2328" t="s">
        <v>1257</v>
      </c>
      <c r="E5" s="2331" t="s">
        <v>1258</v>
      </c>
      <c r="F5" s="2331" t="s">
        <v>1259</v>
      </c>
      <c r="G5" s="2331" t="s">
        <v>1260</v>
      </c>
      <c r="H5" s="2334" t="s">
        <v>1261</v>
      </c>
      <c r="I5" s="2360" t="s">
        <v>3510</v>
      </c>
      <c r="J5" s="2361"/>
      <c r="K5" s="2361"/>
      <c r="L5" s="2361"/>
      <c r="M5" s="2361"/>
      <c r="N5" s="2361"/>
      <c r="O5" s="2361"/>
      <c r="P5" s="2361"/>
      <c r="Q5" s="2361"/>
      <c r="R5" s="2361"/>
      <c r="S5" s="2361"/>
      <c r="T5" s="2361"/>
      <c r="U5" s="2361"/>
      <c r="V5" s="2361"/>
      <c r="W5" s="2361"/>
      <c r="X5" s="2361"/>
      <c r="Y5" s="2361"/>
      <c r="Z5" s="2362"/>
      <c r="AA5" s="965"/>
      <c r="AB5" s="23"/>
      <c r="AC5" s="23"/>
      <c r="AE5" s="2409" t="s">
        <v>1185</v>
      </c>
      <c r="AF5" s="2410"/>
      <c r="AG5" s="2415" t="s">
        <v>1186</v>
      </c>
      <c r="AH5" s="2424" t="s">
        <v>1257</v>
      </c>
      <c r="AI5" s="2421" t="s">
        <v>1258</v>
      </c>
      <c r="AJ5" s="2421" t="s">
        <v>1259</v>
      </c>
      <c r="AK5" s="2421" t="s">
        <v>1260</v>
      </c>
      <c r="AL5" s="2418" t="s">
        <v>1261</v>
      </c>
      <c r="AM5" s="2391" t="s">
        <v>3432</v>
      </c>
      <c r="AN5" s="2392"/>
      <c r="AO5" s="2392"/>
      <c r="AP5" s="2392"/>
      <c r="AQ5" s="2392"/>
      <c r="AR5" s="2392"/>
      <c r="AS5" s="2392"/>
      <c r="AT5" s="2392"/>
      <c r="AU5" s="2392"/>
      <c r="AV5" s="2392"/>
      <c r="AW5" s="2392"/>
      <c r="AX5" s="2392"/>
      <c r="AY5" s="2392"/>
      <c r="AZ5" s="2392"/>
      <c r="BA5" s="2392"/>
      <c r="BB5" s="2392"/>
      <c r="BC5" s="2392"/>
      <c r="BD5" s="2393"/>
    </row>
    <row r="6" spans="1:57" s="16" customFormat="1" ht="19.5" customHeight="1" x14ac:dyDescent="0.25">
      <c r="A6" s="2321"/>
      <c r="B6" s="2322"/>
      <c r="C6" s="2326"/>
      <c r="D6" s="2329"/>
      <c r="E6" s="2332"/>
      <c r="F6" s="2332"/>
      <c r="G6" s="2332"/>
      <c r="H6" s="2335"/>
      <c r="I6" s="2363" t="s">
        <v>1191</v>
      </c>
      <c r="J6" s="2364"/>
      <c r="K6" s="2364"/>
      <c r="L6" s="2364"/>
      <c r="M6" s="2364"/>
      <c r="N6" s="2364"/>
      <c r="O6" s="2364"/>
      <c r="P6" s="2365"/>
      <c r="Q6" s="2376" t="s">
        <v>1192</v>
      </c>
      <c r="R6" s="2377"/>
      <c r="S6" s="2336" t="s">
        <v>1193</v>
      </c>
      <c r="T6" s="2337"/>
      <c r="U6" s="2342" t="s">
        <v>1194</v>
      </c>
      <c r="V6" s="2343"/>
      <c r="W6" s="2348" t="s">
        <v>57</v>
      </c>
      <c r="X6" s="2349"/>
      <c r="Y6" s="2354" t="s">
        <v>4506</v>
      </c>
      <c r="Z6" s="2355"/>
      <c r="AC6" s="542"/>
      <c r="AE6" s="2411"/>
      <c r="AF6" s="2412"/>
      <c r="AG6" s="2416"/>
      <c r="AH6" s="2425"/>
      <c r="AI6" s="2422"/>
      <c r="AJ6" s="2422"/>
      <c r="AK6" s="2422"/>
      <c r="AL6" s="2419"/>
      <c r="AM6" s="2196" t="s">
        <v>3433</v>
      </c>
      <c r="AN6" s="2208"/>
      <c r="AO6" s="2208"/>
      <c r="AP6" s="2208"/>
      <c r="AQ6" s="2208"/>
      <c r="AR6" s="2208"/>
      <c r="AS6" s="2208"/>
      <c r="AT6" s="2197"/>
      <c r="AU6" s="2196" t="s">
        <v>3434</v>
      </c>
      <c r="AV6" s="2197"/>
      <c r="AW6" s="2196" t="s">
        <v>3435</v>
      </c>
      <c r="AX6" s="2197"/>
      <c r="AY6" s="2196" t="s">
        <v>3436</v>
      </c>
      <c r="AZ6" s="2197"/>
      <c r="BA6" s="2400" t="s">
        <v>57</v>
      </c>
      <c r="BB6" s="2401"/>
      <c r="BC6" s="2396" t="s">
        <v>3974</v>
      </c>
      <c r="BD6" s="2397"/>
    </row>
    <row r="7" spans="1:57" s="16" customFormat="1" ht="24" customHeight="1" x14ac:dyDescent="0.25">
      <c r="A7" s="2321"/>
      <c r="B7" s="2322"/>
      <c r="C7" s="2326"/>
      <c r="D7" s="2329"/>
      <c r="E7" s="2332"/>
      <c r="F7" s="2332"/>
      <c r="G7" s="2332"/>
      <c r="H7" s="2335"/>
      <c r="I7" s="2372" t="s">
        <v>1262</v>
      </c>
      <c r="J7" s="2373"/>
      <c r="K7" s="2369" t="s">
        <v>1263</v>
      </c>
      <c r="L7" s="2370"/>
      <c r="M7" s="2370"/>
      <c r="N7" s="2370"/>
      <c r="O7" s="2370"/>
      <c r="P7" s="2371"/>
      <c r="Q7" s="2378"/>
      <c r="R7" s="2379"/>
      <c r="S7" s="2338"/>
      <c r="T7" s="2339"/>
      <c r="U7" s="2344"/>
      <c r="V7" s="2345"/>
      <c r="W7" s="2350"/>
      <c r="X7" s="2351"/>
      <c r="Y7" s="2356"/>
      <c r="Z7" s="2357"/>
      <c r="AC7" s="542"/>
      <c r="AE7" s="2411"/>
      <c r="AF7" s="2412"/>
      <c r="AG7" s="2416"/>
      <c r="AH7" s="2425"/>
      <c r="AI7" s="2422"/>
      <c r="AJ7" s="2422"/>
      <c r="AK7" s="2422"/>
      <c r="AL7" s="2419"/>
      <c r="AM7" s="2209" t="s">
        <v>1262</v>
      </c>
      <c r="AN7" s="2210"/>
      <c r="AO7" s="2215" t="s">
        <v>1263</v>
      </c>
      <c r="AP7" s="2216"/>
      <c r="AQ7" s="2216"/>
      <c r="AR7" s="2216"/>
      <c r="AS7" s="2216"/>
      <c r="AT7" s="2217"/>
      <c r="AU7" s="2198"/>
      <c r="AV7" s="2199"/>
      <c r="AW7" s="2198"/>
      <c r="AX7" s="2199"/>
      <c r="AY7" s="2198"/>
      <c r="AZ7" s="2199"/>
      <c r="BA7" s="2402"/>
      <c r="BB7" s="2403"/>
      <c r="BC7" s="2396"/>
      <c r="BD7" s="2397"/>
    </row>
    <row r="8" spans="1:57" s="16" customFormat="1" ht="30" customHeight="1" x14ac:dyDescent="0.25">
      <c r="A8" s="2321"/>
      <c r="B8" s="2322"/>
      <c r="C8" s="2326"/>
      <c r="D8" s="2329"/>
      <c r="E8" s="2332"/>
      <c r="F8" s="2332"/>
      <c r="G8" s="2332"/>
      <c r="H8" s="2335"/>
      <c r="I8" s="2374"/>
      <c r="J8" s="2375"/>
      <c r="K8" s="2366" t="s">
        <v>1264</v>
      </c>
      <c r="L8" s="2367"/>
      <c r="M8" s="2366" t="s">
        <v>1265</v>
      </c>
      <c r="N8" s="2367"/>
      <c r="O8" s="2366" t="s">
        <v>3478</v>
      </c>
      <c r="P8" s="2368"/>
      <c r="Q8" s="2380"/>
      <c r="R8" s="2381"/>
      <c r="S8" s="2340"/>
      <c r="T8" s="2341"/>
      <c r="U8" s="2346"/>
      <c r="V8" s="2347"/>
      <c r="W8" s="2352"/>
      <c r="X8" s="2353"/>
      <c r="Y8" s="2358"/>
      <c r="Z8" s="2359"/>
      <c r="AC8" s="542"/>
      <c r="AE8" s="2411"/>
      <c r="AF8" s="2412"/>
      <c r="AG8" s="2416"/>
      <c r="AH8" s="2425"/>
      <c r="AI8" s="2422"/>
      <c r="AJ8" s="2422"/>
      <c r="AK8" s="2422"/>
      <c r="AL8" s="2419"/>
      <c r="AM8" s="2211"/>
      <c r="AN8" s="2212"/>
      <c r="AO8" s="2213" t="s">
        <v>1264</v>
      </c>
      <c r="AP8" s="2214"/>
      <c r="AQ8" s="2213" t="s">
        <v>1265</v>
      </c>
      <c r="AR8" s="2214"/>
      <c r="AS8" s="2213" t="s">
        <v>3480</v>
      </c>
      <c r="AT8" s="2395"/>
      <c r="AU8" s="2200"/>
      <c r="AV8" s="2201"/>
      <c r="AW8" s="2200"/>
      <c r="AX8" s="2201"/>
      <c r="AY8" s="2200"/>
      <c r="AZ8" s="2201"/>
      <c r="BA8" s="2404"/>
      <c r="BB8" s="2405"/>
      <c r="BC8" s="2398"/>
      <c r="BD8" s="2399"/>
    </row>
    <row r="9" spans="1:57" s="16" customFormat="1" ht="60" customHeight="1" thickBot="1" x14ac:dyDescent="0.3">
      <c r="A9" s="2323"/>
      <c r="B9" s="2324"/>
      <c r="C9" s="2327"/>
      <c r="D9" s="2330"/>
      <c r="E9" s="2333"/>
      <c r="F9" s="2333"/>
      <c r="G9" s="2333"/>
      <c r="H9" s="2335"/>
      <c r="I9" s="966" t="s">
        <v>118</v>
      </c>
      <c r="J9" s="596" t="s">
        <v>119</v>
      </c>
      <c r="K9" s="597" t="s">
        <v>118</v>
      </c>
      <c r="L9" s="595" t="s">
        <v>119</v>
      </c>
      <c r="M9" s="597" t="s">
        <v>118</v>
      </c>
      <c r="N9" s="595" t="s">
        <v>119</v>
      </c>
      <c r="O9" s="597" t="s">
        <v>118</v>
      </c>
      <c r="P9" s="967" t="s">
        <v>119</v>
      </c>
      <c r="Q9" s="321" t="s">
        <v>118</v>
      </c>
      <c r="R9" s="322" t="s">
        <v>119</v>
      </c>
      <c r="S9" s="323" t="s">
        <v>118</v>
      </c>
      <c r="T9" s="324" t="s">
        <v>119</v>
      </c>
      <c r="U9" s="325" t="s">
        <v>118</v>
      </c>
      <c r="V9" s="326" t="s">
        <v>119</v>
      </c>
      <c r="W9" s="327" t="s">
        <v>118</v>
      </c>
      <c r="X9" s="328" t="s">
        <v>119</v>
      </c>
      <c r="Y9" s="1013" t="s">
        <v>118</v>
      </c>
      <c r="Z9" s="1014" t="s">
        <v>119</v>
      </c>
      <c r="AC9" s="543"/>
      <c r="AE9" s="2413"/>
      <c r="AF9" s="2414"/>
      <c r="AG9" s="2417"/>
      <c r="AH9" s="2426"/>
      <c r="AI9" s="2423"/>
      <c r="AJ9" s="2423"/>
      <c r="AK9" s="2423"/>
      <c r="AL9" s="2420"/>
      <c r="AM9" s="1145" t="s">
        <v>118</v>
      </c>
      <c r="AN9" s="1146" t="s">
        <v>119</v>
      </c>
      <c r="AO9" s="1147" t="s">
        <v>118</v>
      </c>
      <c r="AP9" s="1145" t="s">
        <v>119</v>
      </c>
      <c r="AQ9" s="1147" t="s">
        <v>118</v>
      </c>
      <c r="AR9" s="1145" t="s">
        <v>119</v>
      </c>
      <c r="AS9" s="1147" t="s">
        <v>118</v>
      </c>
      <c r="AT9" s="1148" t="s">
        <v>119</v>
      </c>
      <c r="AU9" s="1149" t="s">
        <v>118</v>
      </c>
      <c r="AV9" s="1145" t="s">
        <v>119</v>
      </c>
      <c r="AW9" s="1149" t="s">
        <v>118</v>
      </c>
      <c r="AX9" s="1145" t="s">
        <v>119</v>
      </c>
      <c r="AY9" s="1149" t="s">
        <v>118</v>
      </c>
      <c r="AZ9" s="1145" t="s">
        <v>119</v>
      </c>
      <c r="BA9" s="1149" t="s">
        <v>118</v>
      </c>
      <c r="BB9" s="1150" t="s">
        <v>119</v>
      </c>
      <c r="BC9" s="1151" t="s">
        <v>118</v>
      </c>
      <c r="BD9" s="1152" t="s">
        <v>119</v>
      </c>
    </row>
    <row r="10" spans="1:57" s="16" customFormat="1" ht="16.5" customHeight="1" x14ac:dyDescent="0.25">
      <c r="A10" s="2257" t="s">
        <v>0</v>
      </c>
      <c r="B10" s="2258"/>
      <c r="C10" s="463" t="s">
        <v>3</v>
      </c>
      <c r="D10" s="119"/>
      <c r="E10" s="211"/>
      <c r="F10" s="132"/>
      <c r="G10" s="458"/>
      <c r="H10" s="459"/>
      <c r="I10" s="462"/>
      <c r="J10" s="121"/>
      <c r="K10" s="122"/>
      <c r="L10" s="121"/>
      <c r="M10" s="122"/>
      <c r="N10" s="121"/>
      <c r="O10" s="460"/>
      <c r="P10" s="123"/>
      <c r="Q10" s="462"/>
      <c r="R10" s="461"/>
      <c r="S10" s="462"/>
      <c r="T10" s="461"/>
      <c r="U10" s="462"/>
      <c r="V10" s="461"/>
      <c r="W10" s="462"/>
      <c r="X10" s="123"/>
      <c r="Y10" s="1316">
        <f t="shared" ref="Y10:Y35" si="0">SUM(I10,K10,M10,O10,Q10,S10,U10,W10)</f>
        <v>0</v>
      </c>
      <c r="Z10" s="1317">
        <f t="shared" ref="Z10:Z35" si="1">SUM(J10,L10,N10,P10,R10,T10,V10,X10)</f>
        <v>0</v>
      </c>
      <c r="AC10" s="15"/>
      <c r="AE10" s="2190" t="s">
        <v>0</v>
      </c>
      <c r="AF10" s="2191"/>
      <c r="AG10" s="1153" t="s">
        <v>3</v>
      </c>
      <c r="AH10" s="1154"/>
      <c r="AI10" s="1155"/>
      <c r="AJ10" s="1156"/>
      <c r="AK10" s="1157"/>
      <c r="AL10" s="32"/>
      <c r="AM10" s="1158"/>
      <c r="AN10" s="1159"/>
      <c r="AO10" s="1160"/>
      <c r="AP10" s="1159"/>
      <c r="AQ10" s="1160"/>
      <c r="AR10" s="1159"/>
      <c r="AS10" s="1161"/>
      <c r="AT10" s="1159"/>
      <c r="AU10" s="1162"/>
      <c r="AV10" s="1158"/>
      <c r="AW10" s="1162"/>
      <c r="AX10" s="1158"/>
      <c r="AY10" s="1162"/>
      <c r="AZ10" s="1158"/>
      <c r="BA10" s="1162"/>
      <c r="BB10" s="1163"/>
      <c r="BC10" s="1164">
        <v>0</v>
      </c>
      <c r="BD10" s="1165">
        <v>0</v>
      </c>
    </row>
    <row r="11" spans="1:57" s="16" customFormat="1" ht="16.5" customHeight="1" x14ac:dyDescent="0.25">
      <c r="A11" s="2257"/>
      <c r="B11" s="2258"/>
      <c r="C11" s="464" t="s">
        <v>4</v>
      </c>
      <c r="D11" s="332"/>
      <c r="E11" s="333"/>
      <c r="F11" s="208"/>
      <c r="G11" s="208"/>
      <c r="H11" s="209"/>
      <c r="I11" s="141"/>
      <c r="J11" s="336"/>
      <c r="K11" s="142"/>
      <c r="L11" s="162"/>
      <c r="M11" s="143"/>
      <c r="N11" s="336"/>
      <c r="O11" s="335"/>
      <c r="P11" s="968"/>
      <c r="Q11" s="334"/>
      <c r="R11" s="335"/>
      <c r="S11" s="334"/>
      <c r="T11" s="335"/>
      <c r="U11" s="334"/>
      <c r="V11" s="335"/>
      <c r="W11" s="334"/>
      <c r="X11" s="337"/>
      <c r="Y11" s="1318">
        <f t="shared" si="0"/>
        <v>0</v>
      </c>
      <c r="Z11" s="1319">
        <f t="shared" si="1"/>
        <v>0</v>
      </c>
      <c r="AC11" s="15"/>
      <c r="AE11" s="2192"/>
      <c r="AF11" s="2193"/>
      <c r="AG11" s="651" t="s">
        <v>4</v>
      </c>
      <c r="AH11" s="1166"/>
      <c r="AI11" s="1167"/>
      <c r="AJ11" s="1168"/>
      <c r="AK11" s="1168"/>
      <c r="AL11" s="1169"/>
      <c r="AM11" s="1170"/>
      <c r="AN11" s="1171"/>
      <c r="AO11" s="1172"/>
      <c r="AP11" s="1173"/>
      <c r="AQ11" s="1174"/>
      <c r="AR11" s="1171"/>
      <c r="AS11" s="1170"/>
      <c r="AT11" s="1171"/>
      <c r="AU11" s="1175"/>
      <c r="AV11" s="1170"/>
      <c r="AW11" s="1175"/>
      <c r="AX11" s="1170"/>
      <c r="AY11" s="1175"/>
      <c r="AZ11" s="1170"/>
      <c r="BA11" s="1175"/>
      <c r="BB11" s="1144"/>
      <c r="BC11" s="1176">
        <v>0</v>
      </c>
      <c r="BD11" s="1177">
        <v>0</v>
      </c>
    </row>
    <row r="12" spans="1:57" s="16" customFormat="1" ht="16.5" customHeight="1" x14ac:dyDescent="0.25">
      <c r="A12" s="2259"/>
      <c r="B12" s="2260"/>
      <c r="C12" s="801" t="s">
        <v>1080</v>
      </c>
      <c r="D12" s="124"/>
      <c r="E12" s="329"/>
      <c r="F12" s="125"/>
      <c r="G12" s="125"/>
      <c r="H12" s="126"/>
      <c r="I12" s="155"/>
      <c r="J12" s="130"/>
      <c r="K12" s="128"/>
      <c r="L12" s="130"/>
      <c r="M12" s="128"/>
      <c r="N12" s="130"/>
      <c r="O12" s="129"/>
      <c r="P12" s="969"/>
      <c r="Q12" s="127"/>
      <c r="R12" s="128"/>
      <c r="S12" s="127"/>
      <c r="T12" s="128"/>
      <c r="U12" s="127"/>
      <c r="V12" s="128"/>
      <c r="W12" s="127"/>
      <c r="X12" s="131"/>
      <c r="Y12" s="1320">
        <f t="shared" si="0"/>
        <v>0</v>
      </c>
      <c r="Z12" s="1321">
        <f t="shared" si="1"/>
        <v>0</v>
      </c>
      <c r="AC12" s="15"/>
      <c r="AE12" s="2194"/>
      <c r="AF12" s="2195"/>
      <c r="AG12" s="652" t="s">
        <v>1080</v>
      </c>
      <c r="AH12" s="1178"/>
      <c r="AI12" s="1179"/>
      <c r="AJ12" s="1180"/>
      <c r="AK12" s="1180"/>
      <c r="AL12" s="35"/>
      <c r="AM12" s="1181"/>
      <c r="AN12" s="1182"/>
      <c r="AO12" s="1181"/>
      <c r="AP12" s="1182"/>
      <c r="AQ12" s="1181"/>
      <c r="AR12" s="1182"/>
      <c r="AS12" s="1183"/>
      <c r="AT12" s="1182"/>
      <c r="AU12" s="1184"/>
      <c r="AV12" s="1181"/>
      <c r="AW12" s="1184"/>
      <c r="AX12" s="1181"/>
      <c r="AY12" s="1184"/>
      <c r="AZ12" s="1181"/>
      <c r="BA12" s="1184"/>
      <c r="BB12" s="1185"/>
      <c r="BC12" s="1186">
        <v>0</v>
      </c>
      <c r="BD12" s="1187">
        <v>0</v>
      </c>
    </row>
    <row r="13" spans="1:57" s="16" customFormat="1" ht="16.5" customHeight="1" x14ac:dyDescent="0.25">
      <c r="A13" s="2261" t="s">
        <v>1107</v>
      </c>
      <c r="B13" s="2262"/>
      <c r="C13" s="465" t="s">
        <v>5</v>
      </c>
      <c r="D13" s="119"/>
      <c r="E13" s="211"/>
      <c r="F13" s="120"/>
      <c r="G13" s="132"/>
      <c r="H13" s="515"/>
      <c r="I13" s="133"/>
      <c r="J13" s="136"/>
      <c r="K13" s="134"/>
      <c r="L13" s="134"/>
      <c r="M13" s="135"/>
      <c r="N13" s="136"/>
      <c r="O13" s="134"/>
      <c r="P13" s="970"/>
      <c r="Q13" s="133"/>
      <c r="R13" s="134"/>
      <c r="S13" s="133"/>
      <c r="T13" s="134"/>
      <c r="U13" s="133"/>
      <c r="V13" s="134"/>
      <c r="W13" s="133"/>
      <c r="X13" s="137"/>
      <c r="Y13" s="1322">
        <f t="shared" si="0"/>
        <v>0</v>
      </c>
      <c r="Z13" s="1323">
        <f t="shared" si="1"/>
        <v>0</v>
      </c>
      <c r="AC13" s="15"/>
      <c r="AE13" s="2430" t="s">
        <v>1107</v>
      </c>
      <c r="AF13" s="2431"/>
      <c r="AG13" s="653" t="s">
        <v>5</v>
      </c>
      <c r="AH13" s="1154"/>
      <c r="AI13" s="1155"/>
      <c r="AJ13" s="1188"/>
      <c r="AK13" s="1156"/>
      <c r="AL13" s="1189"/>
      <c r="AM13" s="1190"/>
      <c r="AN13" s="1191"/>
      <c r="AO13" s="1190"/>
      <c r="AP13" s="1190"/>
      <c r="AQ13" s="1192"/>
      <c r="AR13" s="1191"/>
      <c r="AS13" s="1190"/>
      <c r="AT13" s="1191"/>
      <c r="AU13" s="1193"/>
      <c r="AV13" s="1190"/>
      <c r="AW13" s="1193"/>
      <c r="AX13" s="1190"/>
      <c r="AY13" s="1193"/>
      <c r="AZ13" s="1190"/>
      <c r="BA13" s="1193"/>
      <c r="BB13" s="1121"/>
      <c r="BC13" s="1194">
        <v>0</v>
      </c>
      <c r="BD13" s="1195">
        <v>0</v>
      </c>
    </row>
    <row r="14" spans="1:57" s="16" customFormat="1" ht="16.5" customHeight="1" x14ac:dyDescent="0.25">
      <c r="A14" s="2263"/>
      <c r="B14" s="2264"/>
      <c r="C14" s="466" t="s">
        <v>6</v>
      </c>
      <c r="D14" s="138"/>
      <c r="E14" s="172"/>
      <c r="F14" s="139"/>
      <c r="G14" s="139"/>
      <c r="H14" s="140"/>
      <c r="I14" s="141"/>
      <c r="J14" s="144"/>
      <c r="K14" s="142"/>
      <c r="L14" s="142"/>
      <c r="M14" s="143"/>
      <c r="N14" s="144"/>
      <c r="O14" s="142"/>
      <c r="P14" s="971"/>
      <c r="Q14" s="141"/>
      <c r="R14" s="142"/>
      <c r="S14" s="141"/>
      <c r="T14" s="142"/>
      <c r="U14" s="141"/>
      <c r="V14" s="142"/>
      <c r="W14" s="141"/>
      <c r="X14" s="145"/>
      <c r="Y14" s="1318">
        <f t="shared" si="0"/>
        <v>0</v>
      </c>
      <c r="Z14" s="1319">
        <f t="shared" si="1"/>
        <v>0</v>
      </c>
      <c r="AC14" s="15"/>
      <c r="AE14" s="2432"/>
      <c r="AF14" s="2433"/>
      <c r="AG14" s="654" t="s">
        <v>6</v>
      </c>
      <c r="AH14" s="1196"/>
      <c r="AI14" s="1197"/>
      <c r="AJ14" s="1198"/>
      <c r="AK14" s="1198"/>
      <c r="AL14" s="1199"/>
      <c r="AM14" s="1172"/>
      <c r="AN14" s="1200"/>
      <c r="AO14" s="1172"/>
      <c r="AP14" s="1172"/>
      <c r="AQ14" s="1174"/>
      <c r="AR14" s="1200"/>
      <c r="AS14" s="1172"/>
      <c r="AT14" s="1200"/>
      <c r="AU14" s="1201"/>
      <c r="AV14" s="1172"/>
      <c r="AW14" s="1201"/>
      <c r="AX14" s="1172"/>
      <c r="AY14" s="1201"/>
      <c r="AZ14" s="1172"/>
      <c r="BA14" s="1201"/>
      <c r="BB14" s="1202"/>
      <c r="BC14" s="1176">
        <v>0</v>
      </c>
      <c r="BD14" s="1177">
        <v>0</v>
      </c>
    </row>
    <row r="15" spans="1:57" s="16" customFormat="1" ht="16.5" customHeight="1" x14ac:dyDescent="0.25">
      <c r="A15" s="2265"/>
      <c r="B15" s="2266"/>
      <c r="C15" s="802" t="s">
        <v>1081</v>
      </c>
      <c r="D15" s="124"/>
      <c r="E15" s="329"/>
      <c r="F15" s="125"/>
      <c r="G15" s="125"/>
      <c r="H15" s="126"/>
      <c r="I15" s="127"/>
      <c r="J15" s="130"/>
      <c r="K15" s="128"/>
      <c r="L15" s="128"/>
      <c r="M15" s="129"/>
      <c r="N15" s="130"/>
      <c r="O15" s="128"/>
      <c r="P15" s="969"/>
      <c r="Q15" s="127"/>
      <c r="R15" s="128"/>
      <c r="S15" s="127"/>
      <c r="T15" s="128"/>
      <c r="U15" s="127"/>
      <c r="V15" s="128"/>
      <c r="W15" s="127"/>
      <c r="X15" s="131"/>
      <c r="Y15" s="1320">
        <f t="shared" si="0"/>
        <v>0</v>
      </c>
      <c r="Z15" s="1321">
        <f t="shared" si="1"/>
        <v>0</v>
      </c>
      <c r="AC15" s="15"/>
      <c r="AE15" s="2434"/>
      <c r="AF15" s="2435"/>
      <c r="AG15" s="655" t="s">
        <v>1081</v>
      </c>
      <c r="AH15" s="1178"/>
      <c r="AI15" s="1179"/>
      <c r="AJ15" s="1180"/>
      <c r="AK15" s="1180"/>
      <c r="AL15" s="35"/>
      <c r="AM15" s="1181"/>
      <c r="AN15" s="1182"/>
      <c r="AO15" s="1181"/>
      <c r="AP15" s="1181"/>
      <c r="AQ15" s="1183"/>
      <c r="AR15" s="1182"/>
      <c r="AS15" s="1181"/>
      <c r="AT15" s="1182"/>
      <c r="AU15" s="1184"/>
      <c r="AV15" s="1181"/>
      <c r="AW15" s="1184"/>
      <c r="AX15" s="1181"/>
      <c r="AY15" s="1184"/>
      <c r="AZ15" s="1181"/>
      <c r="BA15" s="1184"/>
      <c r="BB15" s="1185"/>
      <c r="BC15" s="1186">
        <v>0</v>
      </c>
      <c r="BD15" s="1187">
        <v>0</v>
      </c>
    </row>
    <row r="16" spans="1:57" s="16" customFormat="1" ht="16.5" customHeight="1" x14ac:dyDescent="0.25">
      <c r="A16" s="2251" t="s">
        <v>1</v>
      </c>
      <c r="B16" s="2252"/>
      <c r="C16" s="803" t="s">
        <v>1082</v>
      </c>
      <c r="D16" s="119"/>
      <c r="E16" s="211"/>
      <c r="F16" s="120"/>
      <c r="G16" s="132"/>
      <c r="H16" s="515"/>
      <c r="I16" s="976"/>
      <c r="J16" s="136"/>
      <c r="K16" s="134"/>
      <c r="L16" s="134"/>
      <c r="M16" s="135"/>
      <c r="N16" s="136"/>
      <c r="O16" s="134"/>
      <c r="P16" s="970"/>
      <c r="Q16" s="133"/>
      <c r="R16" s="134"/>
      <c r="S16" s="133"/>
      <c r="T16" s="134"/>
      <c r="U16" s="133"/>
      <c r="V16" s="134"/>
      <c r="W16" s="133"/>
      <c r="X16" s="137"/>
      <c r="Y16" s="1322">
        <f t="shared" si="0"/>
        <v>0</v>
      </c>
      <c r="Z16" s="1323">
        <f t="shared" si="1"/>
        <v>0</v>
      </c>
      <c r="AC16" s="15"/>
      <c r="AE16" s="2430" t="s">
        <v>1</v>
      </c>
      <c r="AF16" s="2431"/>
      <c r="AG16" s="653" t="s">
        <v>1082</v>
      </c>
      <c r="AH16" s="1154"/>
      <c r="AI16" s="1155"/>
      <c r="AJ16" s="1188"/>
      <c r="AK16" s="1156"/>
      <c r="AL16" s="1189"/>
      <c r="AM16" s="1190"/>
      <c r="AN16" s="1191"/>
      <c r="AO16" s="1190"/>
      <c r="AP16" s="1190"/>
      <c r="AQ16" s="1192"/>
      <c r="AR16" s="1191"/>
      <c r="AS16" s="1190"/>
      <c r="AT16" s="1191"/>
      <c r="AU16" s="1193"/>
      <c r="AV16" s="1190"/>
      <c r="AW16" s="1193"/>
      <c r="AX16" s="1190"/>
      <c r="AY16" s="1193"/>
      <c r="AZ16" s="1190"/>
      <c r="BA16" s="1193"/>
      <c r="BB16" s="1121"/>
      <c r="BC16" s="1194">
        <v>0</v>
      </c>
      <c r="BD16" s="1195">
        <v>0</v>
      </c>
    </row>
    <row r="17" spans="1:56" s="16" customFormat="1" ht="16.5" customHeight="1" x14ac:dyDescent="0.25">
      <c r="A17" s="2253"/>
      <c r="B17" s="2254"/>
      <c r="C17" s="804" t="s">
        <v>1083</v>
      </c>
      <c r="D17" s="138"/>
      <c r="E17" s="172"/>
      <c r="F17" s="139"/>
      <c r="G17" s="139"/>
      <c r="H17" s="140"/>
      <c r="I17" s="141"/>
      <c r="J17" s="144"/>
      <c r="K17" s="142"/>
      <c r="L17" s="142"/>
      <c r="M17" s="143"/>
      <c r="N17" s="144"/>
      <c r="O17" s="142"/>
      <c r="P17" s="971"/>
      <c r="Q17" s="141"/>
      <c r="R17" s="142"/>
      <c r="S17" s="141"/>
      <c r="T17" s="142"/>
      <c r="U17" s="141"/>
      <c r="V17" s="142"/>
      <c r="W17" s="141"/>
      <c r="X17" s="145"/>
      <c r="Y17" s="1318">
        <f t="shared" si="0"/>
        <v>0</v>
      </c>
      <c r="Z17" s="1319">
        <f t="shared" si="1"/>
        <v>0</v>
      </c>
      <c r="AC17" s="15"/>
      <c r="AE17" s="2432"/>
      <c r="AF17" s="2433"/>
      <c r="AG17" s="654" t="s">
        <v>1083</v>
      </c>
      <c r="AH17" s="1196"/>
      <c r="AI17" s="1197"/>
      <c r="AJ17" s="1198"/>
      <c r="AK17" s="1198"/>
      <c r="AL17" s="1199"/>
      <c r="AM17" s="1172"/>
      <c r="AN17" s="1200"/>
      <c r="AO17" s="1172"/>
      <c r="AP17" s="1172"/>
      <c r="AQ17" s="1174"/>
      <c r="AR17" s="1200"/>
      <c r="AS17" s="1172"/>
      <c r="AT17" s="1200"/>
      <c r="AU17" s="1201"/>
      <c r="AV17" s="1172"/>
      <c r="AW17" s="1201"/>
      <c r="AX17" s="1172"/>
      <c r="AY17" s="1201"/>
      <c r="AZ17" s="1172"/>
      <c r="BA17" s="1201"/>
      <c r="BB17" s="1202"/>
      <c r="BC17" s="1176">
        <v>0</v>
      </c>
      <c r="BD17" s="1177">
        <v>0</v>
      </c>
    </row>
    <row r="18" spans="1:56" s="16" customFormat="1" ht="16.5" customHeight="1" x14ac:dyDescent="0.25">
      <c r="A18" s="2253"/>
      <c r="B18" s="2254"/>
      <c r="C18" s="804" t="s">
        <v>1084</v>
      </c>
      <c r="D18" s="138"/>
      <c r="E18" s="172"/>
      <c r="F18" s="139"/>
      <c r="G18" s="139"/>
      <c r="H18" s="140"/>
      <c r="I18" s="141"/>
      <c r="J18" s="144"/>
      <c r="K18" s="142"/>
      <c r="L18" s="142"/>
      <c r="M18" s="143"/>
      <c r="N18" s="144"/>
      <c r="O18" s="142"/>
      <c r="P18" s="971"/>
      <c r="Q18" s="141"/>
      <c r="R18" s="142"/>
      <c r="S18" s="141"/>
      <c r="T18" s="142"/>
      <c r="U18" s="141"/>
      <c r="V18" s="142"/>
      <c r="W18" s="141"/>
      <c r="X18" s="145"/>
      <c r="Y18" s="1318">
        <f t="shared" si="0"/>
        <v>0</v>
      </c>
      <c r="Z18" s="1319">
        <f t="shared" si="1"/>
        <v>0</v>
      </c>
      <c r="AC18" s="15"/>
      <c r="AE18" s="2432"/>
      <c r="AF18" s="2433"/>
      <c r="AG18" s="654" t="s">
        <v>1084</v>
      </c>
      <c r="AH18" s="1196"/>
      <c r="AI18" s="1197"/>
      <c r="AJ18" s="1198"/>
      <c r="AK18" s="1198"/>
      <c r="AL18" s="1199"/>
      <c r="AM18" s="1172"/>
      <c r="AN18" s="1200"/>
      <c r="AO18" s="1172"/>
      <c r="AP18" s="1172"/>
      <c r="AQ18" s="1174"/>
      <c r="AR18" s="1200"/>
      <c r="AS18" s="1172"/>
      <c r="AT18" s="1200"/>
      <c r="AU18" s="1201"/>
      <c r="AV18" s="1172"/>
      <c r="AW18" s="1201"/>
      <c r="AX18" s="1172"/>
      <c r="AY18" s="1201"/>
      <c r="AZ18" s="1172"/>
      <c r="BA18" s="1201"/>
      <c r="BB18" s="1202"/>
      <c r="BC18" s="1176">
        <v>0</v>
      </c>
      <c r="BD18" s="1177">
        <v>0</v>
      </c>
    </row>
    <row r="19" spans="1:56" s="16" customFormat="1" ht="16.5" customHeight="1" x14ac:dyDescent="0.25">
      <c r="A19" s="2255"/>
      <c r="B19" s="2256"/>
      <c r="C19" s="805" t="s">
        <v>3423</v>
      </c>
      <c r="D19" s="146"/>
      <c r="E19" s="173"/>
      <c r="F19" s="147"/>
      <c r="G19" s="153"/>
      <c r="H19" s="154"/>
      <c r="I19" s="127"/>
      <c r="J19" s="130"/>
      <c r="K19" s="128"/>
      <c r="L19" s="128"/>
      <c r="M19" s="129"/>
      <c r="N19" s="130"/>
      <c r="O19" s="128"/>
      <c r="P19" s="969"/>
      <c r="Q19" s="127"/>
      <c r="R19" s="128"/>
      <c r="S19" s="127"/>
      <c r="T19" s="128"/>
      <c r="U19" s="127"/>
      <c r="V19" s="128"/>
      <c r="W19" s="127"/>
      <c r="X19" s="131"/>
      <c r="Y19" s="1320">
        <f t="shared" si="0"/>
        <v>0</v>
      </c>
      <c r="Z19" s="1321">
        <f t="shared" si="1"/>
        <v>0</v>
      </c>
      <c r="AC19" s="15"/>
      <c r="AE19" s="2434"/>
      <c r="AF19" s="2435"/>
      <c r="AG19" s="655" t="s">
        <v>3423</v>
      </c>
      <c r="AH19" s="1203"/>
      <c r="AI19" s="1204"/>
      <c r="AJ19" s="1205"/>
      <c r="AK19" s="1180"/>
      <c r="AL19" s="35"/>
      <c r="AM19" s="1181"/>
      <c r="AN19" s="1182"/>
      <c r="AO19" s="1181"/>
      <c r="AP19" s="1181"/>
      <c r="AQ19" s="1183"/>
      <c r="AR19" s="1182"/>
      <c r="AS19" s="1181"/>
      <c r="AT19" s="1182"/>
      <c r="AU19" s="1184"/>
      <c r="AV19" s="1181"/>
      <c r="AW19" s="1184"/>
      <c r="AX19" s="1181"/>
      <c r="AY19" s="1184"/>
      <c r="AZ19" s="1181"/>
      <c r="BA19" s="1184"/>
      <c r="BB19" s="1185"/>
      <c r="BC19" s="1206">
        <v>0</v>
      </c>
      <c r="BD19" s="1207">
        <v>0</v>
      </c>
    </row>
    <row r="20" spans="1:56" s="16" customFormat="1" ht="16.5" customHeight="1" x14ac:dyDescent="0.25">
      <c r="A20" s="2267" t="s">
        <v>1085</v>
      </c>
      <c r="B20" s="2268"/>
      <c r="C20" s="2269"/>
      <c r="D20" s="119"/>
      <c r="E20" s="211"/>
      <c r="F20" s="202"/>
      <c r="G20" s="202"/>
      <c r="H20" s="345"/>
      <c r="I20" s="974"/>
      <c r="J20" s="151"/>
      <c r="K20" s="516"/>
      <c r="L20" s="149"/>
      <c r="M20" s="150"/>
      <c r="N20" s="151"/>
      <c r="O20" s="149"/>
      <c r="P20" s="972"/>
      <c r="Q20" s="148"/>
      <c r="R20" s="149"/>
      <c r="S20" s="148"/>
      <c r="T20" s="149"/>
      <c r="U20" s="148"/>
      <c r="V20" s="149"/>
      <c r="W20" s="148"/>
      <c r="X20" s="152"/>
      <c r="Y20" s="1324">
        <f t="shared" si="0"/>
        <v>0</v>
      </c>
      <c r="Z20" s="1325">
        <f t="shared" si="1"/>
        <v>0</v>
      </c>
      <c r="AC20" s="15"/>
      <c r="AE20" s="2453" t="s">
        <v>1085</v>
      </c>
      <c r="AF20" s="2454"/>
      <c r="AG20" s="2455"/>
      <c r="AH20" s="1154"/>
      <c r="AI20" s="1155"/>
      <c r="AJ20" s="605"/>
      <c r="AK20" s="605"/>
      <c r="AL20" s="1129"/>
      <c r="AM20" s="1208"/>
      <c r="AN20" s="1209"/>
      <c r="AO20" s="1210"/>
      <c r="AP20" s="1208"/>
      <c r="AQ20" s="1211"/>
      <c r="AR20" s="1209"/>
      <c r="AS20" s="1208"/>
      <c r="AT20" s="1209"/>
      <c r="AU20" s="1212"/>
      <c r="AV20" s="1208"/>
      <c r="AW20" s="1212"/>
      <c r="AX20" s="1208"/>
      <c r="AY20" s="1212"/>
      <c r="AZ20" s="1208"/>
      <c r="BA20" s="1212"/>
      <c r="BB20" s="1213"/>
      <c r="BC20" s="1214">
        <v>0</v>
      </c>
      <c r="BD20" s="1215">
        <v>0</v>
      </c>
    </row>
    <row r="21" spans="1:56" s="16" customFormat="1" ht="16.5" customHeight="1" x14ac:dyDescent="0.25">
      <c r="A21" s="2291" t="s">
        <v>1103</v>
      </c>
      <c r="B21" s="2292"/>
      <c r="C21" s="806" t="s">
        <v>1086</v>
      </c>
      <c r="D21" s="119"/>
      <c r="E21" s="211"/>
      <c r="F21" s="132"/>
      <c r="G21" s="132"/>
      <c r="H21" s="515"/>
      <c r="I21" s="976"/>
      <c r="J21" s="136"/>
      <c r="K21" s="517"/>
      <c r="L21" s="134"/>
      <c r="M21" s="135"/>
      <c r="N21" s="136"/>
      <c r="O21" s="134"/>
      <c r="P21" s="970"/>
      <c r="Q21" s="133"/>
      <c r="R21" s="134"/>
      <c r="S21" s="133"/>
      <c r="T21" s="134"/>
      <c r="U21" s="133"/>
      <c r="V21" s="134"/>
      <c r="W21" s="133"/>
      <c r="X21" s="137"/>
      <c r="Y21" s="1322">
        <f t="shared" si="0"/>
        <v>0</v>
      </c>
      <c r="Z21" s="1323">
        <f t="shared" si="1"/>
        <v>0</v>
      </c>
      <c r="AC21" s="15"/>
      <c r="AE21" s="2430" t="s">
        <v>1103</v>
      </c>
      <c r="AF21" s="2431"/>
      <c r="AG21" s="653" t="s">
        <v>1086</v>
      </c>
      <c r="AH21" s="1154"/>
      <c r="AI21" s="1155"/>
      <c r="AJ21" s="1156"/>
      <c r="AK21" s="1156"/>
      <c r="AL21" s="1189"/>
      <c r="AM21" s="1190"/>
      <c r="AN21" s="1191"/>
      <c r="AO21" s="1216"/>
      <c r="AP21" s="1190"/>
      <c r="AQ21" s="1192"/>
      <c r="AR21" s="1191"/>
      <c r="AS21" s="1190"/>
      <c r="AT21" s="1191"/>
      <c r="AU21" s="1193"/>
      <c r="AV21" s="1190"/>
      <c r="AW21" s="1193"/>
      <c r="AX21" s="1190"/>
      <c r="AY21" s="1193"/>
      <c r="AZ21" s="1190"/>
      <c r="BA21" s="1193"/>
      <c r="BB21" s="1121"/>
      <c r="BC21" s="1194">
        <v>0</v>
      </c>
      <c r="BD21" s="1195">
        <v>0</v>
      </c>
    </row>
    <row r="22" spans="1:56" s="16" customFormat="1" ht="16.5" customHeight="1" x14ac:dyDescent="0.25">
      <c r="A22" s="2293"/>
      <c r="B22" s="2294"/>
      <c r="C22" s="807" t="s">
        <v>1121</v>
      </c>
      <c r="D22" s="138"/>
      <c r="E22" s="172"/>
      <c r="F22" s="139"/>
      <c r="G22" s="139"/>
      <c r="H22" s="140"/>
      <c r="I22" s="141"/>
      <c r="J22" s="144"/>
      <c r="K22" s="142"/>
      <c r="L22" s="142"/>
      <c r="M22" s="143"/>
      <c r="N22" s="144"/>
      <c r="O22" s="142"/>
      <c r="P22" s="971"/>
      <c r="Q22" s="141"/>
      <c r="R22" s="142"/>
      <c r="S22" s="141"/>
      <c r="T22" s="142"/>
      <c r="U22" s="141"/>
      <c r="V22" s="142"/>
      <c r="W22" s="141"/>
      <c r="X22" s="145"/>
      <c r="Y22" s="1318">
        <f t="shared" si="0"/>
        <v>0</v>
      </c>
      <c r="Z22" s="1319">
        <f t="shared" si="1"/>
        <v>0</v>
      </c>
      <c r="AC22" s="15"/>
      <c r="AE22" s="2432"/>
      <c r="AF22" s="2433"/>
      <c r="AG22" s="654" t="s">
        <v>1121</v>
      </c>
      <c r="AH22" s="1196"/>
      <c r="AI22" s="1197"/>
      <c r="AJ22" s="1198"/>
      <c r="AK22" s="1198"/>
      <c r="AL22" s="1199"/>
      <c r="AM22" s="1172"/>
      <c r="AN22" s="1200"/>
      <c r="AO22" s="1172"/>
      <c r="AP22" s="1172"/>
      <c r="AQ22" s="1174"/>
      <c r="AR22" s="1200"/>
      <c r="AS22" s="1172"/>
      <c r="AT22" s="1200"/>
      <c r="AU22" s="1201"/>
      <c r="AV22" s="1172"/>
      <c r="AW22" s="1201"/>
      <c r="AX22" s="1172"/>
      <c r="AY22" s="1201"/>
      <c r="AZ22" s="1172"/>
      <c r="BA22" s="1201"/>
      <c r="BB22" s="1202"/>
      <c r="BC22" s="1176">
        <v>0</v>
      </c>
      <c r="BD22" s="1177">
        <v>0</v>
      </c>
    </row>
    <row r="23" spans="1:56" s="16" customFormat="1" ht="16.5" customHeight="1" x14ac:dyDescent="0.25">
      <c r="A23" s="2293"/>
      <c r="B23" s="2294"/>
      <c r="C23" s="807" t="s">
        <v>1266</v>
      </c>
      <c r="D23" s="146"/>
      <c r="E23" s="173"/>
      <c r="F23" s="147"/>
      <c r="G23" s="139"/>
      <c r="H23" s="140"/>
      <c r="I23" s="141"/>
      <c r="J23" s="144"/>
      <c r="K23" s="142"/>
      <c r="L23" s="142"/>
      <c r="M23" s="143"/>
      <c r="N23" s="144"/>
      <c r="O23" s="142"/>
      <c r="P23" s="971"/>
      <c r="Q23" s="141"/>
      <c r="R23" s="142"/>
      <c r="S23" s="141"/>
      <c r="T23" s="142"/>
      <c r="U23" s="141"/>
      <c r="V23" s="142"/>
      <c r="W23" s="141"/>
      <c r="X23" s="145"/>
      <c r="Y23" s="1318">
        <f t="shared" si="0"/>
        <v>0</v>
      </c>
      <c r="Z23" s="1319">
        <f t="shared" si="1"/>
        <v>0</v>
      </c>
      <c r="AC23" s="15"/>
      <c r="AE23" s="2432"/>
      <c r="AF23" s="2433"/>
      <c r="AG23" s="654" t="s">
        <v>1266</v>
      </c>
      <c r="AH23" s="1203"/>
      <c r="AI23" s="1204"/>
      <c r="AJ23" s="1205"/>
      <c r="AK23" s="1198"/>
      <c r="AL23" s="1199"/>
      <c r="AM23" s="1172"/>
      <c r="AN23" s="1200"/>
      <c r="AO23" s="1172"/>
      <c r="AP23" s="1172"/>
      <c r="AQ23" s="1174"/>
      <c r="AR23" s="1200"/>
      <c r="AS23" s="1172"/>
      <c r="AT23" s="1200"/>
      <c r="AU23" s="1201"/>
      <c r="AV23" s="1172"/>
      <c r="AW23" s="1201"/>
      <c r="AX23" s="1172"/>
      <c r="AY23" s="1201"/>
      <c r="AZ23" s="1172"/>
      <c r="BA23" s="1201"/>
      <c r="BB23" s="1202"/>
      <c r="BC23" s="1176">
        <v>0</v>
      </c>
      <c r="BD23" s="1177">
        <v>0</v>
      </c>
    </row>
    <row r="24" spans="1:56" s="16" customFormat="1" ht="16.5" customHeight="1" x14ac:dyDescent="0.25">
      <c r="A24" s="2293"/>
      <c r="B24" s="2294"/>
      <c r="C24" s="467" t="s">
        <v>7</v>
      </c>
      <c r="D24" s="146"/>
      <c r="E24" s="173"/>
      <c r="F24" s="147"/>
      <c r="G24" s="139"/>
      <c r="H24" s="140"/>
      <c r="I24" s="334"/>
      <c r="J24" s="162"/>
      <c r="K24" s="160"/>
      <c r="L24" s="160"/>
      <c r="M24" s="161"/>
      <c r="N24" s="162"/>
      <c r="O24" s="160"/>
      <c r="P24" s="973"/>
      <c r="Q24" s="159"/>
      <c r="R24" s="160"/>
      <c r="S24" s="159"/>
      <c r="T24" s="160"/>
      <c r="U24" s="159"/>
      <c r="V24" s="160"/>
      <c r="W24" s="159"/>
      <c r="X24" s="163"/>
      <c r="Y24" s="1318">
        <f t="shared" si="0"/>
        <v>0</v>
      </c>
      <c r="Z24" s="1319">
        <f t="shared" si="1"/>
        <v>0</v>
      </c>
      <c r="AC24" s="15"/>
      <c r="AE24" s="2432"/>
      <c r="AF24" s="2433"/>
      <c r="AG24" s="652" t="s">
        <v>7</v>
      </c>
      <c r="AH24" s="1203"/>
      <c r="AI24" s="1204"/>
      <c r="AJ24" s="1205"/>
      <c r="AK24" s="1205"/>
      <c r="AL24" s="1217"/>
      <c r="AM24" s="1218"/>
      <c r="AN24" s="1173"/>
      <c r="AO24" s="1218"/>
      <c r="AP24" s="1218"/>
      <c r="AQ24" s="1219"/>
      <c r="AR24" s="1173"/>
      <c r="AS24" s="1218"/>
      <c r="AT24" s="1173"/>
      <c r="AU24" s="1220"/>
      <c r="AV24" s="1218"/>
      <c r="AW24" s="1220"/>
      <c r="AX24" s="1218"/>
      <c r="AY24" s="1220"/>
      <c r="AZ24" s="1218"/>
      <c r="BA24" s="1220"/>
      <c r="BB24" s="1221"/>
      <c r="BC24" s="1176">
        <v>0</v>
      </c>
      <c r="BD24" s="1177">
        <v>0</v>
      </c>
    </row>
    <row r="25" spans="1:56" s="16" customFormat="1" ht="16.5" customHeight="1" x14ac:dyDescent="0.25">
      <c r="A25" s="2295"/>
      <c r="B25" s="2296"/>
      <c r="C25" s="808" t="s">
        <v>1106</v>
      </c>
      <c r="D25" s="124"/>
      <c r="E25" s="329"/>
      <c r="F25" s="125"/>
      <c r="G25" s="153"/>
      <c r="H25" s="154"/>
      <c r="I25" s="127"/>
      <c r="J25" s="130"/>
      <c r="K25" s="128"/>
      <c r="L25" s="128"/>
      <c r="M25" s="129"/>
      <c r="N25" s="130"/>
      <c r="O25" s="128"/>
      <c r="P25" s="969"/>
      <c r="Q25" s="127"/>
      <c r="R25" s="128"/>
      <c r="S25" s="127"/>
      <c r="T25" s="128"/>
      <c r="U25" s="127"/>
      <c r="V25" s="128"/>
      <c r="W25" s="127"/>
      <c r="X25" s="131"/>
      <c r="Y25" s="1320">
        <f t="shared" si="0"/>
        <v>0</v>
      </c>
      <c r="Z25" s="1321">
        <f t="shared" si="1"/>
        <v>0</v>
      </c>
      <c r="AC25" s="15"/>
      <c r="AE25" s="2434"/>
      <c r="AF25" s="2435"/>
      <c r="AG25" s="655" t="s">
        <v>1106</v>
      </c>
      <c r="AH25" s="1178"/>
      <c r="AI25" s="1179"/>
      <c r="AJ25" s="1180"/>
      <c r="AK25" s="1180"/>
      <c r="AL25" s="35"/>
      <c r="AM25" s="1181"/>
      <c r="AN25" s="1182"/>
      <c r="AO25" s="1181"/>
      <c r="AP25" s="1181"/>
      <c r="AQ25" s="1183"/>
      <c r="AR25" s="1182"/>
      <c r="AS25" s="1181"/>
      <c r="AT25" s="1182"/>
      <c r="AU25" s="1184"/>
      <c r="AV25" s="1181"/>
      <c r="AW25" s="1184"/>
      <c r="AX25" s="1181"/>
      <c r="AY25" s="1184"/>
      <c r="AZ25" s="1181"/>
      <c r="BA25" s="1184"/>
      <c r="BB25" s="1185"/>
      <c r="BC25" s="1186">
        <v>0</v>
      </c>
      <c r="BD25" s="1187">
        <v>0</v>
      </c>
    </row>
    <row r="26" spans="1:56" s="16" customFormat="1" ht="16.5" customHeight="1" x14ac:dyDescent="0.25">
      <c r="A26" s="2307" t="s">
        <v>137</v>
      </c>
      <c r="B26" s="2308"/>
      <c r="C26" s="468" t="s">
        <v>136</v>
      </c>
      <c r="D26" s="119"/>
      <c r="E26" s="211"/>
      <c r="F26" s="120"/>
      <c r="G26" s="132"/>
      <c r="H26" s="180"/>
      <c r="I26" s="133"/>
      <c r="J26" s="136"/>
      <c r="K26" s="134"/>
      <c r="L26" s="134"/>
      <c r="M26" s="135"/>
      <c r="N26" s="136"/>
      <c r="O26" s="134"/>
      <c r="P26" s="970"/>
      <c r="Q26" s="133"/>
      <c r="R26" s="134"/>
      <c r="S26" s="133"/>
      <c r="T26" s="134"/>
      <c r="U26" s="133"/>
      <c r="V26" s="134"/>
      <c r="W26" s="133"/>
      <c r="X26" s="137"/>
      <c r="Y26" s="1322">
        <f t="shared" si="0"/>
        <v>0</v>
      </c>
      <c r="Z26" s="1323">
        <f t="shared" si="1"/>
        <v>0</v>
      </c>
      <c r="AC26" s="15"/>
      <c r="AE26" s="2430" t="s">
        <v>137</v>
      </c>
      <c r="AF26" s="2431"/>
      <c r="AG26" s="653" t="s">
        <v>136</v>
      </c>
      <c r="AH26" s="1154"/>
      <c r="AI26" s="1155"/>
      <c r="AJ26" s="1188"/>
      <c r="AK26" s="1156"/>
      <c r="AL26" s="1189"/>
      <c r="AM26" s="1190"/>
      <c r="AN26" s="1191"/>
      <c r="AO26" s="1190"/>
      <c r="AP26" s="1190"/>
      <c r="AQ26" s="1192"/>
      <c r="AR26" s="1191"/>
      <c r="AS26" s="1190"/>
      <c r="AT26" s="1191"/>
      <c r="AU26" s="1193"/>
      <c r="AV26" s="1190"/>
      <c r="AW26" s="1193"/>
      <c r="AX26" s="1190"/>
      <c r="AY26" s="1193"/>
      <c r="AZ26" s="1190"/>
      <c r="BA26" s="1193"/>
      <c r="BB26" s="1121"/>
      <c r="BC26" s="1194">
        <v>0</v>
      </c>
      <c r="BD26" s="1195">
        <v>0</v>
      </c>
    </row>
    <row r="27" spans="1:56" s="16" customFormat="1" ht="16.5" customHeight="1" x14ac:dyDescent="0.25">
      <c r="A27" s="2309"/>
      <c r="B27" s="2310"/>
      <c r="C27" s="469" t="s">
        <v>28</v>
      </c>
      <c r="D27" s="138"/>
      <c r="E27" s="172"/>
      <c r="F27" s="139"/>
      <c r="G27" s="139"/>
      <c r="H27" s="140"/>
      <c r="I27" s="141"/>
      <c r="J27" s="978"/>
      <c r="K27" s="517"/>
      <c r="L27" s="142"/>
      <c r="M27" s="143"/>
      <c r="N27" s="144"/>
      <c r="O27" s="142"/>
      <c r="P27" s="971"/>
      <c r="Q27" s="141"/>
      <c r="R27" s="142"/>
      <c r="S27" s="141"/>
      <c r="T27" s="142"/>
      <c r="U27" s="141"/>
      <c r="V27" s="142"/>
      <c r="W27" s="141"/>
      <c r="X27" s="145"/>
      <c r="Y27" s="1318">
        <f t="shared" si="0"/>
        <v>0</v>
      </c>
      <c r="Z27" s="1319">
        <f t="shared" si="1"/>
        <v>0</v>
      </c>
      <c r="AC27" s="15"/>
      <c r="AE27" s="2432"/>
      <c r="AF27" s="2433"/>
      <c r="AG27" s="654" t="s">
        <v>28</v>
      </c>
      <c r="AH27" s="1196"/>
      <c r="AI27" s="1197"/>
      <c r="AJ27" s="1198"/>
      <c r="AK27" s="1198"/>
      <c r="AL27" s="1199"/>
      <c r="AM27" s="1172"/>
      <c r="AN27" s="1200"/>
      <c r="AO27" s="1172"/>
      <c r="AP27" s="1172"/>
      <c r="AQ27" s="1174"/>
      <c r="AR27" s="1200"/>
      <c r="AS27" s="1172"/>
      <c r="AT27" s="1200"/>
      <c r="AU27" s="1201"/>
      <c r="AV27" s="1172"/>
      <c r="AW27" s="1201"/>
      <c r="AX27" s="1172"/>
      <c r="AY27" s="1201"/>
      <c r="AZ27" s="1172"/>
      <c r="BA27" s="1201"/>
      <c r="BB27" s="1202"/>
      <c r="BC27" s="1176">
        <v>0</v>
      </c>
      <c r="BD27" s="1177">
        <v>0</v>
      </c>
    </row>
    <row r="28" spans="1:56" s="16" customFormat="1" ht="16.5" customHeight="1" x14ac:dyDescent="0.25">
      <c r="A28" s="2309"/>
      <c r="B28" s="2310"/>
      <c r="C28" s="469" t="s">
        <v>138</v>
      </c>
      <c r="D28" s="146"/>
      <c r="E28" s="173"/>
      <c r="F28" s="147"/>
      <c r="G28" s="139"/>
      <c r="H28" s="140"/>
      <c r="I28" s="141"/>
      <c r="J28" s="144"/>
      <c r="K28" s="142"/>
      <c r="L28" s="142"/>
      <c r="M28" s="143"/>
      <c r="N28" s="144"/>
      <c r="O28" s="142"/>
      <c r="P28" s="971"/>
      <c r="Q28" s="141"/>
      <c r="R28" s="142"/>
      <c r="S28" s="141"/>
      <c r="T28" s="142"/>
      <c r="U28" s="141"/>
      <c r="V28" s="142"/>
      <c r="W28" s="141"/>
      <c r="X28" s="145"/>
      <c r="Y28" s="1318">
        <f t="shared" si="0"/>
        <v>0</v>
      </c>
      <c r="Z28" s="1319">
        <f t="shared" si="1"/>
        <v>0</v>
      </c>
      <c r="AC28" s="15"/>
      <c r="AE28" s="2432"/>
      <c r="AF28" s="2433"/>
      <c r="AG28" s="654" t="s">
        <v>138</v>
      </c>
      <c r="AH28" s="1203"/>
      <c r="AI28" s="1204"/>
      <c r="AJ28" s="1205"/>
      <c r="AK28" s="1198"/>
      <c r="AL28" s="1199"/>
      <c r="AM28" s="1172"/>
      <c r="AN28" s="1200"/>
      <c r="AO28" s="1172"/>
      <c r="AP28" s="1172"/>
      <c r="AQ28" s="1174"/>
      <c r="AR28" s="1200"/>
      <c r="AS28" s="1172"/>
      <c r="AT28" s="1200"/>
      <c r="AU28" s="1201"/>
      <c r="AV28" s="1172"/>
      <c r="AW28" s="1201"/>
      <c r="AX28" s="1172"/>
      <c r="AY28" s="1201"/>
      <c r="AZ28" s="1172"/>
      <c r="BA28" s="1201"/>
      <c r="BB28" s="1202"/>
      <c r="BC28" s="1176">
        <v>0</v>
      </c>
      <c r="BD28" s="1177">
        <v>0</v>
      </c>
    </row>
    <row r="29" spans="1:56" s="16" customFormat="1" ht="16.5" customHeight="1" x14ac:dyDescent="0.25">
      <c r="A29" s="2309"/>
      <c r="B29" s="2310"/>
      <c r="C29" s="469" t="s">
        <v>179</v>
      </c>
      <c r="D29" s="146"/>
      <c r="E29" s="173"/>
      <c r="F29" s="147"/>
      <c r="G29" s="139"/>
      <c r="H29" s="515"/>
      <c r="I29" s="976"/>
      <c r="J29" s="144"/>
      <c r="K29" s="160"/>
      <c r="L29" s="160"/>
      <c r="M29" s="161"/>
      <c r="N29" s="162"/>
      <c r="O29" s="160"/>
      <c r="P29" s="973"/>
      <c r="Q29" s="159"/>
      <c r="R29" s="160"/>
      <c r="S29" s="159"/>
      <c r="T29" s="160"/>
      <c r="U29" s="159"/>
      <c r="V29" s="160"/>
      <c r="W29" s="159"/>
      <c r="X29" s="163"/>
      <c r="Y29" s="1326">
        <f t="shared" si="0"/>
        <v>0</v>
      </c>
      <c r="Z29" s="1327">
        <f t="shared" si="1"/>
        <v>0</v>
      </c>
      <c r="AC29" s="15"/>
      <c r="AE29" s="2432"/>
      <c r="AF29" s="2433"/>
      <c r="AG29" s="654" t="s">
        <v>179</v>
      </c>
      <c r="AH29" s="1203"/>
      <c r="AI29" s="1204"/>
      <c r="AJ29" s="1205"/>
      <c r="AK29" s="1198"/>
      <c r="AL29" s="1199"/>
      <c r="AM29" s="1218"/>
      <c r="AN29" s="1173"/>
      <c r="AO29" s="1218"/>
      <c r="AP29" s="1218"/>
      <c r="AQ29" s="1219"/>
      <c r="AR29" s="1173"/>
      <c r="AS29" s="1218"/>
      <c r="AT29" s="1173"/>
      <c r="AU29" s="1220"/>
      <c r="AV29" s="1218"/>
      <c r="AW29" s="1220"/>
      <c r="AX29" s="1218"/>
      <c r="AY29" s="1220"/>
      <c r="AZ29" s="1218"/>
      <c r="BA29" s="1220"/>
      <c r="BB29" s="1221"/>
      <c r="BC29" s="1176">
        <v>0</v>
      </c>
      <c r="BD29" s="1177">
        <v>0</v>
      </c>
    </row>
    <row r="30" spans="1:56" s="16" customFormat="1" ht="16.5" customHeight="1" x14ac:dyDescent="0.25">
      <c r="A30" s="2309"/>
      <c r="B30" s="2310"/>
      <c r="C30" s="809" t="s">
        <v>1177</v>
      </c>
      <c r="D30" s="146"/>
      <c r="E30" s="173"/>
      <c r="F30" s="147"/>
      <c r="G30" s="147"/>
      <c r="H30" s="209"/>
      <c r="I30" s="141"/>
      <c r="J30" s="336"/>
      <c r="K30" s="160"/>
      <c r="L30" s="160"/>
      <c r="M30" s="161"/>
      <c r="N30" s="162"/>
      <c r="O30" s="160"/>
      <c r="P30" s="973"/>
      <c r="Q30" s="159"/>
      <c r="R30" s="160"/>
      <c r="S30" s="159"/>
      <c r="T30" s="160"/>
      <c r="U30" s="159"/>
      <c r="V30" s="160"/>
      <c r="W30" s="159"/>
      <c r="X30" s="163"/>
      <c r="Y30" s="1318">
        <f t="shared" si="0"/>
        <v>0</v>
      </c>
      <c r="Z30" s="1319">
        <f t="shared" si="1"/>
        <v>0</v>
      </c>
      <c r="AC30" s="15"/>
      <c r="AE30" s="2432"/>
      <c r="AF30" s="2433"/>
      <c r="AG30" s="652" t="s">
        <v>1177</v>
      </c>
      <c r="AH30" s="1203"/>
      <c r="AI30" s="1204"/>
      <c r="AJ30" s="1205"/>
      <c r="AK30" s="1205"/>
      <c r="AL30" s="1217"/>
      <c r="AM30" s="1218"/>
      <c r="AN30" s="1173"/>
      <c r="AO30" s="1218"/>
      <c r="AP30" s="1218"/>
      <c r="AQ30" s="1219"/>
      <c r="AR30" s="1173"/>
      <c r="AS30" s="1218"/>
      <c r="AT30" s="1173"/>
      <c r="AU30" s="1220"/>
      <c r="AV30" s="1218"/>
      <c r="AW30" s="1220"/>
      <c r="AX30" s="1218"/>
      <c r="AY30" s="1220"/>
      <c r="AZ30" s="1218"/>
      <c r="BA30" s="1220"/>
      <c r="BB30" s="1221"/>
      <c r="BC30" s="1176">
        <v>0</v>
      </c>
      <c r="BD30" s="1177">
        <v>0</v>
      </c>
    </row>
    <row r="31" spans="1:56" s="16" customFormat="1" ht="16.5" customHeight="1" x14ac:dyDescent="0.25">
      <c r="A31" s="2311"/>
      <c r="B31" s="2312"/>
      <c r="C31" s="810" t="s">
        <v>1179</v>
      </c>
      <c r="D31" s="124"/>
      <c r="E31" s="329"/>
      <c r="F31" s="125"/>
      <c r="G31" s="125"/>
      <c r="H31" s="126"/>
      <c r="I31" s="155"/>
      <c r="J31" s="130"/>
      <c r="K31" s="128"/>
      <c r="L31" s="128"/>
      <c r="M31" s="129"/>
      <c r="N31" s="130"/>
      <c r="O31" s="128"/>
      <c r="P31" s="969"/>
      <c r="Q31" s="127"/>
      <c r="R31" s="128"/>
      <c r="S31" s="127"/>
      <c r="T31" s="128"/>
      <c r="U31" s="127"/>
      <c r="V31" s="128"/>
      <c r="W31" s="127"/>
      <c r="X31" s="131"/>
      <c r="Y31" s="1320">
        <f t="shared" si="0"/>
        <v>0</v>
      </c>
      <c r="Z31" s="1321">
        <f t="shared" si="1"/>
        <v>0</v>
      </c>
      <c r="AC31" s="15"/>
      <c r="AE31" s="2434"/>
      <c r="AF31" s="2435"/>
      <c r="AG31" s="655" t="s">
        <v>1179</v>
      </c>
      <c r="AH31" s="1178"/>
      <c r="AI31" s="1179"/>
      <c r="AJ31" s="1180"/>
      <c r="AK31" s="1180"/>
      <c r="AL31" s="35"/>
      <c r="AM31" s="1181"/>
      <c r="AN31" s="1182"/>
      <c r="AO31" s="1181"/>
      <c r="AP31" s="1181"/>
      <c r="AQ31" s="1183"/>
      <c r="AR31" s="1182"/>
      <c r="AS31" s="1181"/>
      <c r="AT31" s="1182"/>
      <c r="AU31" s="1184"/>
      <c r="AV31" s="1181"/>
      <c r="AW31" s="1184"/>
      <c r="AX31" s="1181"/>
      <c r="AY31" s="1184"/>
      <c r="AZ31" s="1181"/>
      <c r="BA31" s="1184"/>
      <c r="BB31" s="1185"/>
      <c r="BC31" s="1206">
        <v>0</v>
      </c>
      <c r="BD31" s="1207">
        <v>0</v>
      </c>
    </row>
    <row r="32" spans="1:56" s="16" customFormat="1" ht="16.5" customHeight="1" x14ac:dyDescent="0.25">
      <c r="A32" s="2297" t="s">
        <v>1089</v>
      </c>
      <c r="B32" s="2298"/>
      <c r="C32" s="2299"/>
      <c r="D32" s="333"/>
      <c r="E32" s="333"/>
      <c r="F32" s="208"/>
      <c r="G32" s="202"/>
      <c r="H32" s="345"/>
      <c r="I32" s="974"/>
      <c r="J32" s="336"/>
      <c r="K32" s="335"/>
      <c r="L32" s="335"/>
      <c r="M32" s="338"/>
      <c r="N32" s="336"/>
      <c r="O32" s="335"/>
      <c r="P32" s="968"/>
      <c r="Q32" s="334"/>
      <c r="R32" s="335"/>
      <c r="S32" s="334"/>
      <c r="T32" s="335"/>
      <c r="U32" s="334"/>
      <c r="V32" s="335"/>
      <c r="W32" s="334"/>
      <c r="X32" s="337"/>
      <c r="Y32" s="1324">
        <f t="shared" si="0"/>
        <v>0</v>
      </c>
      <c r="Z32" s="1325">
        <f t="shared" si="1"/>
        <v>0</v>
      </c>
      <c r="AC32" s="15"/>
      <c r="AE32" s="2450" t="s">
        <v>1089</v>
      </c>
      <c r="AF32" s="2451"/>
      <c r="AG32" s="2452"/>
      <c r="AH32" s="1167"/>
      <c r="AI32" s="1167"/>
      <c r="AJ32" s="1168"/>
      <c r="AK32" s="605"/>
      <c r="AL32" s="1129"/>
      <c r="AM32" s="1210"/>
      <c r="AN32" s="1171"/>
      <c r="AO32" s="1170"/>
      <c r="AP32" s="1170"/>
      <c r="AQ32" s="1222"/>
      <c r="AR32" s="1171"/>
      <c r="AS32" s="1170"/>
      <c r="AT32" s="1171"/>
      <c r="AU32" s="1175"/>
      <c r="AV32" s="1170"/>
      <c r="AW32" s="1175"/>
      <c r="AX32" s="1170"/>
      <c r="AY32" s="1175"/>
      <c r="AZ32" s="1170"/>
      <c r="BA32" s="1175"/>
      <c r="BB32" s="1144"/>
      <c r="BC32" s="1214">
        <v>0</v>
      </c>
      <c r="BD32" s="1215">
        <v>0</v>
      </c>
    </row>
    <row r="33" spans="1:60" s="16" customFormat="1" ht="16.5" customHeight="1" x14ac:dyDescent="0.25">
      <c r="A33" s="2300" t="s">
        <v>1269</v>
      </c>
      <c r="B33" s="2301"/>
      <c r="C33" s="811" t="s">
        <v>1087</v>
      </c>
      <c r="D33" s="119"/>
      <c r="E33" s="211"/>
      <c r="F33" s="120"/>
      <c r="G33" s="120"/>
      <c r="H33" s="515"/>
      <c r="I33" s="133"/>
      <c r="J33" s="136"/>
      <c r="K33" s="134"/>
      <c r="L33" s="134"/>
      <c r="M33" s="135"/>
      <c r="N33" s="136"/>
      <c r="O33" s="134"/>
      <c r="P33" s="970"/>
      <c r="Q33" s="133"/>
      <c r="R33" s="134"/>
      <c r="S33" s="133"/>
      <c r="T33" s="134"/>
      <c r="U33" s="133"/>
      <c r="V33" s="134"/>
      <c r="W33" s="133"/>
      <c r="X33" s="137"/>
      <c r="Y33" s="1322">
        <f t="shared" si="0"/>
        <v>0</v>
      </c>
      <c r="Z33" s="1323">
        <f t="shared" si="1"/>
        <v>0</v>
      </c>
      <c r="AC33" s="15"/>
      <c r="AE33" s="2430" t="s">
        <v>1269</v>
      </c>
      <c r="AF33" s="2431"/>
      <c r="AG33" s="1223" t="s">
        <v>1087</v>
      </c>
      <c r="AH33" s="1154"/>
      <c r="AI33" s="1155"/>
      <c r="AJ33" s="1188"/>
      <c r="AK33" s="1188"/>
      <c r="AL33" s="36"/>
      <c r="AM33" s="1190"/>
      <c r="AN33" s="1191"/>
      <c r="AO33" s="1190"/>
      <c r="AP33" s="1190"/>
      <c r="AQ33" s="1192"/>
      <c r="AR33" s="1191"/>
      <c r="AS33" s="1190"/>
      <c r="AT33" s="1191"/>
      <c r="AU33" s="1193"/>
      <c r="AV33" s="1190"/>
      <c r="AW33" s="1193"/>
      <c r="AX33" s="1190"/>
      <c r="AY33" s="1193"/>
      <c r="AZ33" s="1190"/>
      <c r="BA33" s="1193"/>
      <c r="BB33" s="1121"/>
      <c r="BC33" s="1194">
        <v>0</v>
      </c>
      <c r="BD33" s="1195">
        <v>0</v>
      </c>
    </row>
    <row r="34" spans="1:60" s="16" customFormat="1" ht="16.5" customHeight="1" x14ac:dyDescent="0.25">
      <c r="A34" s="2302"/>
      <c r="B34" s="2303"/>
      <c r="C34" s="812" t="s">
        <v>1088</v>
      </c>
      <c r="D34" s="332"/>
      <c r="E34" s="333"/>
      <c r="F34" s="208"/>
      <c r="G34" s="208"/>
      <c r="H34" s="126"/>
      <c r="I34" s="155"/>
      <c r="J34" s="130"/>
      <c r="K34" s="128"/>
      <c r="L34" s="128"/>
      <c r="M34" s="129"/>
      <c r="N34" s="157"/>
      <c r="O34" s="156"/>
      <c r="P34" s="975"/>
      <c r="Q34" s="155"/>
      <c r="R34" s="156"/>
      <c r="S34" s="155"/>
      <c r="T34" s="156"/>
      <c r="U34" s="155"/>
      <c r="V34" s="156"/>
      <c r="W34" s="155"/>
      <c r="X34" s="158"/>
      <c r="Y34" s="1328">
        <f t="shared" si="0"/>
        <v>0</v>
      </c>
      <c r="Z34" s="1329">
        <f t="shared" si="1"/>
        <v>0</v>
      </c>
      <c r="AC34" s="15"/>
      <c r="AE34" s="2434"/>
      <c r="AF34" s="2435"/>
      <c r="AG34" s="1224" t="s">
        <v>1088</v>
      </c>
      <c r="AH34" s="1166"/>
      <c r="AI34" s="1167"/>
      <c r="AJ34" s="1168"/>
      <c r="AK34" s="1168"/>
      <c r="AL34" s="1169"/>
      <c r="AM34" s="1225"/>
      <c r="AN34" s="1226"/>
      <c r="AO34" s="1225"/>
      <c r="AP34" s="1225"/>
      <c r="AQ34" s="1227"/>
      <c r="AR34" s="1226"/>
      <c r="AS34" s="1225"/>
      <c r="AT34" s="1226"/>
      <c r="AU34" s="1228"/>
      <c r="AV34" s="1225"/>
      <c r="AW34" s="1228"/>
      <c r="AX34" s="1225"/>
      <c r="AY34" s="1228"/>
      <c r="AZ34" s="1225"/>
      <c r="BA34" s="1228"/>
      <c r="BB34" s="1229"/>
      <c r="BC34" s="1186">
        <v>0</v>
      </c>
      <c r="BD34" s="1187">
        <v>0</v>
      </c>
    </row>
    <row r="35" spans="1:60" s="16" customFormat="1" ht="16.5" customHeight="1" thickBot="1" x14ac:dyDescent="0.3">
      <c r="A35" s="2304" t="s">
        <v>27</v>
      </c>
      <c r="B35" s="2305"/>
      <c r="C35" s="2306"/>
      <c r="D35" s="164"/>
      <c r="E35" s="330"/>
      <c r="F35" s="165"/>
      <c r="G35" s="165"/>
      <c r="H35" s="977"/>
      <c r="I35" s="166"/>
      <c r="J35" s="169"/>
      <c r="K35" s="170"/>
      <c r="L35" s="167"/>
      <c r="M35" s="168"/>
      <c r="N35" s="169"/>
      <c r="O35" s="170"/>
      <c r="P35" s="171"/>
      <c r="Q35" s="166"/>
      <c r="R35" s="167"/>
      <c r="S35" s="166"/>
      <c r="T35" s="167"/>
      <c r="U35" s="166"/>
      <c r="V35" s="167"/>
      <c r="W35" s="166"/>
      <c r="X35" s="171"/>
      <c r="Y35" s="1330">
        <f t="shared" si="0"/>
        <v>0</v>
      </c>
      <c r="Z35" s="1331">
        <f t="shared" si="1"/>
        <v>0</v>
      </c>
      <c r="AC35" s="15"/>
      <c r="AE35" s="2427" t="s">
        <v>27</v>
      </c>
      <c r="AF35" s="2428"/>
      <c r="AG35" s="2429"/>
      <c r="AH35" s="1230"/>
      <c r="AI35" s="1231"/>
      <c r="AJ35" s="1232"/>
      <c r="AK35" s="1232"/>
      <c r="AL35" s="1233"/>
      <c r="AM35" s="1234"/>
      <c r="AN35" s="1235"/>
      <c r="AO35" s="1234"/>
      <c r="AP35" s="1236"/>
      <c r="AQ35" s="1237"/>
      <c r="AR35" s="1235"/>
      <c r="AS35" s="1234"/>
      <c r="AT35" s="1235"/>
      <c r="AU35" s="1238"/>
      <c r="AV35" s="1236"/>
      <c r="AW35" s="1238"/>
      <c r="AX35" s="1236"/>
      <c r="AY35" s="1238"/>
      <c r="AZ35" s="1236"/>
      <c r="BA35" s="1238"/>
      <c r="BB35" s="1239"/>
      <c r="BC35" s="1240">
        <v>0</v>
      </c>
      <c r="BD35" s="1241">
        <v>0</v>
      </c>
    </row>
    <row r="36" spans="1:60" s="16" customFormat="1" ht="14.25" hidden="1" customHeight="1" x14ac:dyDescent="0.25">
      <c r="A36" s="949"/>
      <c r="B36" s="949"/>
      <c r="C36" s="210"/>
      <c r="D36" s="544"/>
      <c r="E36" s="544"/>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G36" s="656"/>
      <c r="AH36" s="656"/>
      <c r="AI36" s="657"/>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row>
    <row r="37" spans="1:60" s="15" customFormat="1" ht="16.5" customHeight="1" x14ac:dyDescent="0.15">
      <c r="A37" s="1853" t="str">
        <f>IF(ISBLANK('１．学校基本情報'!$A$7),"",'１．学校基本情報'!$A$7)</f>
        <v/>
      </c>
      <c r="B37" s="1853"/>
      <c r="C37" s="1853"/>
      <c r="D37" s="1853"/>
      <c r="E37" s="1853"/>
      <c r="F37" s="1853"/>
      <c r="G37" s="1853"/>
      <c r="H37" s="1853"/>
      <c r="I37" s="1853"/>
      <c r="J37" s="1853"/>
      <c r="K37" s="1853"/>
      <c r="L37" s="1853"/>
      <c r="M37" s="1853"/>
      <c r="N37" s="1853"/>
      <c r="O37" s="1853"/>
      <c r="P37" s="1853"/>
      <c r="Q37" s="1853"/>
      <c r="R37" s="1853"/>
      <c r="S37" s="1853"/>
      <c r="T37" s="1853"/>
      <c r="U37" s="1853"/>
      <c r="V37" s="1853"/>
      <c r="W37" s="1853"/>
      <c r="X37" s="1853"/>
      <c r="Y37" s="1853"/>
      <c r="Z37" s="1853"/>
      <c r="AA37" s="1853"/>
      <c r="AB37" s="1853"/>
      <c r="AC37" s="1853"/>
      <c r="AG37" s="34"/>
      <c r="AH37" s="34"/>
      <c r="AI37" s="34"/>
      <c r="AJ37" s="34"/>
      <c r="AK37" s="34"/>
      <c r="AL37" s="34"/>
      <c r="AM37" s="34"/>
      <c r="AN37" s="34"/>
      <c r="AO37" s="34"/>
      <c r="AP37" s="34"/>
      <c r="AQ37" s="34"/>
      <c r="AR37" s="31"/>
      <c r="AS37" s="34"/>
      <c r="AT37" s="34"/>
      <c r="AU37" s="34"/>
      <c r="AV37" s="34"/>
      <c r="AW37" s="34"/>
      <c r="AX37" s="34"/>
      <c r="AY37" s="34"/>
      <c r="AZ37" s="34"/>
      <c r="BA37" s="34"/>
      <c r="BB37" s="34"/>
      <c r="BC37" s="34"/>
      <c r="BD37" s="34"/>
      <c r="BE37" s="34"/>
    </row>
    <row r="38" spans="1:60" s="15" customFormat="1" ht="51" customHeight="1" thickBot="1" x14ac:dyDescent="0.2">
      <c r="A38" s="2318" t="s">
        <v>3512</v>
      </c>
      <c r="B38" s="2318"/>
      <c r="C38" s="2318"/>
      <c r="D38" s="2318"/>
      <c r="E38" s="2318"/>
      <c r="F38" s="2318"/>
      <c r="G38" s="2318"/>
      <c r="H38" s="2318"/>
      <c r="I38" s="2318"/>
      <c r="J38" s="2318"/>
      <c r="K38" s="2318"/>
      <c r="L38" s="2318"/>
      <c r="M38" s="2318"/>
      <c r="N38" s="2318"/>
      <c r="O38" s="2318"/>
      <c r="P38" s="2318"/>
      <c r="Q38" s="2318"/>
      <c r="R38" s="2318"/>
      <c r="S38" s="2318"/>
      <c r="T38" s="2318"/>
      <c r="U38" s="2318"/>
      <c r="V38" s="2318"/>
      <c r="W38" s="2318"/>
      <c r="X38" s="2318"/>
      <c r="Y38" s="2318"/>
      <c r="Z38" s="2318"/>
      <c r="AA38" s="2318"/>
      <c r="AB38" s="2318"/>
      <c r="AC38" s="2318"/>
      <c r="AD38" s="513"/>
      <c r="AE38" s="2408" t="s">
        <v>3630</v>
      </c>
      <c r="AF38" s="2408"/>
      <c r="AG38" s="2408"/>
      <c r="AH38" s="2408"/>
      <c r="AI38" s="2408"/>
      <c r="AJ38" s="2408"/>
      <c r="AK38" s="2408"/>
      <c r="AL38" s="2408"/>
      <c r="AM38" s="2408"/>
      <c r="AN38" s="2408"/>
      <c r="AO38" s="2408"/>
      <c r="AP38" s="2408"/>
      <c r="AQ38" s="2408"/>
      <c r="AR38" s="2408"/>
      <c r="AS38" s="2408"/>
      <c r="AT38" s="2408"/>
      <c r="AU38" s="2408"/>
      <c r="AV38" s="2408"/>
      <c r="AW38" s="2408"/>
      <c r="AX38" s="2408"/>
      <c r="AY38" s="2408"/>
      <c r="AZ38" s="2408"/>
      <c r="BA38" s="2408"/>
      <c r="BB38" s="2408"/>
      <c r="BC38" s="2408"/>
      <c r="BD38" s="2408"/>
      <c r="BE38" s="2408"/>
      <c r="BF38" s="2408"/>
      <c r="BG38" s="2408"/>
      <c r="BH38" s="1004"/>
    </row>
    <row r="39" spans="1:60" s="176" customFormat="1" ht="72" customHeight="1" x14ac:dyDescent="0.15">
      <c r="A39" s="2274" t="s">
        <v>1187</v>
      </c>
      <c r="B39" s="2275"/>
      <c r="C39" s="2276"/>
      <c r="D39" s="2277" t="s">
        <v>0</v>
      </c>
      <c r="E39" s="2278"/>
      <c r="F39" s="2279"/>
      <c r="G39" s="2288" t="s">
        <v>1107</v>
      </c>
      <c r="H39" s="2289"/>
      <c r="I39" s="2290"/>
      <c r="J39" s="2280" t="s">
        <v>1</v>
      </c>
      <c r="K39" s="2281"/>
      <c r="L39" s="2281"/>
      <c r="M39" s="2282"/>
      <c r="N39" s="2283" t="s">
        <v>1085</v>
      </c>
      <c r="O39" s="2285" t="s">
        <v>1103</v>
      </c>
      <c r="P39" s="2286"/>
      <c r="Q39" s="2286"/>
      <c r="R39" s="2286"/>
      <c r="S39" s="2287"/>
      <c r="T39" s="2243" t="s">
        <v>26</v>
      </c>
      <c r="U39" s="2244"/>
      <c r="V39" s="2244"/>
      <c r="W39" s="2244"/>
      <c r="X39" s="2244"/>
      <c r="Y39" s="2245"/>
      <c r="Z39" s="2313" t="s">
        <v>1089</v>
      </c>
      <c r="AA39" s="2270" t="s">
        <v>1269</v>
      </c>
      <c r="AB39" s="2271"/>
      <c r="AC39" s="2272" t="s">
        <v>27</v>
      </c>
      <c r="AD39" s="992"/>
      <c r="AE39" s="2385" t="s">
        <v>1187</v>
      </c>
      <c r="AF39" s="2386"/>
      <c r="AG39" s="2387"/>
      <c r="AH39" s="2388" t="s">
        <v>0</v>
      </c>
      <c r="AI39" s="2389"/>
      <c r="AJ39" s="2390"/>
      <c r="AK39" s="2388" t="s">
        <v>1107</v>
      </c>
      <c r="AL39" s="2389"/>
      <c r="AM39" s="2390"/>
      <c r="AN39" s="2388" t="s">
        <v>1</v>
      </c>
      <c r="AO39" s="2389"/>
      <c r="AP39" s="2389"/>
      <c r="AQ39" s="2390"/>
      <c r="AR39" s="2406" t="s">
        <v>1085</v>
      </c>
      <c r="AS39" s="2388" t="s">
        <v>1103</v>
      </c>
      <c r="AT39" s="2389"/>
      <c r="AU39" s="2389"/>
      <c r="AV39" s="2389"/>
      <c r="AW39" s="2390"/>
      <c r="AX39" s="2388" t="s">
        <v>26</v>
      </c>
      <c r="AY39" s="2389"/>
      <c r="AZ39" s="2389"/>
      <c r="BA39" s="2389"/>
      <c r="BB39" s="2389"/>
      <c r="BC39" s="2390"/>
      <c r="BD39" s="2406" t="s">
        <v>1089</v>
      </c>
      <c r="BE39" s="2388" t="s">
        <v>1269</v>
      </c>
      <c r="BF39" s="2390"/>
      <c r="BG39" s="2447" t="s">
        <v>27</v>
      </c>
    </row>
    <row r="40" spans="1:60" s="176" customFormat="1" ht="132" customHeight="1" thickBot="1" x14ac:dyDescent="0.2">
      <c r="A40" s="2315" t="s">
        <v>196</v>
      </c>
      <c r="B40" s="2316"/>
      <c r="C40" s="2317"/>
      <c r="D40" s="904" t="s">
        <v>3</v>
      </c>
      <c r="E40" s="905" t="s">
        <v>173</v>
      </c>
      <c r="F40" s="906" t="s">
        <v>1080</v>
      </c>
      <c r="G40" s="907" t="s">
        <v>5</v>
      </c>
      <c r="H40" s="908" t="s">
        <v>6</v>
      </c>
      <c r="I40" s="909" t="s">
        <v>1081</v>
      </c>
      <c r="J40" s="910" t="s">
        <v>1082</v>
      </c>
      <c r="K40" s="911" t="s">
        <v>1083</v>
      </c>
      <c r="L40" s="911" t="s">
        <v>1084</v>
      </c>
      <c r="M40" s="912" t="s">
        <v>3437</v>
      </c>
      <c r="N40" s="2284"/>
      <c r="O40" s="896" t="s">
        <v>1086</v>
      </c>
      <c r="P40" s="897" t="s">
        <v>1244</v>
      </c>
      <c r="Q40" s="898" t="s">
        <v>1245</v>
      </c>
      <c r="R40" s="897" t="s">
        <v>7</v>
      </c>
      <c r="S40" s="899" t="s">
        <v>1106</v>
      </c>
      <c r="T40" s="900" t="s">
        <v>136</v>
      </c>
      <c r="U40" s="901" t="s">
        <v>28</v>
      </c>
      <c r="V40" s="901" t="s">
        <v>138</v>
      </c>
      <c r="W40" s="901" t="s">
        <v>179</v>
      </c>
      <c r="X40" s="902" t="s">
        <v>1177</v>
      </c>
      <c r="Y40" s="903" t="s">
        <v>1178</v>
      </c>
      <c r="Z40" s="2314"/>
      <c r="AA40" s="894" t="s">
        <v>1087</v>
      </c>
      <c r="AB40" s="895" t="s">
        <v>1088</v>
      </c>
      <c r="AC40" s="2273"/>
      <c r="AD40" s="991"/>
      <c r="AE40" s="2382" t="s">
        <v>196</v>
      </c>
      <c r="AF40" s="2383"/>
      <c r="AG40" s="2384"/>
      <c r="AH40" s="1242" t="s">
        <v>3</v>
      </c>
      <c r="AI40" s="1243" t="s">
        <v>173</v>
      </c>
      <c r="AJ40" s="1244" t="s">
        <v>1080</v>
      </c>
      <c r="AK40" s="1245" t="s">
        <v>5</v>
      </c>
      <c r="AL40" s="1246" t="s">
        <v>6</v>
      </c>
      <c r="AM40" s="1244" t="s">
        <v>1081</v>
      </c>
      <c r="AN40" s="1245" t="s">
        <v>1082</v>
      </c>
      <c r="AO40" s="1246" t="s">
        <v>1083</v>
      </c>
      <c r="AP40" s="1246" t="s">
        <v>1084</v>
      </c>
      <c r="AQ40" s="1244" t="s">
        <v>3437</v>
      </c>
      <c r="AR40" s="2407"/>
      <c r="AS40" s="1247" t="s">
        <v>1086</v>
      </c>
      <c r="AT40" s="1248" t="s">
        <v>1244</v>
      </c>
      <c r="AU40" s="1249" t="s">
        <v>1245</v>
      </c>
      <c r="AV40" s="1248" t="s">
        <v>7</v>
      </c>
      <c r="AW40" s="1250" t="s">
        <v>1106</v>
      </c>
      <c r="AX40" s="1247" t="s">
        <v>136</v>
      </c>
      <c r="AY40" s="1251" t="s">
        <v>28</v>
      </c>
      <c r="AZ40" s="1251" t="s">
        <v>138</v>
      </c>
      <c r="BA40" s="1251" t="s">
        <v>179</v>
      </c>
      <c r="BB40" s="1252" t="s">
        <v>1177</v>
      </c>
      <c r="BC40" s="1244" t="s">
        <v>1178</v>
      </c>
      <c r="BD40" s="2407"/>
      <c r="BE40" s="1243" t="s">
        <v>1087</v>
      </c>
      <c r="BF40" s="1253" t="s">
        <v>1088</v>
      </c>
      <c r="BG40" s="2448"/>
    </row>
    <row r="41" spans="1:60" s="15" customFormat="1" ht="30" customHeight="1" thickTop="1" thickBot="1" x14ac:dyDescent="0.2">
      <c r="A41" s="2241" t="s">
        <v>1169</v>
      </c>
      <c r="B41" s="2242"/>
      <c r="C41" s="599" t="s">
        <v>3600</v>
      </c>
      <c r="D41" s="331"/>
      <c r="E41" s="331"/>
      <c r="F41" s="331"/>
      <c r="G41" s="331"/>
      <c r="H41" s="331"/>
      <c r="I41" s="331"/>
      <c r="J41" s="331"/>
      <c r="K41" s="331"/>
      <c r="L41" s="331"/>
      <c r="M41" s="331"/>
      <c r="N41" s="331"/>
      <c r="O41" s="331"/>
      <c r="P41" s="331"/>
      <c r="Q41" s="331"/>
      <c r="R41" s="331"/>
      <c r="S41" s="331"/>
      <c r="T41" s="331"/>
      <c r="U41" s="331"/>
      <c r="V41" s="331"/>
      <c r="W41" s="331"/>
      <c r="X41" s="331"/>
      <c r="Y41" s="331"/>
      <c r="Z41" s="331"/>
      <c r="AA41" s="331"/>
      <c r="AB41" s="331"/>
      <c r="AC41" s="331"/>
      <c r="AD41" s="1419"/>
      <c r="AE41" s="1021" t="s">
        <v>1169</v>
      </c>
      <c r="AF41" s="1254"/>
      <c r="AG41" s="1255" t="s">
        <v>3600</v>
      </c>
      <c r="AH41" s="1256"/>
      <c r="AI41" s="1256"/>
      <c r="AJ41" s="1256"/>
      <c r="AK41" s="1256"/>
      <c r="AL41" s="1256"/>
      <c r="AM41" s="1256"/>
      <c r="AN41" s="1256"/>
      <c r="AO41" s="1256"/>
      <c r="AP41" s="1256"/>
      <c r="AQ41" s="1256"/>
      <c r="AR41" s="1256"/>
      <c r="AS41" s="1256"/>
      <c r="AT41" s="1256"/>
      <c r="AU41" s="1256"/>
      <c r="AV41" s="1256"/>
      <c r="AW41" s="1256"/>
      <c r="AX41" s="1256"/>
      <c r="AY41" s="1256"/>
      <c r="AZ41" s="1256"/>
      <c r="BA41" s="1256"/>
      <c r="BB41" s="1256"/>
      <c r="BC41" s="1256"/>
      <c r="BD41" s="1256"/>
      <c r="BE41" s="1256"/>
      <c r="BF41" s="1256"/>
      <c r="BG41" s="1257"/>
    </row>
    <row r="42" spans="1:60" s="15" customFormat="1" ht="30" customHeight="1" thickTop="1" thickBot="1" x14ac:dyDescent="0.2">
      <c r="A42" s="2235" t="s">
        <v>1180</v>
      </c>
      <c r="B42" s="2236"/>
      <c r="C42" s="602" t="s">
        <v>3631</v>
      </c>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419"/>
      <c r="AE42" s="2202" t="s">
        <v>1180</v>
      </c>
      <c r="AF42" s="2203"/>
      <c r="AG42" s="653" t="s">
        <v>3631</v>
      </c>
      <c r="AH42" s="1256"/>
      <c r="AI42" s="1256"/>
      <c r="AJ42" s="1256"/>
      <c r="AK42" s="1256"/>
      <c r="AL42" s="1256"/>
      <c r="AM42" s="1256"/>
      <c r="AN42" s="1256"/>
      <c r="AO42" s="1256"/>
      <c r="AP42" s="1256"/>
      <c r="AQ42" s="1256"/>
      <c r="AR42" s="1256"/>
      <c r="AS42" s="1256"/>
      <c r="AT42" s="1256"/>
      <c r="AU42" s="1256"/>
      <c r="AV42" s="1256"/>
      <c r="AW42" s="1256"/>
      <c r="AX42" s="1256"/>
      <c r="AY42" s="1256"/>
      <c r="AZ42" s="1256"/>
      <c r="BA42" s="1256"/>
      <c r="BB42" s="1256"/>
      <c r="BC42" s="1256"/>
      <c r="BD42" s="1256"/>
      <c r="BE42" s="1256"/>
      <c r="BF42" s="1256"/>
      <c r="BG42" s="1257"/>
    </row>
    <row r="43" spans="1:60" s="15" customFormat="1" ht="24.95" customHeight="1" thickTop="1" thickBot="1" x14ac:dyDescent="0.2">
      <c r="A43" s="2237"/>
      <c r="B43" s="2238"/>
      <c r="C43" s="599" t="s">
        <v>3602</v>
      </c>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419"/>
      <c r="AE43" s="2204"/>
      <c r="AF43" s="2205"/>
      <c r="AG43" s="1255" t="s">
        <v>3602</v>
      </c>
      <c r="AH43" s="1256"/>
      <c r="AI43" s="1256"/>
      <c r="AJ43" s="1256"/>
      <c r="AK43" s="1256"/>
      <c r="AL43" s="1256"/>
      <c r="AM43" s="1256"/>
      <c r="AN43" s="1256"/>
      <c r="AO43" s="1256"/>
      <c r="AP43" s="1256"/>
      <c r="AQ43" s="1256"/>
      <c r="AR43" s="1256"/>
      <c r="AS43" s="1256"/>
      <c r="AT43" s="1256"/>
      <c r="AU43" s="1256"/>
      <c r="AV43" s="1256"/>
      <c r="AW43" s="1256"/>
      <c r="AX43" s="1256"/>
      <c r="AY43" s="1256"/>
      <c r="AZ43" s="1256"/>
      <c r="BA43" s="1256"/>
      <c r="BB43" s="1256"/>
      <c r="BC43" s="1256"/>
      <c r="BD43" s="1256"/>
      <c r="BE43" s="1256"/>
      <c r="BF43" s="1256"/>
      <c r="BG43" s="1257"/>
    </row>
    <row r="44" spans="1:60" s="15" customFormat="1" ht="24.95" customHeight="1" thickTop="1" thickBot="1" x14ac:dyDescent="0.2">
      <c r="A44" s="2237"/>
      <c r="B44" s="2238"/>
      <c r="C44" s="599" t="s">
        <v>3603</v>
      </c>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419"/>
      <c r="AE44" s="2204"/>
      <c r="AF44" s="2205"/>
      <c r="AG44" s="1255" t="s">
        <v>3603</v>
      </c>
      <c r="AH44" s="1256"/>
      <c r="AI44" s="1256"/>
      <c r="AJ44" s="1256"/>
      <c r="AK44" s="1256"/>
      <c r="AL44" s="1256"/>
      <c r="AM44" s="1256"/>
      <c r="AN44" s="1256"/>
      <c r="AO44" s="1256"/>
      <c r="AP44" s="1256"/>
      <c r="AQ44" s="1256"/>
      <c r="AR44" s="1256"/>
      <c r="AS44" s="1256"/>
      <c r="AT44" s="1256"/>
      <c r="AU44" s="1256"/>
      <c r="AV44" s="1256"/>
      <c r="AW44" s="1256"/>
      <c r="AX44" s="1256"/>
      <c r="AY44" s="1256"/>
      <c r="AZ44" s="1256"/>
      <c r="BA44" s="1256"/>
      <c r="BB44" s="1256"/>
      <c r="BC44" s="1256"/>
      <c r="BD44" s="1256"/>
      <c r="BE44" s="1256"/>
      <c r="BF44" s="1256"/>
      <c r="BG44" s="1257"/>
    </row>
    <row r="45" spans="1:60" s="15" customFormat="1" ht="24.95" customHeight="1" thickTop="1" thickBot="1" x14ac:dyDescent="0.2">
      <c r="A45" s="2237"/>
      <c r="B45" s="2238"/>
      <c r="C45" s="600" t="s">
        <v>3604</v>
      </c>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419"/>
      <c r="AE45" s="2204"/>
      <c r="AF45" s="2205"/>
      <c r="AG45" s="654" t="s">
        <v>3604</v>
      </c>
      <c r="AH45" s="1256"/>
      <c r="AI45" s="1256"/>
      <c r="AJ45" s="1256"/>
      <c r="AK45" s="1256"/>
      <c r="AL45" s="1256"/>
      <c r="AM45" s="1256"/>
      <c r="AN45" s="1256"/>
      <c r="AO45" s="1256"/>
      <c r="AP45" s="1256"/>
      <c r="AQ45" s="1256"/>
      <c r="AR45" s="1256"/>
      <c r="AS45" s="1256"/>
      <c r="AT45" s="1256"/>
      <c r="AU45" s="1256"/>
      <c r="AV45" s="1256"/>
      <c r="AW45" s="1256"/>
      <c r="AX45" s="1256"/>
      <c r="AY45" s="1256"/>
      <c r="AZ45" s="1256"/>
      <c r="BA45" s="1256"/>
      <c r="BB45" s="1256"/>
      <c r="BC45" s="1256"/>
      <c r="BD45" s="1256"/>
      <c r="BE45" s="1256"/>
      <c r="BF45" s="1256"/>
      <c r="BG45" s="1257"/>
    </row>
    <row r="46" spans="1:60" s="15" customFormat="1" ht="30" customHeight="1" thickTop="1" thickBot="1" x14ac:dyDescent="0.2">
      <c r="A46" s="2237"/>
      <c r="B46" s="2238"/>
      <c r="C46" s="601" t="s">
        <v>3605</v>
      </c>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419"/>
      <c r="AE46" s="2204"/>
      <c r="AF46" s="2205"/>
      <c r="AG46" s="652" t="s">
        <v>4515</v>
      </c>
      <c r="AH46" s="1256"/>
      <c r="AI46" s="1256"/>
      <c r="AJ46" s="1256"/>
      <c r="AK46" s="1256"/>
      <c r="AL46" s="1256"/>
      <c r="AM46" s="1256"/>
      <c r="AN46" s="1256"/>
      <c r="AO46" s="1256"/>
      <c r="AP46" s="1256"/>
      <c r="AQ46" s="1256"/>
      <c r="AR46" s="1256"/>
      <c r="AS46" s="1256"/>
      <c r="AT46" s="1256"/>
      <c r="AU46" s="1256"/>
      <c r="AV46" s="1256"/>
      <c r="AW46" s="1256"/>
      <c r="AX46" s="1256"/>
      <c r="AY46" s="1256"/>
      <c r="AZ46" s="1256"/>
      <c r="BA46" s="1256"/>
      <c r="BB46" s="1256"/>
      <c r="BC46" s="1256"/>
      <c r="BD46" s="1256"/>
      <c r="BE46" s="1256"/>
      <c r="BF46" s="1256"/>
      <c r="BG46" s="1257"/>
    </row>
    <row r="47" spans="1:60" s="15" customFormat="1" ht="30" customHeight="1" thickTop="1" thickBot="1" x14ac:dyDescent="0.2">
      <c r="A47" s="2249"/>
      <c r="B47" s="2250"/>
      <c r="C47" s="813" t="s">
        <v>3606</v>
      </c>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419"/>
      <c r="AE47" s="2206"/>
      <c r="AF47" s="2207"/>
      <c r="AG47" s="655" t="s">
        <v>3606</v>
      </c>
      <c r="AH47" s="1256"/>
      <c r="AI47" s="1256"/>
      <c r="AJ47" s="1256"/>
      <c r="AK47" s="1256"/>
      <c r="AL47" s="1256"/>
      <c r="AM47" s="1256"/>
      <c r="AN47" s="1256"/>
      <c r="AO47" s="1256"/>
      <c r="AP47" s="1256"/>
      <c r="AQ47" s="1256"/>
      <c r="AR47" s="1256"/>
      <c r="AS47" s="1256"/>
      <c r="AT47" s="1256"/>
      <c r="AU47" s="1256"/>
      <c r="AV47" s="1256"/>
      <c r="AW47" s="1256"/>
      <c r="AX47" s="1256"/>
      <c r="AY47" s="1256"/>
      <c r="AZ47" s="1256"/>
      <c r="BA47" s="1256"/>
      <c r="BB47" s="1256"/>
      <c r="BC47" s="1256"/>
      <c r="BD47" s="1256"/>
      <c r="BE47" s="1256"/>
      <c r="BF47" s="1256"/>
      <c r="BG47" s="1257"/>
    </row>
    <row r="48" spans="1:60" s="15" customFormat="1" ht="24.95" customHeight="1" thickTop="1" thickBot="1" x14ac:dyDescent="0.2">
      <c r="A48" s="2229" t="s">
        <v>1181</v>
      </c>
      <c r="B48" s="2230"/>
      <c r="C48" s="602" t="s">
        <v>3607</v>
      </c>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419"/>
      <c r="AE48" s="2202" t="s">
        <v>1181</v>
      </c>
      <c r="AF48" s="2203"/>
      <c r="AG48" s="653" t="s">
        <v>3607</v>
      </c>
      <c r="AH48" s="1256"/>
      <c r="AI48" s="1256"/>
      <c r="AJ48" s="1256"/>
      <c r="AK48" s="1256"/>
      <c r="AL48" s="1256"/>
      <c r="AM48" s="1256"/>
      <c r="AN48" s="1256"/>
      <c r="AO48" s="1256"/>
      <c r="AP48" s="1256"/>
      <c r="AQ48" s="1256"/>
      <c r="AR48" s="1256"/>
      <c r="AS48" s="1256"/>
      <c r="AT48" s="1256"/>
      <c r="AU48" s="1256"/>
      <c r="AV48" s="1256"/>
      <c r="AW48" s="1256"/>
      <c r="AX48" s="1256"/>
      <c r="AY48" s="1256"/>
      <c r="AZ48" s="1256"/>
      <c r="BA48" s="1256"/>
      <c r="BB48" s="1256"/>
      <c r="BC48" s="1256"/>
      <c r="BD48" s="1256"/>
      <c r="BE48" s="1256"/>
      <c r="BF48" s="1256"/>
      <c r="BG48" s="1257"/>
    </row>
    <row r="49" spans="1:59" s="15" customFormat="1" ht="24.95" customHeight="1" thickTop="1" thickBot="1" x14ac:dyDescent="0.2">
      <c r="A49" s="2231"/>
      <c r="B49" s="2232"/>
      <c r="C49" s="599" t="s">
        <v>3608</v>
      </c>
      <c r="D49" s="174"/>
      <c r="E49" s="174"/>
      <c r="F49" s="174"/>
      <c r="G49" s="989"/>
      <c r="H49" s="989"/>
      <c r="I49" s="989"/>
      <c r="J49" s="990"/>
      <c r="K49" s="990"/>
      <c r="L49" s="990"/>
      <c r="M49" s="990"/>
      <c r="N49" s="990"/>
      <c r="O49" s="990"/>
      <c r="P49" s="990"/>
      <c r="Q49" s="990"/>
      <c r="R49" s="990"/>
      <c r="S49" s="990"/>
      <c r="T49" s="990"/>
      <c r="U49" s="990"/>
      <c r="V49" s="990"/>
      <c r="W49" s="990"/>
      <c r="X49" s="990"/>
      <c r="Y49" s="990"/>
      <c r="Z49" s="990"/>
      <c r="AA49" s="174"/>
      <c r="AB49" s="990"/>
      <c r="AC49" s="990"/>
      <c r="AD49" s="1419"/>
      <c r="AE49" s="2204"/>
      <c r="AF49" s="2205"/>
      <c r="AG49" s="1255" t="s">
        <v>3608</v>
      </c>
      <c r="AH49" s="1256"/>
      <c r="AI49" s="1256"/>
      <c r="AJ49" s="1256"/>
      <c r="AK49" s="1256"/>
      <c r="AL49" s="1256"/>
      <c r="AM49" s="1256"/>
      <c r="AN49" s="1256"/>
      <c r="AO49" s="1256"/>
      <c r="AP49" s="1256"/>
      <c r="AQ49" s="1256"/>
      <c r="AR49" s="1256"/>
      <c r="AS49" s="1256"/>
      <c r="AT49" s="1256"/>
      <c r="AU49" s="1256"/>
      <c r="AV49" s="1256"/>
      <c r="AW49" s="1256"/>
      <c r="AX49" s="1256"/>
      <c r="AY49" s="1256"/>
      <c r="AZ49" s="1256"/>
      <c r="BA49" s="1256"/>
      <c r="BB49" s="1256"/>
      <c r="BC49" s="1256"/>
      <c r="BD49" s="1256"/>
      <c r="BE49" s="1256"/>
      <c r="BF49" s="1256"/>
      <c r="BG49" s="1257"/>
    </row>
    <row r="50" spans="1:59" s="15" customFormat="1" ht="24.95" customHeight="1" thickTop="1" thickBot="1" x14ac:dyDescent="0.2">
      <c r="A50" s="2231"/>
      <c r="B50" s="2232"/>
      <c r="C50" s="599" t="s">
        <v>3609</v>
      </c>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419"/>
      <c r="AE50" s="2204"/>
      <c r="AF50" s="2205"/>
      <c r="AG50" s="1255" t="s">
        <v>3609</v>
      </c>
      <c r="AH50" s="1256"/>
      <c r="AI50" s="1256"/>
      <c r="AJ50" s="1256"/>
      <c r="AK50" s="1256"/>
      <c r="AL50" s="1256"/>
      <c r="AM50" s="1256"/>
      <c r="AN50" s="1256"/>
      <c r="AO50" s="1256"/>
      <c r="AP50" s="1256"/>
      <c r="AQ50" s="1256"/>
      <c r="AR50" s="1256"/>
      <c r="AS50" s="1256"/>
      <c r="AT50" s="1256"/>
      <c r="AU50" s="1256"/>
      <c r="AV50" s="1256"/>
      <c r="AW50" s="1256"/>
      <c r="AX50" s="1256"/>
      <c r="AY50" s="1256"/>
      <c r="AZ50" s="1256"/>
      <c r="BA50" s="1256"/>
      <c r="BB50" s="1256"/>
      <c r="BC50" s="1256"/>
      <c r="BD50" s="1256"/>
      <c r="BE50" s="1256"/>
      <c r="BF50" s="1256"/>
      <c r="BG50" s="1257"/>
    </row>
    <row r="51" spans="1:59" s="15" customFormat="1" ht="24.95" customHeight="1" thickTop="1" thickBot="1" x14ac:dyDescent="0.2">
      <c r="A51" s="2231"/>
      <c r="B51" s="2232"/>
      <c r="C51" s="599" t="s">
        <v>3610</v>
      </c>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419"/>
      <c r="AE51" s="2204"/>
      <c r="AF51" s="2205"/>
      <c r="AG51" s="1255" t="s">
        <v>3610</v>
      </c>
      <c r="AH51" s="1256"/>
      <c r="AI51" s="1256"/>
      <c r="AJ51" s="1256"/>
      <c r="AK51" s="1256"/>
      <c r="AL51" s="1256"/>
      <c r="AM51" s="1256"/>
      <c r="AN51" s="1256"/>
      <c r="AO51" s="1256"/>
      <c r="AP51" s="1256"/>
      <c r="AQ51" s="1256"/>
      <c r="AR51" s="1256"/>
      <c r="AS51" s="1256"/>
      <c r="AT51" s="1256"/>
      <c r="AU51" s="1256"/>
      <c r="AV51" s="1256"/>
      <c r="AW51" s="1256"/>
      <c r="AX51" s="1256"/>
      <c r="AY51" s="1256"/>
      <c r="AZ51" s="1256"/>
      <c r="BA51" s="1256"/>
      <c r="BB51" s="1256"/>
      <c r="BC51" s="1256"/>
      <c r="BD51" s="1256"/>
      <c r="BE51" s="1256"/>
      <c r="BF51" s="1256"/>
      <c r="BG51" s="1257"/>
    </row>
    <row r="52" spans="1:59" s="15" customFormat="1" ht="24.95" customHeight="1" thickTop="1" thickBot="1" x14ac:dyDescent="0.2">
      <c r="A52" s="2231"/>
      <c r="B52" s="2232"/>
      <c r="C52" s="599" t="s">
        <v>3611</v>
      </c>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419"/>
      <c r="AE52" s="2204"/>
      <c r="AF52" s="2205"/>
      <c r="AG52" s="1255" t="s">
        <v>3611</v>
      </c>
      <c r="AH52" s="1256"/>
      <c r="AI52" s="1256"/>
      <c r="AJ52" s="1256"/>
      <c r="AK52" s="1256"/>
      <c r="AL52" s="1256"/>
      <c r="AM52" s="1256"/>
      <c r="AN52" s="1256"/>
      <c r="AO52" s="1256"/>
      <c r="AP52" s="1256"/>
      <c r="AQ52" s="1256"/>
      <c r="AR52" s="1256"/>
      <c r="AS52" s="1256"/>
      <c r="AT52" s="1256"/>
      <c r="AU52" s="1256"/>
      <c r="AV52" s="1256"/>
      <c r="AW52" s="1256"/>
      <c r="AX52" s="1256"/>
      <c r="AY52" s="1256"/>
      <c r="AZ52" s="1256"/>
      <c r="BA52" s="1256"/>
      <c r="BB52" s="1256"/>
      <c r="BC52" s="1256"/>
      <c r="BD52" s="1256"/>
      <c r="BE52" s="1256"/>
      <c r="BF52" s="1256"/>
      <c r="BG52" s="1257"/>
    </row>
    <row r="53" spans="1:59" s="15" customFormat="1" ht="30" customHeight="1" thickTop="1" thickBot="1" x14ac:dyDescent="0.2">
      <c r="A53" s="2231"/>
      <c r="B53" s="2232"/>
      <c r="C53" s="599" t="s">
        <v>3612</v>
      </c>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419"/>
      <c r="AE53" s="2204"/>
      <c r="AF53" s="2205"/>
      <c r="AG53" s="1255" t="s">
        <v>3612</v>
      </c>
      <c r="AH53" s="1256"/>
      <c r="AI53" s="1256"/>
      <c r="AJ53" s="1256"/>
      <c r="AK53" s="1256"/>
      <c r="AL53" s="1256"/>
      <c r="AM53" s="1256"/>
      <c r="AN53" s="1256"/>
      <c r="AO53" s="1256"/>
      <c r="AP53" s="1256"/>
      <c r="AQ53" s="1256"/>
      <c r="AR53" s="1256"/>
      <c r="AS53" s="1256"/>
      <c r="AT53" s="1256"/>
      <c r="AU53" s="1256"/>
      <c r="AV53" s="1256"/>
      <c r="AW53" s="1256"/>
      <c r="AX53" s="1256"/>
      <c r="AY53" s="1256"/>
      <c r="AZ53" s="1256"/>
      <c r="BA53" s="1256"/>
      <c r="BB53" s="1256"/>
      <c r="BC53" s="1256"/>
      <c r="BD53" s="1256"/>
      <c r="BE53" s="1256"/>
      <c r="BF53" s="1256"/>
      <c r="BG53" s="1257"/>
    </row>
    <row r="54" spans="1:59" s="15" customFormat="1" ht="30" customHeight="1" thickTop="1" thickBot="1" x14ac:dyDescent="0.2">
      <c r="A54" s="2231"/>
      <c r="B54" s="2232"/>
      <c r="C54" s="599" t="s">
        <v>3632</v>
      </c>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419"/>
      <c r="AE54" s="2204"/>
      <c r="AF54" s="2205"/>
      <c r="AG54" s="1255" t="s">
        <v>3632</v>
      </c>
      <c r="AH54" s="1256"/>
      <c r="AI54" s="1256"/>
      <c r="AJ54" s="1256"/>
      <c r="AK54" s="1256"/>
      <c r="AL54" s="1256"/>
      <c r="AM54" s="1256"/>
      <c r="AN54" s="1256"/>
      <c r="AO54" s="1256"/>
      <c r="AP54" s="1256"/>
      <c r="AQ54" s="1256"/>
      <c r="AR54" s="1256"/>
      <c r="AS54" s="1256"/>
      <c r="AT54" s="1256"/>
      <c r="AU54" s="1256"/>
      <c r="AV54" s="1256"/>
      <c r="AW54" s="1256"/>
      <c r="AX54" s="1256"/>
      <c r="AY54" s="1256"/>
      <c r="AZ54" s="1256"/>
      <c r="BA54" s="1256"/>
      <c r="BB54" s="1256"/>
      <c r="BC54" s="1256"/>
      <c r="BD54" s="1256"/>
      <c r="BE54" s="1256"/>
      <c r="BF54" s="1256"/>
      <c r="BG54" s="1257"/>
    </row>
    <row r="55" spans="1:59" s="15" customFormat="1" ht="30" customHeight="1" thickTop="1" thickBot="1" x14ac:dyDescent="0.2">
      <c r="A55" s="2231"/>
      <c r="B55" s="2232"/>
      <c r="C55" s="599" t="s">
        <v>3633</v>
      </c>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419"/>
      <c r="AE55" s="2204"/>
      <c r="AF55" s="2205"/>
      <c r="AG55" s="1255" t="s">
        <v>3633</v>
      </c>
      <c r="AH55" s="1256"/>
      <c r="AI55" s="1256"/>
      <c r="AJ55" s="1256"/>
      <c r="AK55" s="1256"/>
      <c r="AL55" s="1256"/>
      <c r="AM55" s="1256"/>
      <c r="AN55" s="1256"/>
      <c r="AO55" s="1256"/>
      <c r="AP55" s="1256"/>
      <c r="AQ55" s="1256"/>
      <c r="AR55" s="1256"/>
      <c r="AS55" s="1256"/>
      <c r="AT55" s="1256"/>
      <c r="AU55" s="1256"/>
      <c r="AV55" s="1256"/>
      <c r="AW55" s="1256"/>
      <c r="AX55" s="1256"/>
      <c r="AY55" s="1256"/>
      <c r="AZ55" s="1256"/>
      <c r="BA55" s="1256"/>
      <c r="BB55" s="1256"/>
      <c r="BC55" s="1256"/>
      <c r="BD55" s="1256"/>
      <c r="BE55" s="1256"/>
      <c r="BF55" s="1256"/>
      <c r="BG55" s="1257"/>
    </row>
    <row r="56" spans="1:59" s="15" customFormat="1" ht="30" customHeight="1" thickTop="1" thickBot="1" x14ac:dyDescent="0.2">
      <c r="A56" s="2231"/>
      <c r="B56" s="2232"/>
      <c r="C56" s="600" t="s">
        <v>3615</v>
      </c>
      <c r="D56" s="174"/>
      <c r="E56" s="174"/>
      <c r="F56" s="174"/>
      <c r="G56" s="174"/>
      <c r="H56" s="174"/>
      <c r="I56" s="174"/>
      <c r="J56" s="174"/>
      <c r="K56" s="174"/>
      <c r="L56" s="174"/>
      <c r="M56" s="174"/>
      <c r="N56" s="174"/>
      <c r="O56" s="174"/>
      <c r="P56" s="174"/>
      <c r="Q56" s="174"/>
      <c r="R56" s="174"/>
      <c r="S56" s="174"/>
      <c r="T56" s="174"/>
      <c r="U56" s="174"/>
      <c r="V56" s="518"/>
      <c r="W56" s="174"/>
      <c r="X56" s="174"/>
      <c r="Y56" s="174"/>
      <c r="Z56" s="174"/>
      <c r="AA56" s="174"/>
      <c r="AB56" s="174"/>
      <c r="AC56" s="174"/>
      <c r="AD56" s="1419"/>
      <c r="AE56" s="2204"/>
      <c r="AF56" s="2205"/>
      <c r="AG56" s="654" t="s">
        <v>3615</v>
      </c>
      <c r="AH56" s="1256"/>
      <c r="AI56" s="1256"/>
      <c r="AJ56" s="1256"/>
      <c r="AK56" s="1256"/>
      <c r="AL56" s="1256"/>
      <c r="AM56" s="1256"/>
      <c r="AN56" s="1256"/>
      <c r="AO56" s="1256"/>
      <c r="AP56" s="1256"/>
      <c r="AQ56" s="1256"/>
      <c r="AR56" s="1256"/>
      <c r="AS56" s="1256"/>
      <c r="AT56" s="1256"/>
      <c r="AU56" s="1256"/>
      <c r="AV56" s="1256"/>
      <c r="AW56" s="1256"/>
      <c r="AX56" s="1256"/>
      <c r="AY56" s="1256"/>
      <c r="AZ56" s="1256"/>
      <c r="BA56" s="1256"/>
      <c r="BB56" s="1256"/>
      <c r="BC56" s="1256"/>
      <c r="BD56" s="1256"/>
      <c r="BE56" s="1256"/>
      <c r="BF56" s="1256"/>
      <c r="BG56" s="1257"/>
    </row>
    <row r="57" spans="1:59" s="15" customFormat="1" ht="24.95" customHeight="1" thickTop="1" thickBot="1" x14ac:dyDescent="0.2">
      <c r="A57" s="2231"/>
      <c r="B57" s="2232"/>
      <c r="C57" s="600" t="s">
        <v>3616</v>
      </c>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419"/>
      <c r="AE57" s="2204"/>
      <c r="AF57" s="2205"/>
      <c r="AG57" s="654" t="s">
        <v>3616</v>
      </c>
      <c r="AH57" s="1256"/>
      <c r="AI57" s="1256"/>
      <c r="AJ57" s="1256"/>
      <c r="AK57" s="1256"/>
      <c r="AL57" s="1256"/>
      <c r="AM57" s="1256"/>
      <c r="AN57" s="1256"/>
      <c r="AO57" s="1256"/>
      <c r="AP57" s="1256"/>
      <c r="AQ57" s="1256"/>
      <c r="AR57" s="1256"/>
      <c r="AS57" s="1256"/>
      <c r="AT57" s="1256"/>
      <c r="AU57" s="1256"/>
      <c r="AV57" s="1256"/>
      <c r="AW57" s="1256"/>
      <c r="AX57" s="1256"/>
      <c r="AY57" s="1256"/>
      <c r="AZ57" s="1256"/>
      <c r="BA57" s="1256"/>
      <c r="BB57" s="1256"/>
      <c r="BC57" s="1256"/>
      <c r="BD57" s="1256"/>
      <c r="BE57" s="1256"/>
      <c r="BF57" s="1256"/>
      <c r="BG57" s="1257"/>
    </row>
    <row r="58" spans="1:59" s="15" customFormat="1" ht="30" customHeight="1" thickTop="1" thickBot="1" x14ac:dyDescent="0.2">
      <c r="A58" s="2233"/>
      <c r="B58" s="2234"/>
      <c r="C58" s="813" t="s">
        <v>3617</v>
      </c>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419"/>
      <c r="AE58" s="2206"/>
      <c r="AF58" s="2207"/>
      <c r="AG58" s="655" t="s">
        <v>3617</v>
      </c>
      <c r="AH58" s="1256"/>
      <c r="AI58" s="1256"/>
      <c r="AJ58" s="1256"/>
      <c r="AK58" s="1256"/>
      <c r="AL58" s="1256"/>
      <c r="AM58" s="1256"/>
      <c r="AN58" s="1256"/>
      <c r="AO58" s="1256"/>
      <c r="AP58" s="1256"/>
      <c r="AQ58" s="1256"/>
      <c r="AR58" s="1256"/>
      <c r="AS58" s="1256"/>
      <c r="AT58" s="1256"/>
      <c r="AU58" s="1256"/>
      <c r="AV58" s="1256"/>
      <c r="AW58" s="1256"/>
      <c r="AX58" s="1256"/>
      <c r="AY58" s="1256"/>
      <c r="AZ58" s="1256"/>
      <c r="BA58" s="1256"/>
      <c r="BB58" s="1256"/>
      <c r="BC58" s="1256"/>
      <c r="BD58" s="1256"/>
      <c r="BE58" s="1256"/>
      <c r="BF58" s="1256"/>
      <c r="BG58" s="1257"/>
    </row>
    <row r="59" spans="1:59" s="15" customFormat="1" ht="24.95" customHeight="1" thickTop="1" thickBot="1" x14ac:dyDescent="0.2">
      <c r="A59" s="2229" t="s">
        <v>1182</v>
      </c>
      <c r="B59" s="2247"/>
      <c r="C59" s="602" t="s">
        <v>3618</v>
      </c>
      <c r="D59" s="174"/>
      <c r="E59" s="174"/>
      <c r="F59" s="174"/>
      <c r="G59" s="174"/>
      <c r="H59" s="174"/>
      <c r="I59" s="174"/>
      <c r="J59" s="990"/>
      <c r="K59" s="990"/>
      <c r="L59" s="990"/>
      <c r="M59" s="990"/>
      <c r="N59" s="990"/>
      <c r="O59" s="990"/>
      <c r="P59" s="990"/>
      <c r="Q59" s="990"/>
      <c r="R59" s="990"/>
      <c r="S59" s="990"/>
      <c r="T59" s="990"/>
      <c r="U59" s="990"/>
      <c r="V59" s="990"/>
      <c r="W59" s="990"/>
      <c r="X59" s="990"/>
      <c r="Y59" s="990"/>
      <c r="Z59" s="990"/>
      <c r="AA59" s="174"/>
      <c r="AB59" s="990"/>
      <c r="AC59" s="990"/>
      <c r="AD59" s="1419"/>
      <c r="AE59" s="2202" t="s">
        <v>1182</v>
      </c>
      <c r="AF59" s="2203"/>
      <c r="AG59" s="653" t="s">
        <v>3618</v>
      </c>
      <c r="AH59" s="1256"/>
      <c r="AI59" s="1256"/>
      <c r="AJ59" s="1256"/>
      <c r="AK59" s="1256"/>
      <c r="AL59" s="1256"/>
      <c r="AM59" s="1256"/>
      <c r="AN59" s="1256"/>
      <c r="AO59" s="1256"/>
      <c r="AP59" s="1256"/>
      <c r="AQ59" s="1256"/>
      <c r="AR59" s="1256"/>
      <c r="AS59" s="1256"/>
      <c r="AT59" s="1256"/>
      <c r="AU59" s="1256"/>
      <c r="AV59" s="1256"/>
      <c r="AW59" s="1256"/>
      <c r="AX59" s="1256"/>
      <c r="AY59" s="1256"/>
      <c r="AZ59" s="1256"/>
      <c r="BA59" s="1256"/>
      <c r="BB59" s="1256"/>
      <c r="BC59" s="1256"/>
      <c r="BD59" s="1256"/>
      <c r="BE59" s="1256"/>
      <c r="BF59" s="1256"/>
      <c r="BG59" s="1257"/>
    </row>
    <row r="60" spans="1:59" s="15" customFormat="1" ht="24.95" customHeight="1" thickTop="1" thickBot="1" x14ac:dyDescent="0.2">
      <c r="A60" s="2231"/>
      <c r="B60" s="1849"/>
      <c r="C60" s="601" t="s">
        <v>3619</v>
      </c>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419"/>
      <c r="AE60" s="2204"/>
      <c r="AF60" s="2205"/>
      <c r="AG60" s="652" t="s">
        <v>3619</v>
      </c>
      <c r="AH60" s="1256"/>
      <c r="AI60" s="1256"/>
      <c r="AJ60" s="1256"/>
      <c r="AK60" s="1256"/>
      <c r="AL60" s="1256"/>
      <c r="AM60" s="1256"/>
      <c r="AN60" s="1256"/>
      <c r="AO60" s="1256"/>
      <c r="AP60" s="1256"/>
      <c r="AQ60" s="1256"/>
      <c r="AR60" s="1256"/>
      <c r="AS60" s="1256"/>
      <c r="AT60" s="1256"/>
      <c r="AU60" s="1256"/>
      <c r="AV60" s="1256"/>
      <c r="AW60" s="1256"/>
      <c r="AX60" s="1256"/>
      <c r="AY60" s="1256"/>
      <c r="AZ60" s="1256"/>
      <c r="BA60" s="1256"/>
      <c r="BB60" s="1256"/>
      <c r="BC60" s="1256"/>
      <c r="BD60" s="1256"/>
      <c r="BE60" s="1256"/>
      <c r="BF60" s="1256"/>
      <c r="BG60" s="1257"/>
    </row>
    <row r="61" spans="1:59" s="15" customFormat="1" ht="24.95" customHeight="1" thickTop="1" thickBot="1" x14ac:dyDescent="0.2">
      <c r="A61" s="2233"/>
      <c r="B61" s="2248"/>
      <c r="C61" s="814" t="s">
        <v>3620</v>
      </c>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419"/>
      <c r="AE61" s="2206"/>
      <c r="AF61" s="2207"/>
      <c r="AG61" s="655" t="s">
        <v>3620</v>
      </c>
      <c r="AH61" s="1256"/>
      <c r="AI61" s="1256"/>
      <c r="AJ61" s="1256"/>
      <c r="AK61" s="1256"/>
      <c r="AL61" s="1256"/>
      <c r="AM61" s="1256"/>
      <c r="AN61" s="1256"/>
      <c r="AO61" s="1256"/>
      <c r="AP61" s="1256"/>
      <c r="AQ61" s="1256"/>
      <c r="AR61" s="1256"/>
      <c r="AS61" s="1256"/>
      <c r="AT61" s="1256"/>
      <c r="AU61" s="1256"/>
      <c r="AV61" s="1256"/>
      <c r="AW61" s="1256"/>
      <c r="AX61" s="1256"/>
      <c r="AY61" s="1256"/>
      <c r="AZ61" s="1256"/>
      <c r="BA61" s="1256"/>
      <c r="BB61" s="1256"/>
      <c r="BC61" s="1256"/>
      <c r="BD61" s="1256"/>
      <c r="BE61" s="1256"/>
      <c r="BF61" s="1256"/>
      <c r="BG61" s="1257"/>
    </row>
    <row r="62" spans="1:59" s="15" customFormat="1" ht="30" customHeight="1" thickTop="1" thickBot="1" x14ac:dyDescent="0.2">
      <c r="A62" s="2229" t="s">
        <v>1183</v>
      </c>
      <c r="B62" s="2230"/>
      <c r="C62" s="602" t="s">
        <v>3634</v>
      </c>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419"/>
      <c r="AE62" s="2202" t="s">
        <v>1183</v>
      </c>
      <c r="AF62" s="2203"/>
      <c r="AG62" s="653" t="s">
        <v>3634</v>
      </c>
      <c r="AH62" s="1256"/>
      <c r="AI62" s="1256"/>
      <c r="AJ62" s="1256"/>
      <c r="AK62" s="1256"/>
      <c r="AL62" s="1256"/>
      <c r="AM62" s="1256"/>
      <c r="AN62" s="1256"/>
      <c r="AO62" s="1256"/>
      <c r="AP62" s="1256"/>
      <c r="AQ62" s="1256"/>
      <c r="AR62" s="1256"/>
      <c r="AS62" s="1256"/>
      <c r="AT62" s="1256"/>
      <c r="AU62" s="1256"/>
      <c r="AV62" s="1256"/>
      <c r="AW62" s="1256"/>
      <c r="AX62" s="1256"/>
      <c r="AY62" s="1256"/>
      <c r="AZ62" s="1256"/>
      <c r="BA62" s="1256"/>
      <c r="BB62" s="1256"/>
      <c r="BC62" s="1256"/>
      <c r="BD62" s="1256"/>
      <c r="BE62" s="1256"/>
      <c r="BF62" s="1256"/>
      <c r="BG62" s="1257"/>
    </row>
    <row r="63" spans="1:59" s="15" customFormat="1" ht="24.95" customHeight="1" thickTop="1" thickBot="1" x14ac:dyDescent="0.2">
      <c r="A63" s="2231"/>
      <c r="B63" s="2232"/>
      <c r="C63" s="599" t="s">
        <v>3622</v>
      </c>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419"/>
      <c r="AE63" s="2204"/>
      <c r="AF63" s="2205"/>
      <c r="AG63" s="1255" t="s">
        <v>3622</v>
      </c>
      <c r="AH63" s="1256"/>
      <c r="AI63" s="1256"/>
      <c r="AJ63" s="1256"/>
      <c r="AK63" s="1256"/>
      <c r="AL63" s="1256"/>
      <c r="AM63" s="1256"/>
      <c r="AN63" s="1256"/>
      <c r="AO63" s="1256"/>
      <c r="AP63" s="1256"/>
      <c r="AQ63" s="1256"/>
      <c r="AR63" s="1256"/>
      <c r="AS63" s="1256"/>
      <c r="AT63" s="1256"/>
      <c r="AU63" s="1256"/>
      <c r="AV63" s="1256"/>
      <c r="AW63" s="1256"/>
      <c r="AX63" s="1256"/>
      <c r="AY63" s="1256"/>
      <c r="AZ63" s="1256"/>
      <c r="BA63" s="1256"/>
      <c r="BB63" s="1256"/>
      <c r="BC63" s="1256"/>
      <c r="BD63" s="1256"/>
      <c r="BE63" s="1256"/>
      <c r="BF63" s="1256"/>
      <c r="BG63" s="1257"/>
    </row>
    <row r="64" spans="1:59" s="15" customFormat="1" ht="24.95" customHeight="1" thickTop="1" thickBot="1" x14ac:dyDescent="0.2">
      <c r="A64" s="2231"/>
      <c r="B64" s="2232"/>
      <c r="C64" s="599" t="s">
        <v>3623</v>
      </c>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419"/>
      <c r="AE64" s="2204"/>
      <c r="AF64" s="2205"/>
      <c r="AG64" s="1255" t="s">
        <v>3623</v>
      </c>
      <c r="AH64" s="1256"/>
      <c r="AI64" s="1256"/>
      <c r="AJ64" s="1256"/>
      <c r="AK64" s="1256"/>
      <c r="AL64" s="1256"/>
      <c r="AM64" s="1256"/>
      <c r="AN64" s="1256"/>
      <c r="AO64" s="1256"/>
      <c r="AP64" s="1256"/>
      <c r="AQ64" s="1256"/>
      <c r="AR64" s="1256"/>
      <c r="AS64" s="1256"/>
      <c r="AT64" s="1256"/>
      <c r="AU64" s="1256"/>
      <c r="AV64" s="1256"/>
      <c r="AW64" s="1256"/>
      <c r="AX64" s="1256"/>
      <c r="AY64" s="1256"/>
      <c r="AZ64" s="1256"/>
      <c r="BA64" s="1256"/>
      <c r="BB64" s="1256"/>
      <c r="BC64" s="1256"/>
      <c r="BD64" s="1256"/>
      <c r="BE64" s="1256"/>
      <c r="BF64" s="1256"/>
      <c r="BG64" s="1257"/>
    </row>
    <row r="65" spans="1:62" s="15" customFormat="1" ht="24.95" customHeight="1" thickTop="1" thickBot="1" x14ac:dyDescent="0.2">
      <c r="A65" s="2231"/>
      <c r="B65" s="2232"/>
      <c r="C65" s="599" t="s">
        <v>3624</v>
      </c>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419"/>
      <c r="AE65" s="2204"/>
      <c r="AF65" s="2205"/>
      <c r="AG65" s="1255" t="s">
        <v>3624</v>
      </c>
      <c r="AH65" s="1256"/>
      <c r="AI65" s="1256"/>
      <c r="AJ65" s="1256"/>
      <c r="AK65" s="1256"/>
      <c r="AL65" s="1256"/>
      <c r="AM65" s="1256"/>
      <c r="AN65" s="1256"/>
      <c r="AO65" s="1256"/>
      <c r="AP65" s="1256"/>
      <c r="AQ65" s="1256"/>
      <c r="AR65" s="1256"/>
      <c r="AS65" s="1256"/>
      <c r="AT65" s="1256"/>
      <c r="AU65" s="1256"/>
      <c r="AV65" s="1256"/>
      <c r="AW65" s="1256"/>
      <c r="AX65" s="1256"/>
      <c r="AY65" s="1256"/>
      <c r="AZ65" s="1256"/>
      <c r="BA65" s="1256"/>
      <c r="BB65" s="1256"/>
      <c r="BC65" s="1256"/>
      <c r="BD65" s="1256"/>
      <c r="BE65" s="1256"/>
      <c r="BF65" s="1256"/>
      <c r="BG65" s="1257"/>
    </row>
    <row r="66" spans="1:62" s="15" customFormat="1" ht="30" customHeight="1" thickTop="1" thickBot="1" x14ac:dyDescent="0.2">
      <c r="A66" s="2231"/>
      <c r="B66" s="2232"/>
      <c r="C66" s="600" t="s">
        <v>3647</v>
      </c>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419"/>
      <c r="AE66" s="2204"/>
      <c r="AF66" s="2205"/>
      <c r="AG66" s="654" t="s">
        <v>4513</v>
      </c>
      <c r="AH66" s="1256"/>
      <c r="AI66" s="1256"/>
      <c r="AJ66" s="1256"/>
      <c r="AK66" s="1256"/>
      <c r="AL66" s="1256"/>
      <c r="AM66" s="1256"/>
      <c r="AN66" s="1256"/>
      <c r="AO66" s="1256"/>
      <c r="AP66" s="1256"/>
      <c r="AQ66" s="1256"/>
      <c r="AR66" s="1256"/>
      <c r="AS66" s="1256"/>
      <c r="AT66" s="1256"/>
      <c r="AU66" s="1256"/>
      <c r="AV66" s="1256"/>
      <c r="AW66" s="1256"/>
      <c r="AX66" s="1256"/>
      <c r="AY66" s="1256"/>
      <c r="AZ66" s="1256"/>
      <c r="BA66" s="1256"/>
      <c r="BB66" s="1256"/>
      <c r="BC66" s="1256"/>
      <c r="BD66" s="1256"/>
      <c r="BE66" s="1256"/>
      <c r="BF66" s="1256"/>
      <c r="BG66" s="1257"/>
    </row>
    <row r="67" spans="1:62" s="15" customFormat="1" ht="30" customHeight="1" thickTop="1" thickBot="1" x14ac:dyDescent="0.2">
      <c r="A67" s="2231"/>
      <c r="B67" s="2232"/>
      <c r="C67" s="601" t="s">
        <v>3625</v>
      </c>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419"/>
      <c r="AE67" s="2204"/>
      <c r="AF67" s="2205"/>
      <c r="AG67" s="655" t="s">
        <v>3625</v>
      </c>
      <c r="AH67" s="1256"/>
      <c r="AI67" s="1256"/>
      <c r="AJ67" s="1256"/>
      <c r="AK67" s="1256"/>
      <c r="AL67" s="1256"/>
      <c r="AM67" s="1256"/>
      <c r="AN67" s="1256"/>
      <c r="AO67" s="1256"/>
      <c r="AP67" s="1256"/>
      <c r="AQ67" s="1256"/>
      <c r="AR67" s="1256"/>
      <c r="AS67" s="1256"/>
      <c r="AT67" s="1256"/>
      <c r="AU67" s="1256"/>
      <c r="AV67" s="1256"/>
      <c r="AW67" s="1256"/>
      <c r="AX67" s="1256"/>
      <c r="AY67" s="1256"/>
      <c r="AZ67" s="1256"/>
      <c r="BA67" s="1256"/>
      <c r="BB67" s="1256"/>
      <c r="BC67" s="1256"/>
      <c r="BD67" s="1256"/>
      <c r="BE67" s="1256"/>
      <c r="BF67" s="1256"/>
      <c r="BG67" s="1257"/>
    </row>
    <row r="68" spans="1:62" s="15" customFormat="1" ht="30" customHeight="1" thickTop="1" thickBot="1" x14ac:dyDescent="0.2">
      <c r="A68" s="2233"/>
      <c r="B68" s="2234"/>
      <c r="C68" s="814" t="s">
        <v>3635</v>
      </c>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419"/>
      <c r="AE68" s="2206"/>
      <c r="AF68" s="2207"/>
      <c r="AG68" s="655" t="s">
        <v>3635</v>
      </c>
      <c r="AH68" s="1256"/>
      <c r="AI68" s="1256"/>
      <c r="AJ68" s="1256"/>
      <c r="AK68" s="1256"/>
      <c r="AL68" s="1256"/>
      <c r="AM68" s="1256"/>
      <c r="AN68" s="1256"/>
      <c r="AO68" s="1256"/>
      <c r="AP68" s="1256"/>
      <c r="AQ68" s="1256"/>
      <c r="AR68" s="1256"/>
      <c r="AS68" s="1256"/>
      <c r="AT68" s="1256"/>
      <c r="AU68" s="1256"/>
      <c r="AV68" s="1256"/>
      <c r="AW68" s="1256"/>
      <c r="AX68" s="1256"/>
      <c r="AY68" s="1256"/>
      <c r="AZ68" s="1256"/>
      <c r="BA68" s="1256"/>
      <c r="BB68" s="1256"/>
      <c r="BC68" s="1256"/>
      <c r="BD68" s="1256"/>
      <c r="BE68" s="1256"/>
      <c r="BF68" s="1256"/>
      <c r="BG68" s="1257"/>
    </row>
    <row r="69" spans="1:62" s="15" customFormat="1" ht="24.95" customHeight="1" thickTop="1" thickBot="1" x14ac:dyDescent="0.2">
      <c r="A69" s="2235" t="s">
        <v>1174</v>
      </c>
      <c r="B69" s="2236"/>
      <c r="C69" s="602" t="s">
        <v>3627</v>
      </c>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419"/>
      <c r="AE69" s="2202" t="s">
        <v>1174</v>
      </c>
      <c r="AF69" s="2203"/>
      <c r="AG69" s="653" t="s">
        <v>3627</v>
      </c>
      <c r="AH69" s="1256"/>
      <c r="AI69" s="1256"/>
      <c r="AJ69" s="1256"/>
      <c r="AK69" s="1256"/>
      <c r="AL69" s="1256"/>
      <c r="AM69" s="1256"/>
      <c r="AN69" s="1256"/>
      <c r="AO69" s="1256"/>
      <c r="AP69" s="1256"/>
      <c r="AQ69" s="1256"/>
      <c r="AR69" s="1256"/>
      <c r="AS69" s="1256"/>
      <c r="AT69" s="1256"/>
      <c r="AU69" s="1256"/>
      <c r="AV69" s="1256"/>
      <c r="AW69" s="1256"/>
      <c r="AX69" s="1256"/>
      <c r="AY69" s="1256"/>
      <c r="AZ69" s="1256"/>
      <c r="BA69" s="1256"/>
      <c r="BB69" s="1256"/>
      <c r="BC69" s="1256"/>
      <c r="BD69" s="1256"/>
      <c r="BE69" s="1256"/>
      <c r="BF69" s="1256"/>
      <c r="BG69" s="1257"/>
    </row>
    <row r="70" spans="1:62" s="15" customFormat="1" ht="24.95" customHeight="1" thickTop="1" thickBot="1" x14ac:dyDescent="0.2">
      <c r="A70" s="2237"/>
      <c r="B70" s="2238"/>
      <c r="C70" s="815" t="s">
        <v>3636</v>
      </c>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419"/>
      <c r="AE70" s="2204"/>
      <c r="AF70" s="2205"/>
      <c r="AG70" s="651" t="s">
        <v>3636</v>
      </c>
      <c r="AH70" s="1256"/>
      <c r="AI70" s="1256"/>
      <c r="AJ70" s="1256"/>
      <c r="AK70" s="1256"/>
      <c r="AL70" s="1256"/>
      <c r="AM70" s="1256"/>
      <c r="AN70" s="1256"/>
      <c r="AO70" s="1256"/>
      <c r="AP70" s="1256"/>
      <c r="AQ70" s="1256"/>
      <c r="AR70" s="1256"/>
      <c r="AS70" s="1256"/>
      <c r="AT70" s="1256"/>
      <c r="AU70" s="1256"/>
      <c r="AV70" s="1256"/>
      <c r="AW70" s="1256"/>
      <c r="AX70" s="1256"/>
      <c r="AY70" s="1256"/>
      <c r="AZ70" s="1256"/>
      <c r="BA70" s="1256"/>
      <c r="BB70" s="1256"/>
      <c r="BC70" s="1256"/>
      <c r="BD70" s="1256"/>
      <c r="BE70" s="1256"/>
      <c r="BF70" s="1256"/>
      <c r="BG70" s="1257"/>
    </row>
    <row r="71" spans="1:62" s="15" customFormat="1" ht="24.95" customHeight="1" thickTop="1" thickBot="1" x14ac:dyDescent="0.2">
      <c r="A71" s="2237"/>
      <c r="B71" s="2238"/>
      <c r="C71" s="813" t="s">
        <v>3637</v>
      </c>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419"/>
      <c r="AE71" s="2206"/>
      <c r="AF71" s="2207"/>
      <c r="AG71" s="655" t="s">
        <v>4516</v>
      </c>
      <c r="AH71" s="1256"/>
      <c r="AI71" s="1256"/>
      <c r="AJ71" s="1256"/>
      <c r="AK71" s="1256"/>
      <c r="AL71" s="1256"/>
      <c r="AM71" s="1256"/>
      <c r="AN71" s="1256"/>
      <c r="AO71" s="1256"/>
      <c r="AP71" s="1256"/>
      <c r="AQ71" s="1256"/>
      <c r="AR71" s="1256"/>
      <c r="AS71" s="1256"/>
      <c r="AT71" s="1256"/>
      <c r="AU71" s="1256"/>
      <c r="AV71" s="1256"/>
      <c r="AW71" s="1256"/>
      <c r="AX71" s="1256"/>
      <c r="AY71" s="1256"/>
      <c r="AZ71" s="1256"/>
      <c r="BA71" s="1256"/>
      <c r="BB71" s="1256"/>
      <c r="BC71" s="1256"/>
      <c r="BD71" s="1256"/>
      <c r="BE71" s="1256"/>
      <c r="BF71" s="1256"/>
      <c r="BG71" s="1257"/>
    </row>
    <row r="72" spans="1:62" s="15" customFormat="1" ht="24.95" customHeight="1" thickTop="1" thickBot="1" x14ac:dyDescent="0.2">
      <c r="A72" s="2239" t="s">
        <v>1175</v>
      </c>
      <c r="B72" s="2240"/>
      <c r="C72" s="603"/>
      <c r="D72" s="913"/>
      <c r="E72" s="913"/>
      <c r="F72" s="914"/>
      <c r="G72" s="915"/>
      <c r="H72" s="915"/>
      <c r="I72" s="915"/>
      <c r="J72" s="915"/>
      <c r="K72" s="915"/>
      <c r="L72" s="915"/>
      <c r="M72" s="915"/>
      <c r="N72" s="915"/>
      <c r="O72" s="915"/>
      <c r="P72" s="915"/>
      <c r="Q72" s="913"/>
      <c r="R72" s="913"/>
      <c r="S72" s="914"/>
      <c r="T72" s="913"/>
      <c r="U72" s="913"/>
      <c r="V72" s="913"/>
      <c r="W72" s="914"/>
      <c r="X72" s="915"/>
      <c r="Y72" s="915"/>
      <c r="Z72" s="913"/>
      <c r="AA72" s="914"/>
      <c r="AB72" s="915"/>
      <c r="AC72" s="913"/>
      <c r="AD72" s="1420"/>
      <c r="AE72" s="2456" t="s">
        <v>1175</v>
      </c>
      <c r="AF72" s="2457"/>
      <c r="AG72" s="2458"/>
      <c r="AH72" s="1258"/>
      <c r="AI72" s="1258"/>
      <c r="AJ72" s="1258"/>
      <c r="AK72" s="1258"/>
      <c r="AL72" s="1258"/>
      <c r="AM72" s="1258"/>
      <c r="AN72" s="1258"/>
      <c r="AO72" s="1258"/>
      <c r="AP72" s="1258"/>
      <c r="AQ72" s="1258"/>
      <c r="AR72" s="1258"/>
      <c r="AS72" s="1258"/>
      <c r="AT72" s="1258"/>
      <c r="AU72" s="1258"/>
      <c r="AV72" s="1258"/>
      <c r="AW72" s="1258"/>
      <c r="AX72" s="1258"/>
      <c r="AY72" s="1258"/>
      <c r="AZ72" s="1258"/>
      <c r="BA72" s="1258"/>
      <c r="BB72" s="1258"/>
      <c r="BC72" s="1258"/>
      <c r="BD72" s="1258"/>
      <c r="BE72" s="1258"/>
      <c r="BF72" s="1258"/>
      <c r="BG72" s="1259"/>
    </row>
    <row r="73" spans="1:62" s="15" customFormat="1" ht="30" customHeight="1" x14ac:dyDescent="0.15">
      <c r="A73" s="947"/>
      <c r="B73" s="39"/>
      <c r="C73" s="2246" t="s">
        <v>5516</v>
      </c>
      <c r="D73" s="2246"/>
      <c r="E73" s="2246"/>
      <c r="F73" s="2246"/>
      <c r="G73" s="2246"/>
      <c r="H73" s="2246"/>
      <c r="I73" s="2246"/>
      <c r="J73" s="2246"/>
      <c r="K73" s="2246"/>
      <c r="L73" s="2246"/>
      <c r="M73" s="2246"/>
      <c r="N73" s="2246"/>
      <c r="O73" s="2246"/>
      <c r="P73" s="2246"/>
      <c r="Q73" s="2246"/>
      <c r="R73" s="2246"/>
      <c r="S73" s="2246"/>
      <c r="T73" s="2246"/>
      <c r="U73" s="2246"/>
      <c r="V73" s="2246"/>
      <c r="W73" s="2246"/>
      <c r="X73" s="2246"/>
      <c r="Y73" s="2246"/>
      <c r="Z73" s="2246"/>
      <c r="AA73" s="2246"/>
      <c r="AB73" s="2246"/>
      <c r="AC73" s="2246"/>
      <c r="AG73" s="2449" t="s">
        <v>5521</v>
      </c>
      <c r="AH73" s="2449"/>
      <c r="AI73" s="2449"/>
      <c r="AJ73" s="2449"/>
      <c r="AK73" s="2449"/>
      <c r="AL73" s="2449"/>
      <c r="AM73" s="2449"/>
      <c r="AN73" s="2449"/>
      <c r="AO73" s="2449"/>
      <c r="AP73" s="2449"/>
      <c r="AQ73" s="2449"/>
      <c r="AR73" s="2449"/>
      <c r="AS73" s="2449"/>
      <c r="AT73" s="2449"/>
      <c r="AU73" s="2449"/>
      <c r="AV73" s="2449"/>
      <c r="AW73" s="2449"/>
      <c r="AX73" s="2449"/>
      <c r="AY73" s="2449"/>
      <c r="AZ73" s="2449"/>
      <c r="BA73" s="2449"/>
      <c r="BB73" s="2449"/>
      <c r="BC73" s="2449"/>
      <c r="BD73" s="2449"/>
      <c r="BE73" s="2449"/>
      <c r="BF73" s="2449"/>
      <c r="BG73" s="2449"/>
      <c r="BH73" s="1003"/>
      <c r="BI73" s="1003"/>
      <c r="BJ73" s="1003"/>
    </row>
    <row r="74" spans="1:62" s="15" customFormat="1" ht="15.75" customHeight="1" thickBot="1" x14ac:dyDescent="0.2">
      <c r="A74" s="1853" t="str">
        <f>IF(ISBLANK('１．学校基本情報'!$A$7),"",'１．学校基本情報'!$A$7)</f>
        <v/>
      </c>
      <c r="B74" s="1853"/>
      <c r="C74" s="1853"/>
      <c r="D74" s="1853"/>
      <c r="E74" s="1853"/>
      <c r="F74" s="1853"/>
      <c r="G74" s="1853"/>
      <c r="H74" s="1853"/>
      <c r="I74" s="1853"/>
      <c r="J74" s="1853"/>
      <c r="K74" s="1853"/>
      <c r="L74" s="1853"/>
      <c r="M74" s="1853"/>
      <c r="N74" s="1853"/>
      <c r="O74" s="1853"/>
      <c r="P74" s="1853"/>
      <c r="Q74" s="1853"/>
      <c r="R74" s="1853"/>
      <c r="S74" s="1853"/>
      <c r="T74" s="1853"/>
      <c r="U74" s="1853"/>
      <c r="V74" s="1853"/>
      <c r="W74" s="1853"/>
      <c r="X74" s="1853"/>
      <c r="Y74" s="1853"/>
      <c r="Z74" s="1853"/>
      <c r="AA74" s="1853"/>
      <c r="AB74" s="1853"/>
      <c r="AC74" s="1853"/>
    </row>
    <row r="75" spans="1:62" s="15" customFormat="1" ht="21" customHeight="1" x14ac:dyDescent="0.15">
      <c r="A75" s="1005"/>
      <c r="B75" s="1674" t="s">
        <v>1188</v>
      </c>
      <c r="C75" s="1674"/>
      <c r="D75" s="1675" t="s">
        <v>196</v>
      </c>
      <c r="E75" s="1675"/>
      <c r="F75" s="1675"/>
      <c r="G75" s="1675"/>
      <c r="H75" s="1675"/>
      <c r="I75" s="1675"/>
      <c r="J75" s="1675" t="s">
        <v>1189</v>
      </c>
      <c r="K75" s="1675"/>
      <c r="L75" s="1675"/>
      <c r="M75" s="1675"/>
      <c r="N75" s="1675"/>
      <c r="O75" s="1675"/>
      <c r="P75" s="1675"/>
      <c r="Q75" s="1675"/>
      <c r="R75" s="1675"/>
      <c r="S75" s="1675"/>
      <c r="T75" s="1675"/>
      <c r="U75" s="1675"/>
      <c r="V75" s="1675"/>
      <c r="W75" s="1675"/>
      <c r="X75" s="1675"/>
      <c r="Y75" s="1675"/>
      <c r="Z75" s="1675"/>
      <c r="AA75" s="1675"/>
      <c r="AB75" s="1675"/>
      <c r="AC75" s="2437"/>
      <c r="AE75" s="1260"/>
      <c r="AF75" s="2438" t="s">
        <v>1188</v>
      </c>
      <c r="AG75" s="2438"/>
      <c r="AH75" s="2439" t="s">
        <v>196</v>
      </c>
      <c r="AI75" s="2439"/>
      <c r="AJ75" s="2439"/>
      <c r="AK75" s="2439"/>
      <c r="AL75" s="2439"/>
      <c r="AM75" s="2439"/>
      <c r="AN75" s="2439" t="s">
        <v>1189</v>
      </c>
      <c r="AO75" s="2439"/>
      <c r="AP75" s="2439"/>
      <c r="AQ75" s="2439"/>
      <c r="AR75" s="2439"/>
      <c r="AS75" s="2439"/>
      <c r="AT75" s="2439"/>
      <c r="AU75" s="2439"/>
      <c r="AV75" s="2439"/>
      <c r="AW75" s="2439"/>
      <c r="AX75" s="2439"/>
      <c r="AY75" s="2439"/>
      <c r="AZ75" s="2439"/>
      <c r="BA75" s="2439"/>
      <c r="BB75" s="2439"/>
      <c r="BC75" s="2439"/>
      <c r="BD75" s="2439"/>
      <c r="BE75" s="2439"/>
      <c r="BF75" s="2439"/>
      <c r="BG75" s="2446"/>
    </row>
    <row r="76" spans="1:62" s="15" customFormat="1" ht="17.25" customHeight="1" x14ac:dyDescent="0.15">
      <c r="A76" s="304">
        <v>1</v>
      </c>
      <c r="B76" s="2222"/>
      <c r="C76" s="2222"/>
      <c r="D76" s="2222"/>
      <c r="E76" s="2222"/>
      <c r="F76" s="2222"/>
      <c r="G76" s="2222"/>
      <c r="H76" s="2222"/>
      <c r="I76" s="2222"/>
      <c r="J76" s="2225"/>
      <c r="K76" s="2225"/>
      <c r="L76" s="2225"/>
      <c r="M76" s="2225"/>
      <c r="N76" s="2225"/>
      <c r="O76" s="2225"/>
      <c r="P76" s="2225"/>
      <c r="Q76" s="2225"/>
      <c r="R76" s="2225"/>
      <c r="S76" s="2225"/>
      <c r="T76" s="2225"/>
      <c r="U76" s="2225"/>
      <c r="V76" s="2225"/>
      <c r="W76" s="2225"/>
      <c r="X76" s="2225"/>
      <c r="Y76" s="2225"/>
      <c r="Z76" s="2225"/>
      <c r="AA76" s="2225"/>
      <c r="AB76" s="2225"/>
      <c r="AC76" s="2226"/>
      <c r="AE76" s="1261">
        <v>1</v>
      </c>
      <c r="AF76" s="2220"/>
      <c r="AG76" s="2220"/>
      <c r="AH76" s="2440"/>
      <c r="AI76" s="2440"/>
      <c r="AJ76" s="2440"/>
      <c r="AK76" s="2440"/>
      <c r="AL76" s="2440"/>
      <c r="AM76" s="2440"/>
      <c r="AN76" s="2444"/>
      <c r="AO76" s="2444"/>
      <c r="AP76" s="2444"/>
      <c r="AQ76" s="2444"/>
      <c r="AR76" s="2444"/>
      <c r="AS76" s="2444"/>
      <c r="AT76" s="2444"/>
      <c r="AU76" s="2444"/>
      <c r="AV76" s="2444"/>
      <c r="AW76" s="2444"/>
      <c r="AX76" s="2444"/>
      <c r="AY76" s="2444"/>
      <c r="AZ76" s="2444"/>
      <c r="BA76" s="2444"/>
      <c r="BB76" s="2444"/>
      <c r="BC76" s="2444"/>
      <c r="BD76" s="2444"/>
      <c r="BE76" s="2444"/>
      <c r="BF76" s="2444"/>
      <c r="BG76" s="2445"/>
    </row>
    <row r="77" spans="1:62" s="15" customFormat="1" ht="17.25" customHeight="1" x14ac:dyDescent="0.15">
      <c r="A77" s="304">
        <v>2</v>
      </c>
      <c r="B77" s="2222"/>
      <c r="C77" s="2222"/>
      <c r="D77" s="2222"/>
      <c r="E77" s="2222"/>
      <c r="F77" s="2222"/>
      <c r="G77" s="2222"/>
      <c r="H77" s="2222"/>
      <c r="I77" s="2222"/>
      <c r="J77" s="2225"/>
      <c r="K77" s="2225"/>
      <c r="L77" s="2225"/>
      <c r="M77" s="2225"/>
      <c r="N77" s="2225"/>
      <c r="O77" s="2225"/>
      <c r="P77" s="2225"/>
      <c r="Q77" s="2225"/>
      <c r="R77" s="2225"/>
      <c r="S77" s="2225"/>
      <c r="T77" s="2225"/>
      <c r="U77" s="2225"/>
      <c r="V77" s="2225"/>
      <c r="W77" s="2225"/>
      <c r="X77" s="2225"/>
      <c r="Y77" s="2225"/>
      <c r="Z77" s="2225"/>
      <c r="AA77" s="2225"/>
      <c r="AB77" s="2225"/>
      <c r="AC77" s="2226"/>
      <c r="AE77" s="1261">
        <v>2</v>
      </c>
      <c r="AF77" s="2220"/>
      <c r="AG77" s="2220"/>
      <c r="AH77" s="2436"/>
      <c r="AI77" s="2436"/>
      <c r="AJ77" s="2436"/>
      <c r="AK77" s="2436"/>
      <c r="AL77" s="2436"/>
      <c r="AM77" s="2436"/>
      <c r="AN77" s="2444"/>
      <c r="AO77" s="2444"/>
      <c r="AP77" s="2444"/>
      <c r="AQ77" s="2444"/>
      <c r="AR77" s="2444"/>
      <c r="AS77" s="2444"/>
      <c r="AT77" s="2444"/>
      <c r="AU77" s="2444"/>
      <c r="AV77" s="2444"/>
      <c r="AW77" s="2444"/>
      <c r="AX77" s="2444"/>
      <c r="AY77" s="2444"/>
      <c r="AZ77" s="2444"/>
      <c r="BA77" s="2444"/>
      <c r="BB77" s="2444"/>
      <c r="BC77" s="2444"/>
      <c r="BD77" s="2444"/>
      <c r="BE77" s="2444"/>
      <c r="BF77" s="2444"/>
      <c r="BG77" s="2445"/>
    </row>
    <row r="78" spans="1:62" s="15" customFormat="1" ht="17.25" customHeight="1" x14ac:dyDescent="0.15">
      <c r="A78" s="304">
        <v>3</v>
      </c>
      <c r="B78" s="2222"/>
      <c r="C78" s="2222"/>
      <c r="D78" s="2222"/>
      <c r="E78" s="2222"/>
      <c r="F78" s="2222"/>
      <c r="G78" s="2222"/>
      <c r="H78" s="2222"/>
      <c r="I78" s="2222"/>
      <c r="J78" s="2225"/>
      <c r="K78" s="2225"/>
      <c r="L78" s="2225"/>
      <c r="M78" s="2225"/>
      <c r="N78" s="2225"/>
      <c r="O78" s="2225"/>
      <c r="P78" s="2225"/>
      <c r="Q78" s="2225"/>
      <c r="R78" s="2225"/>
      <c r="S78" s="2225"/>
      <c r="T78" s="2225"/>
      <c r="U78" s="2225"/>
      <c r="V78" s="2225"/>
      <c r="W78" s="2225"/>
      <c r="X78" s="2225"/>
      <c r="Y78" s="2225"/>
      <c r="Z78" s="2225"/>
      <c r="AA78" s="2225"/>
      <c r="AB78" s="2225"/>
      <c r="AC78" s="2226"/>
      <c r="AD78" s="28"/>
      <c r="AE78" s="1261">
        <v>3</v>
      </c>
      <c r="AF78" s="2220"/>
      <c r="AG78" s="2220"/>
      <c r="AH78" s="2436"/>
      <c r="AI78" s="2436"/>
      <c r="AJ78" s="2436"/>
      <c r="AK78" s="2436"/>
      <c r="AL78" s="2436"/>
      <c r="AM78" s="2436"/>
      <c r="AN78" s="2444"/>
      <c r="AO78" s="2444"/>
      <c r="AP78" s="2444"/>
      <c r="AQ78" s="2444"/>
      <c r="AR78" s="2444"/>
      <c r="AS78" s="2444"/>
      <c r="AT78" s="2444"/>
      <c r="AU78" s="2444"/>
      <c r="AV78" s="2444"/>
      <c r="AW78" s="2444"/>
      <c r="AX78" s="2444"/>
      <c r="AY78" s="2444"/>
      <c r="AZ78" s="2444"/>
      <c r="BA78" s="2444"/>
      <c r="BB78" s="2444"/>
      <c r="BC78" s="2444"/>
      <c r="BD78" s="2444"/>
      <c r="BE78" s="2444"/>
      <c r="BF78" s="2444"/>
      <c r="BG78" s="2445"/>
    </row>
    <row r="79" spans="1:62" s="15" customFormat="1" ht="17.25" customHeight="1" x14ac:dyDescent="0.15">
      <c r="A79" s="304">
        <v>4</v>
      </c>
      <c r="B79" s="2222"/>
      <c r="C79" s="2222"/>
      <c r="D79" s="2222"/>
      <c r="E79" s="2222"/>
      <c r="F79" s="2222"/>
      <c r="G79" s="2222"/>
      <c r="H79" s="2222"/>
      <c r="I79" s="2222"/>
      <c r="J79" s="2225"/>
      <c r="K79" s="2225"/>
      <c r="L79" s="2225"/>
      <c r="M79" s="2225"/>
      <c r="N79" s="2225"/>
      <c r="O79" s="2225"/>
      <c r="P79" s="2225"/>
      <c r="Q79" s="2225"/>
      <c r="R79" s="2225"/>
      <c r="S79" s="2225"/>
      <c r="T79" s="2225"/>
      <c r="U79" s="2225"/>
      <c r="V79" s="2225"/>
      <c r="W79" s="2225"/>
      <c r="X79" s="2225"/>
      <c r="Y79" s="2225"/>
      <c r="Z79" s="2225"/>
      <c r="AA79" s="2225"/>
      <c r="AB79" s="2225"/>
      <c r="AC79" s="2226"/>
      <c r="AE79" s="1261">
        <v>4</v>
      </c>
      <c r="AF79" s="2220"/>
      <c r="AG79" s="2220"/>
      <c r="AH79" s="2436"/>
      <c r="AI79" s="2436"/>
      <c r="AJ79" s="2436"/>
      <c r="AK79" s="2436"/>
      <c r="AL79" s="2436"/>
      <c r="AM79" s="2436"/>
      <c r="AN79" s="2444"/>
      <c r="AO79" s="2444"/>
      <c r="AP79" s="2444"/>
      <c r="AQ79" s="2444"/>
      <c r="AR79" s="2444"/>
      <c r="AS79" s="2444"/>
      <c r="AT79" s="2444"/>
      <c r="AU79" s="2444"/>
      <c r="AV79" s="2444"/>
      <c r="AW79" s="2444"/>
      <c r="AX79" s="2444"/>
      <c r="AY79" s="2444"/>
      <c r="AZ79" s="2444"/>
      <c r="BA79" s="2444"/>
      <c r="BB79" s="2444"/>
      <c r="BC79" s="2444"/>
      <c r="BD79" s="2444"/>
      <c r="BE79" s="2444"/>
      <c r="BF79" s="2444"/>
      <c r="BG79" s="2445"/>
    </row>
    <row r="80" spans="1:62" s="15" customFormat="1" ht="17.25" customHeight="1" x14ac:dyDescent="0.15">
      <c r="A80" s="304">
        <v>5</v>
      </c>
      <c r="B80" s="2222"/>
      <c r="C80" s="2222"/>
      <c r="D80" s="2222"/>
      <c r="E80" s="2222"/>
      <c r="F80" s="2222"/>
      <c r="G80" s="2222"/>
      <c r="H80" s="2222"/>
      <c r="I80" s="2222"/>
      <c r="J80" s="2225"/>
      <c r="K80" s="2225"/>
      <c r="L80" s="2225"/>
      <c r="M80" s="2225"/>
      <c r="N80" s="2225"/>
      <c r="O80" s="2225"/>
      <c r="P80" s="2225"/>
      <c r="Q80" s="2225"/>
      <c r="R80" s="2225"/>
      <c r="S80" s="2225"/>
      <c r="T80" s="2225"/>
      <c r="U80" s="2225"/>
      <c r="V80" s="2225"/>
      <c r="W80" s="2225"/>
      <c r="X80" s="2225"/>
      <c r="Y80" s="2225"/>
      <c r="Z80" s="2225"/>
      <c r="AA80" s="2225"/>
      <c r="AB80" s="2225"/>
      <c r="AC80" s="2226"/>
      <c r="AE80" s="1261">
        <v>5</v>
      </c>
      <c r="AF80" s="2220"/>
      <c r="AG80" s="2220"/>
      <c r="AH80" s="2436"/>
      <c r="AI80" s="2436"/>
      <c r="AJ80" s="2436"/>
      <c r="AK80" s="2436"/>
      <c r="AL80" s="2436"/>
      <c r="AM80" s="2436"/>
      <c r="AN80" s="2444"/>
      <c r="AO80" s="2444"/>
      <c r="AP80" s="2444"/>
      <c r="AQ80" s="2444"/>
      <c r="AR80" s="2444"/>
      <c r="AS80" s="2444"/>
      <c r="AT80" s="2444"/>
      <c r="AU80" s="2444"/>
      <c r="AV80" s="2444"/>
      <c r="AW80" s="2444"/>
      <c r="AX80" s="2444"/>
      <c r="AY80" s="2444"/>
      <c r="AZ80" s="2444"/>
      <c r="BA80" s="2444"/>
      <c r="BB80" s="2444"/>
      <c r="BC80" s="2444"/>
      <c r="BD80" s="2444"/>
      <c r="BE80" s="2444"/>
      <c r="BF80" s="2444"/>
      <c r="BG80" s="2445"/>
    </row>
    <row r="81" spans="1:59" s="15" customFormat="1" ht="17.25" customHeight="1" x14ac:dyDescent="0.15">
      <c r="A81" s="304">
        <v>6</v>
      </c>
      <c r="B81" s="2222"/>
      <c r="C81" s="2222"/>
      <c r="D81" s="2222"/>
      <c r="E81" s="2222"/>
      <c r="F81" s="2222"/>
      <c r="G81" s="2222"/>
      <c r="H81" s="2222"/>
      <c r="I81" s="2222"/>
      <c r="J81" s="2225"/>
      <c r="K81" s="2225"/>
      <c r="L81" s="2225"/>
      <c r="M81" s="2225"/>
      <c r="N81" s="2225"/>
      <c r="O81" s="2225"/>
      <c r="P81" s="2225"/>
      <c r="Q81" s="2225"/>
      <c r="R81" s="2225"/>
      <c r="S81" s="2225"/>
      <c r="T81" s="2225"/>
      <c r="U81" s="2225"/>
      <c r="V81" s="2225"/>
      <c r="W81" s="2225"/>
      <c r="X81" s="2225"/>
      <c r="Y81" s="2225"/>
      <c r="Z81" s="2225"/>
      <c r="AA81" s="2225"/>
      <c r="AB81" s="2225"/>
      <c r="AC81" s="2226"/>
      <c r="AE81" s="1261">
        <v>6</v>
      </c>
      <c r="AF81" s="2220"/>
      <c r="AG81" s="2220"/>
      <c r="AH81" s="2436"/>
      <c r="AI81" s="2436"/>
      <c r="AJ81" s="2436"/>
      <c r="AK81" s="2436"/>
      <c r="AL81" s="2436"/>
      <c r="AM81" s="2436"/>
      <c r="AN81" s="2444"/>
      <c r="AO81" s="2444"/>
      <c r="AP81" s="2444"/>
      <c r="AQ81" s="2444"/>
      <c r="AR81" s="2444"/>
      <c r="AS81" s="2444"/>
      <c r="AT81" s="2444"/>
      <c r="AU81" s="2444"/>
      <c r="AV81" s="2444"/>
      <c r="AW81" s="2444"/>
      <c r="AX81" s="2444"/>
      <c r="AY81" s="2444"/>
      <c r="AZ81" s="2444"/>
      <c r="BA81" s="2444"/>
      <c r="BB81" s="2444"/>
      <c r="BC81" s="2444"/>
      <c r="BD81" s="2444"/>
      <c r="BE81" s="2444"/>
      <c r="BF81" s="2444"/>
      <c r="BG81" s="2445"/>
    </row>
    <row r="82" spans="1:59" s="15" customFormat="1" ht="17.25" customHeight="1" x14ac:dyDescent="0.15">
      <c r="A82" s="304">
        <v>7</v>
      </c>
      <c r="B82" s="2222"/>
      <c r="C82" s="2222"/>
      <c r="D82" s="2222"/>
      <c r="E82" s="2222"/>
      <c r="F82" s="2222"/>
      <c r="G82" s="2222"/>
      <c r="H82" s="2222"/>
      <c r="I82" s="2222"/>
      <c r="J82" s="2225"/>
      <c r="K82" s="2225"/>
      <c r="L82" s="2225"/>
      <c r="M82" s="2225"/>
      <c r="N82" s="2225"/>
      <c r="O82" s="2225"/>
      <c r="P82" s="2225"/>
      <c r="Q82" s="2225"/>
      <c r="R82" s="2225"/>
      <c r="S82" s="2225"/>
      <c r="T82" s="2225"/>
      <c r="U82" s="2225"/>
      <c r="V82" s="2225"/>
      <c r="W82" s="2225"/>
      <c r="X82" s="2225"/>
      <c r="Y82" s="2225"/>
      <c r="Z82" s="2225"/>
      <c r="AA82" s="2225"/>
      <c r="AB82" s="2225"/>
      <c r="AC82" s="2226"/>
      <c r="AE82" s="1261">
        <v>7</v>
      </c>
      <c r="AF82" s="2220"/>
      <c r="AG82" s="2220"/>
      <c r="AH82" s="2436"/>
      <c r="AI82" s="2436"/>
      <c r="AJ82" s="2436"/>
      <c r="AK82" s="2436"/>
      <c r="AL82" s="2436"/>
      <c r="AM82" s="2436"/>
      <c r="AN82" s="2444"/>
      <c r="AO82" s="2444"/>
      <c r="AP82" s="2444"/>
      <c r="AQ82" s="2444"/>
      <c r="AR82" s="2444"/>
      <c r="AS82" s="2444"/>
      <c r="AT82" s="2444"/>
      <c r="AU82" s="2444"/>
      <c r="AV82" s="2444"/>
      <c r="AW82" s="2444"/>
      <c r="AX82" s="2444"/>
      <c r="AY82" s="2444"/>
      <c r="AZ82" s="2444"/>
      <c r="BA82" s="2444"/>
      <c r="BB82" s="2444"/>
      <c r="BC82" s="2444"/>
      <c r="BD82" s="2444"/>
      <c r="BE82" s="2444"/>
      <c r="BF82" s="2444"/>
      <c r="BG82" s="2445"/>
    </row>
    <row r="83" spans="1:59" s="15" customFormat="1" ht="17.25" customHeight="1" x14ac:dyDescent="0.15">
      <c r="A83" s="304">
        <v>8</v>
      </c>
      <c r="B83" s="2222"/>
      <c r="C83" s="2222"/>
      <c r="D83" s="2222"/>
      <c r="E83" s="2222"/>
      <c r="F83" s="2222"/>
      <c r="G83" s="2222"/>
      <c r="H83" s="2222"/>
      <c r="I83" s="2222"/>
      <c r="J83" s="2225"/>
      <c r="K83" s="2225"/>
      <c r="L83" s="2225"/>
      <c r="M83" s="2225"/>
      <c r="N83" s="2225"/>
      <c r="O83" s="2225"/>
      <c r="P83" s="2225"/>
      <c r="Q83" s="2225"/>
      <c r="R83" s="2225"/>
      <c r="S83" s="2225"/>
      <c r="T83" s="2225"/>
      <c r="U83" s="2225"/>
      <c r="V83" s="2225"/>
      <c r="W83" s="2225"/>
      <c r="X83" s="2225"/>
      <c r="Y83" s="2225"/>
      <c r="Z83" s="2225"/>
      <c r="AA83" s="2225"/>
      <c r="AB83" s="2225"/>
      <c r="AC83" s="2226"/>
      <c r="AE83" s="1261">
        <v>8</v>
      </c>
      <c r="AF83" s="2220"/>
      <c r="AG83" s="2220"/>
      <c r="AH83" s="2436"/>
      <c r="AI83" s="2436"/>
      <c r="AJ83" s="2436"/>
      <c r="AK83" s="2436"/>
      <c r="AL83" s="2436"/>
      <c r="AM83" s="2436"/>
      <c r="AN83" s="2444"/>
      <c r="AO83" s="2444"/>
      <c r="AP83" s="2444"/>
      <c r="AQ83" s="2444"/>
      <c r="AR83" s="2444"/>
      <c r="AS83" s="2444"/>
      <c r="AT83" s="2444"/>
      <c r="AU83" s="2444"/>
      <c r="AV83" s="2444"/>
      <c r="AW83" s="2444"/>
      <c r="AX83" s="2444"/>
      <c r="AY83" s="2444"/>
      <c r="AZ83" s="2444"/>
      <c r="BA83" s="2444"/>
      <c r="BB83" s="2444"/>
      <c r="BC83" s="2444"/>
      <c r="BD83" s="2444"/>
      <c r="BE83" s="2444"/>
      <c r="BF83" s="2444"/>
      <c r="BG83" s="2445"/>
    </row>
    <row r="84" spans="1:59" s="15" customFormat="1" ht="17.25" customHeight="1" x14ac:dyDescent="0.15">
      <c r="A84" s="304">
        <v>9</v>
      </c>
      <c r="B84" s="2222"/>
      <c r="C84" s="2222"/>
      <c r="D84" s="2222"/>
      <c r="E84" s="2222"/>
      <c r="F84" s="2222"/>
      <c r="G84" s="2222"/>
      <c r="H84" s="2222"/>
      <c r="I84" s="2222"/>
      <c r="J84" s="2225"/>
      <c r="K84" s="2225"/>
      <c r="L84" s="2225"/>
      <c r="M84" s="2225"/>
      <c r="N84" s="2225"/>
      <c r="O84" s="2225"/>
      <c r="P84" s="2225"/>
      <c r="Q84" s="2225"/>
      <c r="R84" s="2225"/>
      <c r="S84" s="2225"/>
      <c r="T84" s="2225"/>
      <c r="U84" s="2225"/>
      <c r="V84" s="2225"/>
      <c r="W84" s="2225"/>
      <c r="X84" s="2225"/>
      <c r="Y84" s="2225"/>
      <c r="Z84" s="2225"/>
      <c r="AA84" s="2225"/>
      <c r="AB84" s="2225"/>
      <c r="AC84" s="2226"/>
      <c r="AE84" s="1261">
        <v>9</v>
      </c>
      <c r="AF84" s="2220"/>
      <c r="AG84" s="2220"/>
      <c r="AH84" s="2436"/>
      <c r="AI84" s="2436"/>
      <c r="AJ84" s="2436"/>
      <c r="AK84" s="2436"/>
      <c r="AL84" s="2436"/>
      <c r="AM84" s="2436"/>
      <c r="AN84" s="2444"/>
      <c r="AO84" s="2444"/>
      <c r="AP84" s="2444"/>
      <c r="AQ84" s="2444"/>
      <c r="AR84" s="2444"/>
      <c r="AS84" s="2444"/>
      <c r="AT84" s="2444"/>
      <c r="AU84" s="2444"/>
      <c r="AV84" s="2444"/>
      <c r="AW84" s="2444"/>
      <c r="AX84" s="2444"/>
      <c r="AY84" s="2444"/>
      <c r="AZ84" s="2444"/>
      <c r="BA84" s="2444"/>
      <c r="BB84" s="2444"/>
      <c r="BC84" s="2444"/>
      <c r="BD84" s="2444"/>
      <c r="BE84" s="2444"/>
      <c r="BF84" s="2444"/>
      <c r="BG84" s="2445"/>
    </row>
    <row r="85" spans="1:59" s="15" customFormat="1" ht="17.25" customHeight="1" x14ac:dyDescent="0.15">
      <c r="A85" s="304">
        <v>10</v>
      </c>
      <c r="B85" s="2222"/>
      <c r="C85" s="2222"/>
      <c r="D85" s="2222"/>
      <c r="E85" s="2222"/>
      <c r="F85" s="2222"/>
      <c r="G85" s="2222"/>
      <c r="H85" s="2222"/>
      <c r="I85" s="2222"/>
      <c r="J85" s="2225"/>
      <c r="K85" s="2225"/>
      <c r="L85" s="2225"/>
      <c r="M85" s="2225"/>
      <c r="N85" s="2225"/>
      <c r="O85" s="2225"/>
      <c r="P85" s="2225"/>
      <c r="Q85" s="2225"/>
      <c r="R85" s="2225"/>
      <c r="S85" s="2225"/>
      <c r="T85" s="2225"/>
      <c r="U85" s="2225"/>
      <c r="V85" s="2225"/>
      <c r="W85" s="2225"/>
      <c r="X85" s="2225"/>
      <c r="Y85" s="2225"/>
      <c r="Z85" s="2225"/>
      <c r="AA85" s="2225"/>
      <c r="AB85" s="2225"/>
      <c r="AC85" s="2226"/>
      <c r="AE85" s="1261">
        <v>10</v>
      </c>
      <c r="AF85" s="2220"/>
      <c r="AG85" s="2220"/>
      <c r="AH85" s="2436"/>
      <c r="AI85" s="2436"/>
      <c r="AJ85" s="2436"/>
      <c r="AK85" s="2436"/>
      <c r="AL85" s="2436"/>
      <c r="AM85" s="2436"/>
      <c r="AN85" s="2444"/>
      <c r="AO85" s="2444"/>
      <c r="AP85" s="2444"/>
      <c r="AQ85" s="2444"/>
      <c r="AR85" s="2444"/>
      <c r="AS85" s="2444"/>
      <c r="AT85" s="2444"/>
      <c r="AU85" s="2444"/>
      <c r="AV85" s="2444"/>
      <c r="AW85" s="2444"/>
      <c r="AX85" s="2444"/>
      <c r="AY85" s="2444"/>
      <c r="AZ85" s="2444"/>
      <c r="BA85" s="2444"/>
      <c r="BB85" s="2444"/>
      <c r="BC85" s="2444"/>
      <c r="BD85" s="2444"/>
      <c r="BE85" s="2444"/>
      <c r="BF85" s="2444"/>
      <c r="BG85" s="2445"/>
    </row>
    <row r="86" spans="1:59" s="15" customFormat="1" ht="17.25" customHeight="1" x14ac:dyDescent="0.15">
      <c r="A86" s="304">
        <v>11</v>
      </c>
      <c r="B86" s="2222"/>
      <c r="C86" s="2222"/>
      <c r="D86" s="2222"/>
      <c r="E86" s="2222"/>
      <c r="F86" s="2222"/>
      <c r="G86" s="2222"/>
      <c r="H86" s="2222"/>
      <c r="I86" s="2222"/>
      <c r="J86" s="2225"/>
      <c r="K86" s="2225"/>
      <c r="L86" s="2225"/>
      <c r="M86" s="2225"/>
      <c r="N86" s="2225"/>
      <c r="O86" s="2225"/>
      <c r="P86" s="2225"/>
      <c r="Q86" s="2225"/>
      <c r="R86" s="2225"/>
      <c r="S86" s="2225"/>
      <c r="T86" s="2225"/>
      <c r="U86" s="2225"/>
      <c r="V86" s="2225"/>
      <c r="W86" s="2225"/>
      <c r="X86" s="2225"/>
      <c r="Y86" s="2225"/>
      <c r="Z86" s="2225"/>
      <c r="AA86" s="2225"/>
      <c r="AB86" s="2225"/>
      <c r="AC86" s="2226"/>
      <c r="AE86" s="1261">
        <v>11</v>
      </c>
      <c r="AF86" s="2220"/>
      <c r="AG86" s="2220"/>
      <c r="AH86" s="2436"/>
      <c r="AI86" s="2436"/>
      <c r="AJ86" s="2436"/>
      <c r="AK86" s="2436"/>
      <c r="AL86" s="2436"/>
      <c r="AM86" s="2436"/>
      <c r="AN86" s="2444"/>
      <c r="AO86" s="2444"/>
      <c r="AP86" s="2444"/>
      <c r="AQ86" s="2444"/>
      <c r="AR86" s="2444"/>
      <c r="AS86" s="2444"/>
      <c r="AT86" s="2444"/>
      <c r="AU86" s="2444"/>
      <c r="AV86" s="2444"/>
      <c r="AW86" s="2444"/>
      <c r="AX86" s="2444"/>
      <c r="AY86" s="2444"/>
      <c r="AZ86" s="2444"/>
      <c r="BA86" s="2444"/>
      <c r="BB86" s="2444"/>
      <c r="BC86" s="2444"/>
      <c r="BD86" s="2444"/>
      <c r="BE86" s="2444"/>
      <c r="BF86" s="2444"/>
      <c r="BG86" s="2445"/>
    </row>
    <row r="87" spans="1:59" s="15" customFormat="1" ht="17.25" customHeight="1" x14ac:dyDescent="0.15">
      <c r="A87" s="304">
        <v>12</v>
      </c>
      <c r="B87" s="2222"/>
      <c r="C87" s="2222"/>
      <c r="D87" s="2222"/>
      <c r="E87" s="2222"/>
      <c r="F87" s="2222"/>
      <c r="G87" s="2222"/>
      <c r="H87" s="2222"/>
      <c r="I87" s="2222"/>
      <c r="J87" s="2225"/>
      <c r="K87" s="2225"/>
      <c r="L87" s="2225"/>
      <c r="M87" s="2225"/>
      <c r="N87" s="2225"/>
      <c r="O87" s="2225"/>
      <c r="P87" s="2225"/>
      <c r="Q87" s="2225"/>
      <c r="R87" s="2225"/>
      <c r="S87" s="2225"/>
      <c r="T87" s="2225"/>
      <c r="U87" s="2225"/>
      <c r="V87" s="2225"/>
      <c r="W87" s="2225"/>
      <c r="X87" s="2225"/>
      <c r="Y87" s="2225"/>
      <c r="Z87" s="2225"/>
      <c r="AA87" s="2225"/>
      <c r="AB87" s="2225"/>
      <c r="AC87" s="2226"/>
      <c r="AE87" s="1261">
        <v>12</v>
      </c>
      <c r="AF87" s="2220"/>
      <c r="AG87" s="2220"/>
      <c r="AH87" s="2436"/>
      <c r="AI87" s="2436"/>
      <c r="AJ87" s="2436"/>
      <c r="AK87" s="2436"/>
      <c r="AL87" s="2436"/>
      <c r="AM87" s="2436"/>
      <c r="AN87" s="2444"/>
      <c r="AO87" s="2444"/>
      <c r="AP87" s="2444"/>
      <c r="AQ87" s="2444"/>
      <c r="AR87" s="2444"/>
      <c r="AS87" s="2444"/>
      <c r="AT87" s="2444"/>
      <c r="AU87" s="2444"/>
      <c r="AV87" s="2444"/>
      <c r="AW87" s="2444"/>
      <c r="AX87" s="2444"/>
      <c r="AY87" s="2444"/>
      <c r="AZ87" s="2444"/>
      <c r="BA87" s="2444"/>
      <c r="BB87" s="2444"/>
      <c r="BC87" s="2444"/>
      <c r="BD87" s="2444"/>
      <c r="BE87" s="2444"/>
      <c r="BF87" s="2444"/>
      <c r="BG87" s="2445"/>
    </row>
    <row r="88" spans="1:59" s="15" customFormat="1" ht="17.25" customHeight="1" x14ac:dyDescent="0.15">
      <c r="A88" s="304">
        <v>13</v>
      </c>
      <c r="B88" s="2222"/>
      <c r="C88" s="2222"/>
      <c r="D88" s="2222"/>
      <c r="E88" s="2222"/>
      <c r="F88" s="2222"/>
      <c r="G88" s="2222"/>
      <c r="H88" s="2222"/>
      <c r="I88" s="2222"/>
      <c r="J88" s="2225"/>
      <c r="K88" s="2225"/>
      <c r="L88" s="2225"/>
      <c r="M88" s="2225"/>
      <c r="N88" s="2225"/>
      <c r="O88" s="2225"/>
      <c r="P88" s="2225"/>
      <c r="Q88" s="2225"/>
      <c r="R88" s="2225"/>
      <c r="S88" s="2225"/>
      <c r="T88" s="2225"/>
      <c r="U88" s="2225"/>
      <c r="V88" s="2225"/>
      <c r="W88" s="2225"/>
      <c r="X88" s="2225"/>
      <c r="Y88" s="2225"/>
      <c r="Z88" s="2225"/>
      <c r="AA88" s="2225"/>
      <c r="AB88" s="2225"/>
      <c r="AC88" s="2226"/>
      <c r="AE88" s="1261">
        <v>13</v>
      </c>
      <c r="AF88" s="2220"/>
      <c r="AG88" s="2220"/>
      <c r="AH88" s="2436"/>
      <c r="AI88" s="2436"/>
      <c r="AJ88" s="2436"/>
      <c r="AK88" s="2436"/>
      <c r="AL88" s="2436"/>
      <c r="AM88" s="2436"/>
      <c r="AN88" s="2444"/>
      <c r="AO88" s="2444"/>
      <c r="AP88" s="2444"/>
      <c r="AQ88" s="2444"/>
      <c r="AR88" s="2444"/>
      <c r="AS88" s="2444"/>
      <c r="AT88" s="2444"/>
      <c r="AU88" s="2444"/>
      <c r="AV88" s="2444"/>
      <c r="AW88" s="2444"/>
      <c r="AX88" s="2444"/>
      <c r="AY88" s="2444"/>
      <c r="AZ88" s="2444"/>
      <c r="BA88" s="2444"/>
      <c r="BB88" s="2444"/>
      <c r="BC88" s="2444"/>
      <c r="BD88" s="2444"/>
      <c r="BE88" s="2444"/>
      <c r="BF88" s="2444"/>
      <c r="BG88" s="2445"/>
    </row>
    <row r="89" spans="1:59" s="15" customFormat="1" ht="17.25" customHeight="1" x14ac:dyDescent="0.15">
      <c r="A89" s="304">
        <v>14</v>
      </c>
      <c r="B89" s="2222"/>
      <c r="C89" s="2222"/>
      <c r="D89" s="2222"/>
      <c r="E89" s="2222"/>
      <c r="F89" s="2222"/>
      <c r="G89" s="2222"/>
      <c r="H89" s="2222"/>
      <c r="I89" s="2222"/>
      <c r="J89" s="2225"/>
      <c r="K89" s="2225"/>
      <c r="L89" s="2225"/>
      <c r="M89" s="2225"/>
      <c r="N89" s="2225"/>
      <c r="O89" s="2225"/>
      <c r="P89" s="2225"/>
      <c r="Q89" s="2225"/>
      <c r="R89" s="2225"/>
      <c r="S89" s="2225"/>
      <c r="T89" s="2225"/>
      <c r="U89" s="2225"/>
      <c r="V89" s="2225"/>
      <c r="W89" s="2225"/>
      <c r="X89" s="2225"/>
      <c r="Y89" s="2225"/>
      <c r="Z89" s="2225"/>
      <c r="AA89" s="2225"/>
      <c r="AB89" s="2225"/>
      <c r="AC89" s="2226"/>
      <c r="AE89" s="1261">
        <v>14</v>
      </c>
      <c r="AF89" s="2220"/>
      <c r="AG89" s="2220"/>
      <c r="AH89" s="2436"/>
      <c r="AI89" s="2436"/>
      <c r="AJ89" s="2436"/>
      <c r="AK89" s="2436"/>
      <c r="AL89" s="2436"/>
      <c r="AM89" s="2436"/>
      <c r="AN89" s="2444"/>
      <c r="AO89" s="2444"/>
      <c r="AP89" s="2444"/>
      <c r="AQ89" s="2444"/>
      <c r="AR89" s="2444"/>
      <c r="AS89" s="2444"/>
      <c r="AT89" s="2444"/>
      <c r="AU89" s="2444"/>
      <c r="AV89" s="2444"/>
      <c r="AW89" s="2444"/>
      <c r="AX89" s="2444"/>
      <c r="AY89" s="2444"/>
      <c r="AZ89" s="2444"/>
      <c r="BA89" s="2444"/>
      <c r="BB89" s="2444"/>
      <c r="BC89" s="2444"/>
      <c r="BD89" s="2444"/>
      <c r="BE89" s="2444"/>
      <c r="BF89" s="2444"/>
      <c r="BG89" s="2445"/>
    </row>
    <row r="90" spans="1:59" s="15" customFormat="1" ht="17.25" customHeight="1" x14ac:dyDescent="0.15">
      <c r="A90" s="304">
        <v>15</v>
      </c>
      <c r="B90" s="2222"/>
      <c r="C90" s="2222"/>
      <c r="D90" s="2222"/>
      <c r="E90" s="2222"/>
      <c r="F90" s="2222"/>
      <c r="G90" s="2222"/>
      <c r="H90" s="2222"/>
      <c r="I90" s="2222"/>
      <c r="J90" s="2225"/>
      <c r="K90" s="2225"/>
      <c r="L90" s="2225"/>
      <c r="M90" s="2225"/>
      <c r="N90" s="2225"/>
      <c r="O90" s="2225"/>
      <c r="P90" s="2225"/>
      <c r="Q90" s="2225"/>
      <c r="R90" s="2225"/>
      <c r="S90" s="2225"/>
      <c r="T90" s="2225"/>
      <c r="U90" s="2225"/>
      <c r="V90" s="2225"/>
      <c r="W90" s="2225"/>
      <c r="X90" s="2225"/>
      <c r="Y90" s="2225"/>
      <c r="Z90" s="2225"/>
      <c r="AA90" s="2225"/>
      <c r="AB90" s="2225"/>
      <c r="AC90" s="2226"/>
      <c r="AE90" s="1261">
        <v>15</v>
      </c>
      <c r="AF90" s="2220"/>
      <c r="AG90" s="2220"/>
      <c r="AH90" s="2436"/>
      <c r="AI90" s="2436"/>
      <c r="AJ90" s="2436"/>
      <c r="AK90" s="2436"/>
      <c r="AL90" s="2436"/>
      <c r="AM90" s="2436"/>
      <c r="AN90" s="2444"/>
      <c r="AO90" s="2444"/>
      <c r="AP90" s="2444"/>
      <c r="AQ90" s="2444"/>
      <c r="AR90" s="2444"/>
      <c r="AS90" s="2444"/>
      <c r="AT90" s="2444"/>
      <c r="AU90" s="2444"/>
      <c r="AV90" s="2444"/>
      <c r="AW90" s="2444"/>
      <c r="AX90" s="2444"/>
      <c r="AY90" s="2444"/>
      <c r="AZ90" s="2444"/>
      <c r="BA90" s="2444"/>
      <c r="BB90" s="2444"/>
      <c r="BC90" s="2444"/>
      <c r="BD90" s="2444"/>
      <c r="BE90" s="2444"/>
      <c r="BF90" s="2444"/>
      <c r="BG90" s="2445"/>
    </row>
    <row r="91" spans="1:59" s="15" customFormat="1" ht="17.25" customHeight="1" x14ac:dyDescent="0.15">
      <c r="A91" s="304">
        <v>16</v>
      </c>
      <c r="B91" s="2222"/>
      <c r="C91" s="2222"/>
      <c r="D91" s="2222"/>
      <c r="E91" s="2222"/>
      <c r="F91" s="2222"/>
      <c r="G91" s="2222"/>
      <c r="H91" s="2222"/>
      <c r="I91" s="2222"/>
      <c r="J91" s="2225"/>
      <c r="K91" s="2225"/>
      <c r="L91" s="2225"/>
      <c r="M91" s="2225"/>
      <c r="N91" s="2225"/>
      <c r="O91" s="2225"/>
      <c r="P91" s="2225"/>
      <c r="Q91" s="2225"/>
      <c r="R91" s="2225"/>
      <c r="S91" s="2225"/>
      <c r="T91" s="2225"/>
      <c r="U91" s="2225"/>
      <c r="V91" s="2225"/>
      <c r="W91" s="2225"/>
      <c r="X91" s="2225"/>
      <c r="Y91" s="2225"/>
      <c r="Z91" s="2225"/>
      <c r="AA91" s="2225"/>
      <c r="AB91" s="2225"/>
      <c r="AC91" s="2226"/>
      <c r="AE91" s="1261">
        <v>16</v>
      </c>
      <c r="AF91" s="2220"/>
      <c r="AG91" s="2220"/>
      <c r="AH91" s="2436"/>
      <c r="AI91" s="2436"/>
      <c r="AJ91" s="2436"/>
      <c r="AK91" s="2436"/>
      <c r="AL91" s="2436"/>
      <c r="AM91" s="2436"/>
      <c r="AN91" s="2444"/>
      <c r="AO91" s="2444"/>
      <c r="AP91" s="2444"/>
      <c r="AQ91" s="2444"/>
      <c r="AR91" s="2444"/>
      <c r="AS91" s="2444"/>
      <c r="AT91" s="2444"/>
      <c r="AU91" s="2444"/>
      <c r="AV91" s="2444"/>
      <c r="AW91" s="2444"/>
      <c r="AX91" s="2444"/>
      <c r="AY91" s="2444"/>
      <c r="AZ91" s="2444"/>
      <c r="BA91" s="2444"/>
      <c r="BB91" s="2444"/>
      <c r="BC91" s="2444"/>
      <c r="BD91" s="2444"/>
      <c r="BE91" s="2444"/>
      <c r="BF91" s="2444"/>
      <c r="BG91" s="2445"/>
    </row>
    <row r="92" spans="1:59" s="15" customFormat="1" ht="17.25" customHeight="1" x14ac:dyDescent="0.15">
      <c r="A92" s="304">
        <v>17</v>
      </c>
      <c r="B92" s="2222"/>
      <c r="C92" s="2222"/>
      <c r="D92" s="2222"/>
      <c r="E92" s="2222"/>
      <c r="F92" s="2222"/>
      <c r="G92" s="2222"/>
      <c r="H92" s="2222"/>
      <c r="I92" s="2222"/>
      <c r="J92" s="2225"/>
      <c r="K92" s="2225"/>
      <c r="L92" s="2225"/>
      <c r="M92" s="2225"/>
      <c r="N92" s="2225"/>
      <c r="O92" s="2225"/>
      <c r="P92" s="2225"/>
      <c r="Q92" s="2225"/>
      <c r="R92" s="2225"/>
      <c r="S92" s="2225"/>
      <c r="T92" s="2225"/>
      <c r="U92" s="2225"/>
      <c r="V92" s="2225"/>
      <c r="W92" s="2225"/>
      <c r="X92" s="2225"/>
      <c r="Y92" s="2225"/>
      <c r="Z92" s="2225"/>
      <c r="AA92" s="2225"/>
      <c r="AB92" s="2225"/>
      <c r="AC92" s="2226"/>
      <c r="AE92" s="1261">
        <v>17</v>
      </c>
      <c r="AF92" s="2220"/>
      <c r="AG92" s="2220"/>
      <c r="AH92" s="2436"/>
      <c r="AI92" s="2436"/>
      <c r="AJ92" s="2436"/>
      <c r="AK92" s="2436"/>
      <c r="AL92" s="2436"/>
      <c r="AM92" s="2436"/>
      <c r="AN92" s="2444"/>
      <c r="AO92" s="2444"/>
      <c r="AP92" s="2444"/>
      <c r="AQ92" s="2444"/>
      <c r="AR92" s="2444"/>
      <c r="AS92" s="2444"/>
      <c r="AT92" s="2444"/>
      <c r="AU92" s="2444"/>
      <c r="AV92" s="2444"/>
      <c r="AW92" s="2444"/>
      <c r="AX92" s="2444"/>
      <c r="AY92" s="2444"/>
      <c r="AZ92" s="2444"/>
      <c r="BA92" s="2444"/>
      <c r="BB92" s="2444"/>
      <c r="BC92" s="2444"/>
      <c r="BD92" s="2444"/>
      <c r="BE92" s="2444"/>
      <c r="BF92" s="2444"/>
      <c r="BG92" s="2445"/>
    </row>
    <row r="93" spans="1:59" s="15" customFormat="1" ht="17.25" customHeight="1" x14ac:dyDescent="0.15">
      <c r="A93" s="304">
        <v>18</v>
      </c>
      <c r="B93" s="2222"/>
      <c r="C93" s="2222"/>
      <c r="D93" s="2222"/>
      <c r="E93" s="2222"/>
      <c r="F93" s="2222"/>
      <c r="G93" s="2222"/>
      <c r="H93" s="2222"/>
      <c r="I93" s="2222"/>
      <c r="J93" s="2225"/>
      <c r="K93" s="2225"/>
      <c r="L93" s="2225"/>
      <c r="M93" s="2225"/>
      <c r="N93" s="2225"/>
      <c r="O93" s="2225"/>
      <c r="P93" s="2225"/>
      <c r="Q93" s="2225"/>
      <c r="R93" s="2225"/>
      <c r="S93" s="2225"/>
      <c r="T93" s="2225"/>
      <c r="U93" s="2225"/>
      <c r="V93" s="2225"/>
      <c r="W93" s="2225"/>
      <c r="X93" s="2225"/>
      <c r="Y93" s="2225"/>
      <c r="Z93" s="2225"/>
      <c r="AA93" s="2225"/>
      <c r="AB93" s="2225"/>
      <c r="AC93" s="2226"/>
      <c r="AE93" s="1261">
        <v>18</v>
      </c>
      <c r="AF93" s="2220"/>
      <c r="AG93" s="2220"/>
      <c r="AH93" s="2436"/>
      <c r="AI93" s="2436"/>
      <c r="AJ93" s="2436"/>
      <c r="AK93" s="2436"/>
      <c r="AL93" s="2436"/>
      <c r="AM93" s="2436"/>
      <c r="AN93" s="2444"/>
      <c r="AO93" s="2444"/>
      <c r="AP93" s="2444"/>
      <c r="AQ93" s="2444"/>
      <c r="AR93" s="2444"/>
      <c r="AS93" s="2444"/>
      <c r="AT93" s="2444"/>
      <c r="AU93" s="2444"/>
      <c r="AV93" s="2444"/>
      <c r="AW93" s="2444"/>
      <c r="AX93" s="2444"/>
      <c r="AY93" s="2444"/>
      <c r="AZ93" s="2444"/>
      <c r="BA93" s="2444"/>
      <c r="BB93" s="2444"/>
      <c r="BC93" s="2444"/>
      <c r="BD93" s="2444"/>
      <c r="BE93" s="2444"/>
      <c r="BF93" s="2444"/>
      <c r="BG93" s="2445"/>
    </row>
    <row r="94" spans="1:59" s="15" customFormat="1" ht="17.25" customHeight="1" x14ac:dyDescent="0.15">
      <c r="A94" s="304">
        <v>19</v>
      </c>
      <c r="B94" s="2222"/>
      <c r="C94" s="2222"/>
      <c r="D94" s="2222"/>
      <c r="E94" s="2222"/>
      <c r="F94" s="2222"/>
      <c r="G94" s="2222"/>
      <c r="H94" s="2222"/>
      <c r="I94" s="2222"/>
      <c r="J94" s="2225"/>
      <c r="K94" s="2225"/>
      <c r="L94" s="2225"/>
      <c r="M94" s="2225"/>
      <c r="N94" s="2225"/>
      <c r="O94" s="2225"/>
      <c r="P94" s="2225"/>
      <c r="Q94" s="2225"/>
      <c r="R94" s="2225"/>
      <c r="S94" s="2225"/>
      <c r="T94" s="2225"/>
      <c r="U94" s="2225"/>
      <c r="V94" s="2225"/>
      <c r="W94" s="2225"/>
      <c r="X94" s="2225"/>
      <c r="Y94" s="2225"/>
      <c r="Z94" s="2225"/>
      <c r="AA94" s="2225"/>
      <c r="AB94" s="2225"/>
      <c r="AC94" s="2226"/>
      <c r="AE94" s="1261">
        <v>19</v>
      </c>
      <c r="AF94" s="2220"/>
      <c r="AG94" s="2220"/>
      <c r="AH94" s="2436"/>
      <c r="AI94" s="2436"/>
      <c r="AJ94" s="2436"/>
      <c r="AK94" s="2436"/>
      <c r="AL94" s="2436"/>
      <c r="AM94" s="2436"/>
      <c r="AN94" s="2444"/>
      <c r="AO94" s="2444"/>
      <c r="AP94" s="2444"/>
      <c r="AQ94" s="2444"/>
      <c r="AR94" s="2444"/>
      <c r="AS94" s="2444"/>
      <c r="AT94" s="2444"/>
      <c r="AU94" s="2444"/>
      <c r="AV94" s="2444"/>
      <c r="AW94" s="2444"/>
      <c r="AX94" s="2444"/>
      <c r="AY94" s="2444"/>
      <c r="AZ94" s="2444"/>
      <c r="BA94" s="2444"/>
      <c r="BB94" s="2444"/>
      <c r="BC94" s="2444"/>
      <c r="BD94" s="2444"/>
      <c r="BE94" s="2444"/>
      <c r="BF94" s="2444"/>
      <c r="BG94" s="2445"/>
    </row>
    <row r="95" spans="1:59" s="15" customFormat="1" ht="17.25" customHeight="1" x14ac:dyDescent="0.15">
      <c r="A95" s="304">
        <v>20</v>
      </c>
      <c r="B95" s="2222"/>
      <c r="C95" s="2222"/>
      <c r="D95" s="2222"/>
      <c r="E95" s="2222"/>
      <c r="F95" s="2222"/>
      <c r="G95" s="2222"/>
      <c r="H95" s="2222"/>
      <c r="I95" s="2222"/>
      <c r="J95" s="2225"/>
      <c r="K95" s="2225"/>
      <c r="L95" s="2225"/>
      <c r="M95" s="2225"/>
      <c r="N95" s="2225"/>
      <c r="O95" s="2225"/>
      <c r="P95" s="2225"/>
      <c r="Q95" s="2225"/>
      <c r="R95" s="2225"/>
      <c r="S95" s="2225"/>
      <c r="T95" s="2225"/>
      <c r="U95" s="2225"/>
      <c r="V95" s="2225"/>
      <c r="W95" s="2225"/>
      <c r="X95" s="2225"/>
      <c r="Y95" s="2225"/>
      <c r="Z95" s="2225"/>
      <c r="AA95" s="2225"/>
      <c r="AB95" s="2225"/>
      <c r="AC95" s="2226"/>
      <c r="AE95" s="1261">
        <v>20</v>
      </c>
      <c r="AF95" s="2220"/>
      <c r="AG95" s="2220"/>
      <c r="AH95" s="2436"/>
      <c r="AI95" s="2436"/>
      <c r="AJ95" s="2436"/>
      <c r="AK95" s="2436"/>
      <c r="AL95" s="2436"/>
      <c r="AM95" s="2436"/>
      <c r="AN95" s="2444"/>
      <c r="AO95" s="2444"/>
      <c r="AP95" s="2444"/>
      <c r="AQ95" s="2444"/>
      <c r="AR95" s="2444"/>
      <c r="AS95" s="2444"/>
      <c r="AT95" s="2444"/>
      <c r="AU95" s="2444"/>
      <c r="AV95" s="2444"/>
      <c r="AW95" s="2444"/>
      <c r="AX95" s="2444"/>
      <c r="AY95" s="2444"/>
      <c r="AZ95" s="2444"/>
      <c r="BA95" s="2444"/>
      <c r="BB95" s="2444"/>
      <c r="BC95" s="2444"/>
      <c r="BD95" s="2444"/>
      <c r="BE95" s="2444"/>
      <c r="BF95" s="2444"/>
      <c r="BG95" s="2445"/>
    </row>
    <row r="96" spans="1:59" s="15" customFormat="1" ht="17.25" customHeight="1" x14ac:dyDescent="0.15">
      <c r="A96" s="304">
        <v>21</v>
      </c>
      <c r="B96" s="2222"/>
      <c r="C96" s="2222"/>
      <c r="D96" s="2222"/>
      <c r="E96" s="2222"/>
      <c r="F96" s="2222"/>
      <c r="G96" s="2222"/>
      <c r="H96" s="2222"/>
      <c r="I96" s="2222"/>
      <c r="J96" s="2225"/>
      <c r="K96" s="2225"/>
      <c r="L96" s="2225"/>
      <c r="M96" s="2225"/>
      <c r="N96" s="2225"/>
      <c r="O96" s="2225"/>
      <c r="P96" s="2225"/>
      <c r="Q96" s="2225"/>
      <c r="R96" s="2225"/>
      <c r="S96" s="2225"/>
      <c r="T96" s="2225"/>
      <c r="U96" s="2225"/>
      <c r="V96" s="2225"/>
      <c r="W96" s="2225"/>
      <c r="X96" s="2225"/>
      <c r="Y96" s="2225"/>
      <c r="Z96" s="2225"/>
      <c r="AA96" s="2225"/>
      <c r="AB96" s="2225"/>
      <c r="AC96" s="2226"/>
      <c r="AE96" s="1261">
        <v>21</v>
      </c>
      <c r="AF96" s="2220"/>
      <c r="AG96" s="2220"/>
      <c r="AH96" s="2436"/>
      <c r="AI96" s="2436"/>
      <c r="AJ96" s="2436"/>
      <c r="AK96" s="2436"/>
      <c r="AL96" s="2436"/>
      <c r="AM96" s="2436"/>
      <c r="AN96" s="2444"/>
      <c r="AO96" s="2444"/>
      <c r="AP96" s="2444"/>
      <c r="AQ96" s="2444"/>
      <c r="AR96" s="2444"/>
      <c r="AS96" s="2444"/>
      <c r="AT96" s="2444"/>
      <c r="AU96" s="2444"/>
      <c r="AV96" s="2444"/>
      <c r="AW96" s="2444"/>
      <c r="AX96" s="2444"/>
      <c r="AY96" s="2444"/>
      <c r="AZ96" s="2444"/>
      <c r="BA96" s="2444"/>
      <c r="BB96" s="2444"/>
      <c r="BC96" s="2444"/>
      <c r="BD96" s="2444"/>
      <c r="BE96" s="2444"/>
      <c r="BF96" s="2444"/>
      <c r="BG96" s="2445"/>
    </row>
    <row r="97" spans="1:59" s="15" customFormat="1" ht="17.25" customHeight="1" x14ac:dyDescent="0.15">
      <c r="A97" s="304">
        <v>22</v>
      </c>
      <c r="B97" s="2222"/>
      <c r="C97" s="2222"/>
      <c r="D97" s="2222"/>
      <c r="E97" s="2222"/>
      <c r="F97" s="2222"/>
      <c r="G97" s="2222"/>
      <c r="H97" s="2222"/>
      <c r="I97" s="2222"/>
      <c r="J97" s="2225"/>
      <c r="K97" s="2225"/>
      <c r="L97" s="2225"/>
      <c r="M97" s="2225"/>
      <c r="N97" s="2225"/>
      <c r="O97" s="2225"/>
      <c r="P97" s="2225"/>
      <c r="Q97" s="2225"/>
      <c r="R97" s="2225"/>
      <c r="S97" s="2225"/>
      <c r="T97" s="2225"/>
      <c r="U97" s="2225"/>
      <c r="V97" s="2225"/>
      <c r="W97" s="2225"/>
      <c r="X97" s="2225"/>
      <c r="Y97" s="2225"/>
      <c r="Z97" s="2225"/>
      <c r="AA97" s="2225"/>
      <c r="AB97" s="2225"/>
      <c r="AC97" s="2226"/>
      <c r="AE97" s="1261">
        <v>22</v>
      </c>
      <c r="AF97" s="2220"/>
      <c r="AG97" s="2220"/>
      <c r="AH97" s="2436"/>
      <c r="AI97" s="2436"/>
      <c r="AJ97" s="2436"/>
      <c r="AK97" s="2436"/>
      <c r="AL97" s="2436"/>
      <c r="AM97" s="2436"/>
      <c r="AN97" s="2444"/>
      <c r="AO97" s="2444"/>
      <c r="AP97" s="2444"/>
      <c r="AQ97" s="2444"/>
      <c r="AR97" s="2444"/>
      <c r="AS97" s="2444"/>
      <c r="AT97" s="2444"/>
      <c r="AU97" s="2444"/>
      <c r="AV97" s="2444"/>
      <c r="AW97" s="2444"/>
      <c r="AX97" s="2444"/>
      <c r="AY97" s="2444"/>
      <c r="AZ97" s="2444"/>
      <c r="BA97" s="2444"/>
      <c r="BB97" s="2444"/>
      <c r="BC97" s="2444"/>
      <c r="BD97" s="2444"/>
      <c r="BE97" s="2444"/>
      <c r="BF97" s="2444"/>
      <c r="BG97" s="2445"/>
    </row>
    <row r="98" spans="1:59" s="15" customFormat="1" ht="17.25" customHeight="1" x14ac:dyDescent="0.15">
      <c r="A98" s="304">
        <v>23</v>
      </c>
      <c r="B98" s="2222"/>
      <c r="C98" s="2222"/>
      <c r="D98" s="2222"/>
      <c r="E98" s="2222"/>
      <c r="F98" s="2222"/>
      <c r="G98" s="2222"/>
      <c r="H98" s="2222"/>
      <c r="I98" s="2222"/>
      <c r="J98" s="2225"/>
      <c r="K98" s="2225"/>
      <c r="L98" s="2225"/>
      <c r="M98" s="2225"/>
      <c r="N98" s="2225"/>
      <c r="O98" s="2225"/>
      <c r="P98" s="2225"/>
      <c r="Q98" s="2225"/>
      <c r="R98" s="2225"/>
      <c r="S98" s="2225"/>
      <c r="T98" s="2225"/>
      <c r="U98" s="2225"/>
      <c r="V98" s="2225"/>
      <c r="W98" s="2225"/>
      <c r="X98" s="2225"/>
      <c r="Y98" s="2225"/>
      <c r="Z98" s="2225"/>
      <c r="AA98" s="2225"/>
      <c r="AB98" s="2225"/>
      <c r="AC98" s="2226"/>
      <c r="AE98" s="1261">
        <v>23</v>
      </c>
      <c r="AF98" s="2220"/>
      <c r="AG98" s="2220"/>
      <c r="AH98" s="2436"/>
      <c r="AI98" s="2436"/>
      <c r="AJ98" s="2436"/>
      <c r="AK98" s="2436"/>
      <c r="AL98" s="2436"/>
      <c r="AM98" s="2436"/>
      <c r="AN98" s="2444"/>
      <c r="AO98" s="2444"/>
      <c r="AP98" s="2444"/>
      <c r="AQ98" s="2444"/>
      <c r="AR98" s="2444"/>
      <c r="AS98" s="2444"/>
      <c r="AT98" s="2444"/>
      <c r="AU98" s="2444"/>
      <c r="AV98" s="2444"/>
      <c r="AW98" s="2444"/>
      <c r="AX98" s="2444"/>
      <c r="AY98" s="2444"/>
      <c r="AZ98" s="2444"/>
      <c r="BA98" s="2444"/>
      <c r="BB98" s="2444"/>
      <c r="BC98" s="2444"/>
      <c r="BD98" s="2444"/>
      <c r="BE98" s="2444"/>
      <c r="BF98" s="2444"/>
      <c r="BG98" s="2445"/>
    </row>
    <row r="99" spans="1:59" s="15" customFormat="1" ht="17.25" customHeight="1" x14ac:dyDescent="0.15">
      <c r="A99" s="304">
        <v>24</v>
      </c>
      <c r="B99" s="2222"/>
      <c r="C99" s="2222"/>
      <c r="D99" s="2222"/>
      <c r="E99" s="2222"/>
      <c r="F99" s="2222"/>
      <c r="G99" s="2222"/>
      <c r="H99" s="2222"/>
      <c r="I99" s="2222"/>
      <c r="J99" s="2225"/>
      <c r="K99" s="2225"/>
      <c r="L99" s="2225"/>
      <c r="M99" s="2225"/>
      <c r="N99" s="2225"/>
      <c r="O99" s="2225"/>
      <c r="P99" s="2225"/>
      <c r="Q99" s="2225"/>
      <c r="R99" s="2225"/>
      <c r="S99" s="2225"/>
      <c r="T99" s="2225"/>
      <c r="U99" s="2225"/>
      <c r="V99" s="2225"/>
      <c r="W99" s="2225"/>
      <c r="X99" s="2225"/>
      <c r="Y99" s="2225"/>
      <c r="Z99" s="2225"/>
      <c r="AA99" s="2225"/>
      <c r="AB99" s="2225"/>
      <c r="AC99" s="2226"/>
      <c r="AE99" s="1261">
        <v>24</v>
      </c>
      <c r="AF99" s="2220"/>
      <c r="AG99" s="2220"/>
      <c r="AH99" s="2436"/>
      <c r="AI99" s="2436"/>
      <c r="AJ99" s="2436"/>
      <c r="AK99" s="2436"/>
      <c r="AL99" s="2436"/>
      <c r="AM99" s="2436"/>
      <c r="AN99" s="2444"/>
      <c r="AO99" s="2444"/>
      <c r="AP99" s="2444"/>
      <c r="AQ99" s="2444"/>
      <c r="AR99" s="2444"/>
      <c r="AS99" s="2444"/>
      <c r="AT99" s="2444"/>
      <c r="AU99" s="2444"/>
      <c r="AV99" s="2444"/>
      <c r="AW99" s="2444"/>
      <c r="AX99" s="2444"/>
      <c r="AY99" s="2444"/>
      <c r="AZ99" s="2444"/>
      <c r="BA99" s="2444"/>
      <c r="BB99" s="2444"/>
      <c r="BC99" s="2444"/>
      <c r="BD99" s="2444"/>
      <c r="BE99" s="2444"/>
      <c r="BF99" s="2444"/>
      <c r="BG99" s="2445"/>
    </row>
    <row r="100" spans="1:59" s="15" customFormat="1" ht="17.25" customHeight="1" x14ac:dyDescent="0.15">
      <c r="A100" s="304">
        <v>25</v>
      </c>
      <c r="B100" s="2222"/>
      <c r="C100" s="2222"/>
      <c r="D100" s="2222"/>
      <c r="E100" s="2222"/>
      <c r="F100" s="2222"/>
      <c r="G100" s="2222"/>
      <c r="H100" s="2222"/>
      <c r="I100" s="2222"/>
      <c r="J100" s="2225"/>
      <c r="K100" s="2225"/>
      <c r="L100" s="2225"/>
      <c r="M100" s="2225"/>
      <c r="N100" s="2225"/>
      <c r="O100" s="2225"/>
      <c r="P100" s="2225"/>
      <c r="Q100" s="2225"/>
      <c r="R100" s="2225"/>
      <c r="S100" s="2225"/>
      <c r="T100" s="2225"/>
      <c r="U100" s="2225"/>
      <c r="V100" s="2225"/>
      <c r="W100" s="2225"/>
      <c r="X100" s="2225"/>
      <c r="Y100" s="2225"/>
      <c r="Z100" s="2225"/>
      <c r="AA100" s="2225"/>
      <c r="AB100" s="2225"/>
      <c r="AC100" s="2226"/>
      <c r="AE100" s="1261">
        <v>25</v>
      </c>
      <c r="AF100" s="2220"/>
      <c r="AG100" s="2220"/>
      <c r="AH100" s="2436"/>
      <c r="AI100" s="2436"/>
      <c r="AJ100" s="2436"/>
      <c r="AK100" s="2436"/>
      <c r="AL100" s="2436"/>
      <c r="AM100" s="2436"/>
      <c r="AN100" s="2444"/>
      <c r="AO100" s="2444"/>
      <c r="AP100" s="2444"/>
      <c r="AQ100" s="2444"/>
      <c r="AR100" s="2444"/>
      <c r="AS100" s="2444"/>
      <c r="AT100" s="2444"/>
      <c r="AU100" s="2444"/>
      <c r="AV100" s="2444"/>
      <c r="AW100" s="2444"/>
      <c r="AX100" s="2444"/>
      <c r="AY100" s="2444"/>
      <c r="AZ100" s="2444"/>
      <c r="BA100" s="2444"/>
      <c r="BB100" s="2444"/>
      <c r="BC100" s="2444"/>
      <c r="BD100" s="2444"/>
      <c r="BE100" s="2444"/>
      <c r="BF100" s="2444"/>
      <c r="BG100" s="2445"/>
    </row>
    <row r="101" spans="1:59" s="15" customFormat="1" ht="17.25" customHeight="1" x14ac:dyDescent="0.15">
      <c r="A101" s="304">
        <v>26</v>
      </c>
      <c r="B101" s="2222"/>
      <c r="C101" s="2222"/>
      <c r="D101" s="2222"/>
      <c r="E101" s="2222"/>
      <c r="F101" s="2222"/>
      <c r="G101" s="2222"/>
      <c r="H101" s="2222"/>
      <c r="I101" s="2222"/>
      <c r="J101" s="2225"/>
      <c r="K101" s="2225"/>
      <c r="L101" s="2225"/>
      <c r="M101" s="2225"/>
      <c r="N101" s="2225"/>
      <c r="O101" s="2225"/>
      <c r="P101" s="2225"/>
      <c r="Q101" s="2225"/>
      <c r="R101" s="2225"/>
      <c r="S101" s="2225"/>
      <c r="T101" s="2225"/>
      <c r="U101" s="2225"/>
      <c r="V101" s="2225"/>
      <c r="W101" s="2225"/>
      <c r="X101" s="2225"/>
      <c r="Y101" s="2225"/>
      <c r="Z101" s="2225"/>
      <c r="AA101" s="2225"/>
      <c r="AB101" s="2225"/>
      <c r="AC101" s="2226"/>
      <c r="AE101" s="1261">
        <v>26</v>
      </c>
      <c r="AF101" s="2220"/>
      <c r="AG101" s="2220"/>
      <c r="AH101" s="2436"/>
      <c r="AI101" s="2436"/>
      <c r="AJ101" s="2436"/>
      <c r="AK101" s="2436"/>
      <c r="AL101" s="2436"/>
      <c r="AM101" s="2436"/>
      <c r="AN101" s="2444"/>
      <c r="AO101" s="2444"/>
      <c r="AP101" s="2444"/>
      <c r="AQ101" s="2444"/>
      <c r="AR101" s="2444"/>
      <c r="AS101" s="2444"/>
      <c r="AT101" s="2444"/>
      <c r="AU101" s="2444"/>
      <c r="AV101" s="2444"/>
      <c r="AW101" s="2444"/>
      <c r="AX101" s="2444"/>
      <c r="AY101" s="2444"/>
      <c r="AZ101" s="2444"/>
      <c r="BA101" s="2444"/>
      <c r="BB101" s="2444"/>
      <c r="BC101" s="2444"/>
      <c r="BD101" s="2444"/>
      <c r="BE101" s="2444"/>
      <c r="BF101" s="2444"/>
      <c r="BG101" s="2445"/>
    </row>
    <row r="102" spans="1:59" s="15" customFormat="1" ht="17.25" customHeight="1" x14ac:dyDescent="0.15">
      <c r="A102" s="304">
        <v>27</v>
      </c>
      <c r="B102" s="2222"/>
      <c r="C102" s="2222"/>
      <c r="D102" s="2222"/>
      <c r="E102" s="2222"/>
      <c r="F102" s="2222"/>
      <c r="G102" s="2222"/>
      <c r="H102" s="2222"/>
      <c r="I102" s="2222"/>
      <c r="J102" s="2225"/>
      <c r="K102" s="2225"/>
      <c r="L102" s="2225"/>
      <c r="M102" s="2225"/>
      <c r="N102" s="2225"/>
      <c r="O102" s="2225"/>
      <c r="P102" s="2225"/>
      <c r="Q102" s="2225"/>
      <c r="R102" s="2225"/>
      <c r="S102" s="2225"/>
      <c r="T102" s="2225"/>
      <c r="U102" s="2225"/>
      <c r="V102" s="2225"/>
      <c r="W102" s="2225"/>
      <c r="X102" s="2225"/>
      <c r="Y102" s="2225"/>
      <c r="Z102" s="2225"/>
      <c r="AA102" s="2225"/>
      <c r="AB102" s="2225"/>
      <c r="AC102" s="2226"/>
      <c r="AE102" s="1261">
        <v>27</v>
      </c>
      <c r="AF102" s="2220"/>
      <c r="AG102" s="2220"/>
      <c r="AH102" s="2436"/>
      <c r="AI102" s="2436"/>
      <c r="AJ102" s="2436"/>
      <c r="AK102" s="2436"/>
      <c r="AL102" s="2436"/>
      <c r="AM102" s="2436"/>
      <c r="AN102" s="2444"/>
      <c r="AO102" s="2444"/>
      <c r="AP102" s="2444"/>
      <c r="AQ102" s="2444"/>
      <c r="AR102" s="2444"/>
      <c r="AS102" s="2444"/>
      <c r="AT102" s="2444"/>
      <c r="AU102" s="2444"/>
      <c r="AV102" s="2444"/>
      <c r="AW102" s="2444"/>
      <c r="AX102" s="2444"/>
      <c r="AY102" s="2444"/>
      <c r="AZ102" s="2444"/>
      <c r="BA102" s="2444"/>
      <c r="BB102" s="2444"/>
      <c r="BC102" s="2444"/>
      <c r="BD102" s="2444"/>
      <c r="BE102" s="2444"/>
      <c r="BF102" s="2444"/>
      <c r="BG102" s="2445"/>
    </row>
    <row r="103" spans="1:59" s="15" customFormat="1" ht="17.25" customHeight="1" x14ac:dyDescent="0.15">
      <c r="A103" s="304">
        <v>28</v>
      </c>
      <c r="B103" s="2222"/>
      <c r="C103" s="2222"/>
      <c r="D103" s="2222"/>
      <c r="E103" s="2222"/>
      <c r="F103" s="2222"/>
      <c r="G103" s="2222"/>
      <c r="H103" s="2222"/>
      <c r="I103" s="2222"/>
      <c r="J103" s="2225"/>
      <c r="K103" s="2225"/>
      <c r="L103" s="2225"/>
      <c r="M103" s="2225"/>
      <c r="N103" s="2225"/>
      <c r="O103" s="2225"/>
      <c r="P103" s="2225"/>
      <c r="Q103" s="2225"/>
      <c r="R103" s="2225"/>
      <c r="S103" s="2225"/>
      <c r="T103" s="2225"/>
      <c r="U103" s="2225"/>
      <c r="V103" s="2225"/>
      <c r="W103" s="2225"/>
      <c r="X103" s="2225"/>
      <c r="Y103" s="2225"/>
      <c r="Z103" s="2225"/>
      <c r="AA103" s="2225"/>
      <c r="AB103" s="2225"/>
      <c r="AC103" s="2226"/>
      <c r="AE103" s="1261">
        <v>28</v>
      </c>
      <c r="AF103" s="2220"/>
      <c r="AG103" s="2220"/>
      <c r="AH103" s="2436"/>
      <c r="AI103" s="2436"/>
      <c r="AJ103" s="2436"/>
      <c r="AK103" s="2436"/>
      <c r="AL103" s="2436"/>
      <c r="AM103" s="2436"/>
      <c r="AN103" s="2444"/>
      <c r="AO103" s="2444"/>
      <c r="AP103" s="2444"/>
      <c r="AQ103" s="2444"/>
      <c r="AR103" s="2444"/>
      <c r="AS103" s="2444"/>
      <c r="AT103" s="2444"/>
      <c r="AU103" s="2444"/>
      <c r="AV103" s="2444"/>
      <c r="AW103" s="2444"/>
      <c r="AX103" s="2444"/>
      <c r="AY103" s="2444"/>
      <c r="AZ103" s="2444"/>
      <c r="BA103" s="2444"/>
      <c r="BB103" s="2444"/>
      <c r="BC103" s="2444"/>
      <c r="BD103" s="2444"/>
      <c r="BE103" s="2444"/>
      <c r="BF103" s="2444"/>
      <c r="BG103" s="2445"/>
    </row>
    <row r="104" spans="1:59" s="15" customFormat="1" ht="17.25" customHeight="1" x14ac:dyDescent="0.15">
      <c r="A104" s="304">
        <v>29</v>
      </c>
      <c r="B104" s="2222"/>
      <c r="C104" s="2222"/>
      <c r="D104" s="2222"/>
      <c r="E104" s="2222"/>
      <c r="F104" s="2222"/>
      <c r="G104" s="2222"/>
      <c r="H104" s="2222"/>
      <c r="I104" s="2222"/>
      <c r="J104" s="2225"/>
      <c r="K104" s="2225"/>
      <c r="L104" s="2225"/>
      <c r="M104" s="2225"/>
      <c r="N104" s="2225"/>
      <c r="O104" s="2225"/>
      <c r="P104" s="2225"/>
      <c r="Q104" s="2225"/>
      <c r="R104" s="2225"/>
      <c r="S104" s="2225"/>
      <c r="T104" s="2225"/>
      <c r="U104" s="2225"/>
      <c r="V104" s="2225"/>
      <c r="W104" s="2225"/>
      <c r="X104" s="2225"/>
      <c r="Y104" s="2225"/>
      <c r="Z104" s="2225"/>
      <c r="AA104" s="2225"/>
      <c r="AB104" s="2225"/>
      <c r="AC104" s="2226"/>
      <c r="AE104" s="1261">
        <v>29</v>
      </c>
      <c r="AF104" s="2220"/>
      <c r="AG104" s="2220"/>
      <c r="AH104" s="2436"/>
      <c r="AI104" s="2436"/>
      <c r="AJ104" s="2436"/>
      <c r="AK104" s="2436"/>
      <c r="AL104" s="2436"/>
      <c r="AM104" s="2436"/>
      <c r="AN104" s="2444"/>
      <c r="AO104" s="2444"/>
      <c r="AP104" s="2444"/>
      <c r="AQ104" s="2444"/>
      <c r="AR104" s="2444"/>
      <c r="AS104" s="2444"/>
      <c r="AT104" s="2444"/>
      <c r="AU104" s="2444"/>
      <c r="AV104" s="2444"/>
      <c r="AW104" s="2444"/>
      <c r="AX104" s="2444"/>
      <c r="AY104" s="2444"/>
      <c r="AZ104" s="2444"/>
      <c r="BA104" s="2444"/>
      <c r="BB104" s="2444"/>
      <c r="BC104" s="2444"/>
      <c r="BD104" s="2444"/>
      <c r="BE104" s="2444"/>
      <c r="BF104" s="2444"/>
      <c r="BG104" s="2445"/>
    </row>
    <row r="105" spans="1:59" s="15" customFormat="1" ht="17.25" customHeight="1" x14ac:dyDescent="0.15">
      <c r="A105" s="304">
        <v>30</v>
      </c>
      <c r="B105" s="2222"/>
      <c r="C105" s="2222"/>
      <c r="D105" s="2222"/>
      <c r="E105" s="2222"/>
      <c r="F105" s="2222"/>
      <c r="G105" s="2222"/>
      <c r="H105" s="2222"/>
      <c r="I105" s="2222"/>
      <c r="J105" s="2225"/>
      <c r="K105" s="2225"/>
      <c r="L105" s="2225"/>
      <c r="M105" s="2225"/>
      <c r="N105" s="2225"/>
      <c r="O105" s="2225"/>
      <c r="P105" s="2225"/>
      <c r="Q105" s="2225"/>
      <c r="R105" s="2225"/>
      <c r="S105" s="2225"/>
      <c r="T105" s="2225"/>
      <c r="U105" s="2225"/>
      <c r="V105" s="2225"/>
      <c r="W105" s="2225"/>
      <c r="X105" s="2225"/>
      <c r="Y105" s="2225"/>
      <c r="Z105" s="2225"/>
      <c r="AA105" s="2225"/>
      <c r="AB105" s="2225"/>
      <c r="AC105" s="2226"/>
      <c r="AE105" s="1261">
        <v>30</v>
      </c>
      <c r="AF105" s="2220"/>
      <c r="AG105" s="2220"/>
      <c r="AH105" s="2436"/>
      <c r="AI105" s="2436"/>
      <c r="AJ105" s="2436"/>
      <c r="AK105" s="2436"/>
      <c r="AL105" s="2436"/>
      <c r="AM105" s="2436"/>
      <c r="AN105" s="2444"/>
      <c r="AO105" s="2444"/>
      <c r="AP105" s="2444"/>
      <c r="AQ105" s="2444"/>
      <c r="AR105" s="2444"/>
      <c r="AS105" s="2444"/>
      <c r="AT105" s="2444"/>
      <c r="AU105" s="2444"/>
      <c r="AV105" s="2444"/>
      <c r="AW105" s="2444"/>
      <c r="AX105" s="2444"/>
      <c r="AY105" s="2444"/>
      <c r="AZ105" s="2444"/>
      <c r="BA105" s="2444"/>
      <c r="BB105" s="2444"/>
      <c r="BC105" s="2444"/>
      <c r="BD105" s="2444"/>
      <c r="BE105" s="2444"/>
      <c r="BF105" s="2444"/>
      <c r="BG105" s="2445"/>
    </row>
    <row r="106" spans="1:59" s="15" customFormat="1" ht="17.25" customHeight="1" x14ac:dyDescent="0.15">
      <c r="A106" s="304">
        <v>31</v>
      </c>
      <c r="B106" s="2222"/>
      <c r="C106" s="2222"/>
      <c r="D106" s="2222"/>
      <c r="E106" s="2222"/>
      <c r="F106" s="2222"/>
      <c r="G106" s="2222"/>
      <c r="H106" s="2222"/>
      <c r="I106" s="2222"/>
      <c r="J106" s="2225"/>
      <c r="K106" s="2225"/>
      <c r="L106" s="2225"/>
      <c r="M106" s="2225"/>
      <c r="N106" s="2225"/>
      <c r="O106" s="2225"/>
      <c r="P106" s="2225"/>
      <c r="Q106" s="2225"/>
      <c r="R106" s="2225"/>
      <c r="S106" s="2225"/>
      <c r="T106" s="2225"/>
      <c r="U106" s="2225"/>
      <c r="V106" s="2225"/>
      <c r="W106" s="2225"/>
      <c r="X106" s="2225"/>
      <c r="Y106" s="2225"/>
      <c r="Z106" s="2225"/>
      <c r="AA106" s="2225"/>
      <c r="AB106" s="2225"/>
      <c r="AC106" s="2226"/>
      <c r="AE106" s="1261">
        <v>31</v>
      </c>
      <c r="AF106" s="2220"/>
      <c r="AG106" s="2220"/>
      <c r="AH106" s="2436"/>
      <c r="AI106" s="2436"/>
      <c r="AJ106" s="2436"/>
      <c r="AK106" s="2436"/>
      <c r="AL106" s="2436"/>
      <c r="AM106" s="2436"/>
      <c r="AN106" s="2444"/>
      <c r="AO106" s="2444"/>
      <c r="AP106" s="2444"/>
      <c r="AQ106" s="2444"/>
      <c r="AR106" s="2444"/>
      <c r="AS106" s="2444"/>
      <c r="AT106" s="2444"/>
      <c r="AU106" s="2444"/>
      <c r="AV106" s="2444"/>
      <c r="AW106" s="2444"/>
      <c r="AX106" s="2444"/>
      <c r="AY106" s="2444"/>
      <c r="AZ106" s="2444"/>
      <c r="BA106" s="2444"/>
      <c r="BB106" s="2444"/>
      <c r="BC106" s="2444"/>
      <c r="BD106" s="2444"/>
      <c r="BE106" s="2444"/>
      <c r="BF106" s="2444"/>
      <c r="BG106" s="2445"/>
    </row>
    <row r="107" spans="1:59" s="15" customFormat="1" ht="17.25" customHeight="1" x14ac:dyDescent="0.15">
      <c r="A107" s="304">
        <v>32</v>
      </c>
      <c r="B107" s="2222"/>
      <c r="C107" s="2222"/>
      <c r="D107" s="2222"/>
      <c r="E107" s="2222"/>
      <c r="F107" s="2222"/>
      <c r="G107" s="2222"/>
      <c r="H107" s="2222"/>
      <c r="I107" s="2222"/>
      <c r="J107" s="2225"/>
      <c r="K107" s="2225"/>
      <c r="L107" s="2225"/>
      <c r="M107" s="2225"/>
      <c r="N107" s="2225"/>
      <c r="O107" s="2225"/>
      <c r="P107" s="2225"/>
      <c r="Q107" s="2225"/>
      <c r="R107" s="2225"/>
      <c r="S107" s="2225"/>
      <c r="T107" s="2225"/>
      <c r="U107" s="2225"/>
      <c r="V107" s="2225"/>
      <c r="W107" s="2225"/>
      <c r="X107" s="2225"/>
      <c r="Y107" s="2225"/>
      <c r="Z107" s="2225"/>
      <c r="AA107" s="2225"/>
      <c r="AB107" s="2225"/>
      <c r="AC107" s="2226"/>
      <c r="AE107" s="1261">
        <v>32</v>
      </c>
      <c r="AF107" s="2220"/>
      <c r="AG107" s="2220"/>
      <c r="AH107" s="2436"/>
      <c r="AI107" s="2436"/>
      <c r="AJ107" s="2436"/>
      <c r="AK107" s="2436"/>
      <c r="AL107" s="2436"/>
      <c r="AM107" s="2436"/>
      <c r="AN107" s="2444"/>
      <c r="AO107" s="2444"/>
      <c r="AP107" s="2444"/>
      <c r="AQ107" s="2444"/>
      <c r="AR107" s="2444"/>
      <c r="AS107" s="2444"/>
      <c r="AT107" s="2444"/>
      <c r="AU107" s="2444"/>
      <c r="AV107" s="2444"/>
      <c r="AW107" s="2444"/>
      <c r="AX107" s="2444"/>
      <c r="AY107" s="2444"/>
      <c r="AZ107" s="2444"/>
      <c r="BA107" s="2444"/>
      <c r="BB107" s="2444"/>
      <c r="BC107" s="2444"/>
      <c r="BD107" s="2444"/>
      <c r="BE107" s="2444"/>
      <c r="BF107" s="2444"/>
      <c r="BG107" s="2445"/>
    </row>
    <row r="108" spans="1:59" s="15" customFormat="1" ht="17.25" customHeight="1" x14ac:dyDescent="0.15">
      <c r="A108" s="304">
        <v>33</v>
      </c>
      <c r="B108" s="2222"/>
      <c r="C108" s="2222"/>
      <c r="D108" s="2222"/>
      <c r="E108" s="2222"/>
      <c r="F108" s="2222"/>
      <c r="G108" s="2222"/>
      <c r="H108" s="2222"/>
      <c r="I108" s="2222"/>
      <c r="J108" s="2225"/>
      <c r="K108" s="2225"/>
      <c r="L108" s="2225"/>
      <c r="M108" s="2225"/>
      <c r="N108" s="2225"/>
      <c r="O108" s="2225"/>
      <c r="P108" s="2225"/>
      <c r="Q108" s="2225"/>
      <c r="R108" s="2225"/>
      <c r="S108" s="2225"/>
      <c r="T108" s="2225"/>
      <c r="U108" s="2225"/>
      <c r="V108" s="2225"/>
      <c r="W108" s="2225"/>
      <c r="X108" s="2225"/>
      <c r="Y108" s="2225"/>
      <c r="Z108" s="2225"/>
      <c r="AA108" s="2225"/>
      <c r="AB108" s="2225"/>
      <c r="AC108" s="2226"/>
      <c r="AE108" s="1261">
        <v>33</v>
      </c>
      <c r="AF108" s="2220"/>
      <c r="AG108" s="2220"/>
      <c r="AH108" s="2436"/>
      <c r="AI108" s="2436"/>
      <c r="AJ108" s="2436"/>
      <c r="AK108" s="2436"/>
      <c r="AL108" s="2436"/>
      <c r="AM108" s="2436"/>
      <c r="AN108" s="2444"/>
      <c r="AO108" s="2444"/>
      <c r="AP108" s="2444"/>
      <c r="AQ108" s="2444"/>
      <c r="AR108" s="2444"/>
      <c r="AS108" s="2444"/>
      <c r="AT108" s="2444"/>
      <c r="AU108" s="2444"/>
      <c r="AV108" s="2444"/>
      <c r="AW108" s="2444"/>
      <c r="AX108" s="2444"/>
      <c r="AY108" s="2444"/>
      <c r="AZ108" s="2444"/>
      <c r="BA108" s="2444"/>
      <c r="BB108" s="2444"/>
      <c r="BC108" s="2444"/>
      <c r="BD108" s="2444"/>
      <c r="BE108" s="2444"/>
      <c r="BF108" s="2444"/>
      <c r="BG108" s="2445"/>
    </row>
    <row r="109" spans="1:59" s="15" customFormat="1" ht="17.25" customHeight="1" x14ac:dyDescent="0.15">
      <c r="A109" s="304">
        <v>34</v>
      </c>
      <c r="B109" s="2222"/>
      <c r="C109" s="2222"/>
      <c r="D109" s="2222"/>
      <c r="E109" s="2222"/>
      <c r="F109" s="2222"/>
      <c r="G109" s="2222"/>
      <c r="H109" s="2222"/>
      <c r="I109" s="2222"/>
      <c r="J109" s="2225"/>
      <c r="K109" s="2225"/>
      <c r="L109" s="2225"/>
      <c r="M109" s="2225"/>
      <c r="N109" s="2225"/>
      <c r="O109" s="2225"/>
      <c r="P109" s="2225"/>
      <c r="Q109" s="2225"/>
      <c r="R109" s="2225"/>
      <c r="S109" s="2225"/>
      <c r="T109" s="2225"/>
      <c r="U109" s="2225"/>
      <c r="V109" s="2225"/>
      <c r="W109" s="2225"/>
      <c r="X109" s="2225"/>
      <c r="Y109" s="2225"/>
      <c r="Z109" s="2225"/>
      <c r="AA109" s="2225"/>
      <c r="AB109" s="2225"/>
      <c r="AC109" s="2226"/>
      <c r="AE109" s="1261">
        <v>34</v>
      </c>
      <c r="AF109" s="2220"/>
      <c r="AG109" s="2220"/>
      <c r="AH109" s="2436"/>
      <c r="AI109" s="2436"/>
      <c r="AJ109" s="2436"/>
      <c r="AK109" s="2436"/>
      <c r="AL109" s="2436"/>
      <c r="AM109" s="2436"/>
      <c r="AN109" s="2444"/>
      <c r="AO109" s="2444"/>
      <c r="AP109" s="2444"/>
      <c r="AQ109" s="2444"/>
      <c r="AR109" s="2444"/>
      <c r="AS109" s="2444"/>
      <c r="AT109" s="2444"/>
      <c r="AU109" s="2444"/>
      <c r="AV109" s="2444"/>
      <c r="AW109" s="2444"/>
      <c r="AX109" s="2444"/>
      <c r="AY109" s="2444"/>
      <c r="AZ109" s="2444"/>
      <c r="BA109" s="2444"/>
      <c r="BB109" s="2444"/>
      <c r="BC109" s="2444"/>
      <c r="BD109" s="2444"/>
      <c r="BE109" s="2444"/>
      <c r="BF109" s="2444"/>
      <c r="BG109" s="2445"/>
    </row>
    <row r="110" spans="1:59" s="15" customFormat="1" ht="17.25" customHeight="1" x14ac:dyDescent="0.15">
      <c r="A110" s="304">
        <v>35</v>
      </c>
      <c r="B110" s="2222"/>
      <c r="C110" s="2222"/>
      <c r="D110" s="2222"/>
      <c r="E110" s="2222"/>
      <c r="F110" s="2222"/>
      <c r="G110" s="2222"/>
      <c r="H110" s="2222"/>
      <c r="I110" s="2222"/>
      <c r="J110" s="2225"/>
      <c r="K110" s="2225"/>
      <c r="L110" s="2225"/>
      <c r="M110" s="2225"/>
      <c r="N110" s="2225"/>
      <c r="O110" s="2225"/>
      <c r="P110" s="2225"/>
      <c r="Q110" s="2225"/>
      <c r="R110" s="2225"/>
      <c r="S110" s="2225"/>
      <c r="T110" s="2225"/>
      <c r="U110" s="2225"/>
      <c r="V110" s="2225"/>
      <c r="W110" s="2225"/>
      <c r="X110" s="2225"/>
      <c r="Y110" s="2225"/>
      <c r="Z110" s="2225"/>
      <c r="AA110" s="2225"/>
      <c r="AB110" s="2225"/>
      <c r="AC110" s="2226"/>
      <c r="AE110" s="1261">
        <v>35</v>
      </c>
      <c r="AF110" s="2220"/>
      <c r="AG110" s="2220"/>
      <c r="AH110" s="2436"/>
      <c r="AI110" s="2436"/>
      <c r="AJ110" s="2436"/>
      <c r="AK110" s="2436"/>
      <c r="AL110" s="2436"/>
      <c r="AM110" s="2436"/>
      <c r="AN110" s="2444"/>
      <c r="AO110" s="2444"/>
      <c r="AP110" s="2444"/>
      <c r="AQ110" s="2444"/>
      <c r="AR110" s="2444"/>
      <c r="AS110" s="2444"/>
      <c r="AT110" s="2444"/>
      <c r="AU110" s="2444"/>
      <c r="AV110" s="2444"/>
      <c r="AW110" s="2444"/>
      <c r="AX110" s="2444"/>
      <c r="AY110" s="2444"/>
      <c r="AZ110" s="2444"/>
      <c r="BA110" s="2444"/>
      <c r="BB110" s="2444"/>
      <c r="BC110" s="2444"/>
      <c r="BD110" s="2444"/>
      <c r="BE110" s="2444"/>
      <c r="BF110" s="2444"/>
      <c r="BG110" s="2445"/>
    </row>
    <row r="111" spans="1:59" s="15" customFormat="1" ht="17.25" customHeight="1" x14ac:dyDescent="0.15">
      <c r="A111" s="304">
        <v>36</v>
      </c>
      <c r="B111" s="2222"/>
      <c r="C111" s="2222"/>
      <c r="D111" s="2222"/>
      <c r="E111" s="2222"/>
      <c r="F111" s="2222"/>
      <c r="G111" s="2222"/>
      <c r="H111" s="2222"/>
      <c r="I111" s="2222"/>
      <c r="J111" s="2225"/>
      <c r="K111" s="2225"/>
      <c r="L111" s="2225"/>
      <c r="M111" s="2225"/>
      <c r="N111" s="2225"/>
      <c r="O111" s="2225"/>
      <c r="P111" s="2225"/>
      <c r="Q111" s="2225"/>
      <c r="R111" s="2225"/>
      <c r="S111" s="2225"/>
      <c r="T111" s="2225"/>
      <c r="U111" s="2225"/>
      <c r="V111" s="2225"/>
      <c r="W111" s="2225"/>
      <c r="X111" s="2225"/>
      <c r="Y111" s="2225"/>
      <c r="Z111" s="2225"/>
      <c r="AA111" s="2225"/>
      <c r="AB111" s="2225"/>
      <c r="AC111" s="2226"/>
      <c r="AE111" s="1261">
        <v>36</v>
      </c>
      <c r="AF111" s="2220"/>
      <c r="AG111" s="2220"/>
      <c r="AH111" s="2436"/>
      <c r="AI111" s="2436"/>
      <c r="AJ111" s="2436"/>
      <c r="AK111" s="2436"/>
      <c r="AL111" s="2436"/>
      <c r="AM111" s="2436"/>
      <c r="AN111" s="2444"/>
      <c r="AO111" s="2444"/>
      <c r="AP111" s="2444"/>
      <c r="AQ111" s="2444"/>
      <c r="AR111" s="2444"/>
      <c r="AS111" s="2444"/>
      <c r="AT111" s="2444"/>
      <c r="AU111" s="2444"/>
      <c r="AV111" s="2444"/>
      <c r="AW111" s="2444"/>
      <c r="AX111" s="2444"/>
      <c r="AY111" s="2444"/>
      <c r="AZ111" s="2444"/>
      <c r="BA111" s="2444"/>
      <c r="BB111" s="2444"/>
      <c r="BC111" s="2444"/>
      <c r="BD111" s="2444"/>
      <c r="BE111" s="2444"/>
      <c r="BF111" s="2444"/>
      <c r="BG111" s="2445"/>
    </row>
    <row r="112" spans="1:59" s="15" customFormat="1" ht="17.25" customHeight="1" x14ac:dyDescent="0.15">
      <c r="A112" s="304">
        <v>37</v>
      </c>
      <c r="B112" s="2222"/>
      <c r="C112" s="2222"/>
      <c r="D112" s="2222"/>
      <c r="E112" s="2222"/>
      <c r="F112" s="2222"/>
      <c r="G112" s="2222"/>
      <c r="H112" s="2222"/>
      <c r="I112" s="2222"/>
      <c r="J112" s="2225"/>
      <c r="K112" s="2225"/>
      <c r="L112" s="2225"/>
      <c r="M112" s="2225"/>
      <c r="N112" s="2225"/>
      <c r="O112" s="2225"/>
      <c r="P112" s="2225"/>
      <c r="Q112" s="2225"/>
      <c r="R112" s="2225"/>
      <c r="S112" s="2225"/>
      <c r="T112" s="2225"/>
      <c r="U112" s="2225"/>
      <c r="V112" s="2225"/>
      <c r="W112" s="2225"/>
      <c r="X112" s="2225"/>
      <c r="Y112" s="2225"/>
      <c r="Z112" s="2225"/>
      <c r="AA112" s="2225"/>
      <c r="AB112" s="2225"/>
      <c r="AC112" s="2226"/>
      <c r="AE112" s="1261">
        <v>37</v>
      </c>
      <c r="AF112" s="2220"/>
      <c r="AG112" s="2220"/>
      <c r="AH112" s="2436"/>
      <c r="AI112" s="2436"/>
      <c r="AJ112" s="2436"/>
      <c r="AK112" s="2436"/>
      <c r="AL112" s="2436"/>
      <c r="AM112" s="2436"/>
      <c r="AN112" s="2444"/>
      <c r="AO112" s="2444"/>
      <c r="AP112" s="2444"/>
      <c r="AQ112" s="2444"/>
      <c r="AR112" s="2444"/>
      <c r="AS112" s="2444"/>
      <c r="AT112" s="2444"/>
      <c r="AU112" s="2444"/>
      <c r="AV112" s="2444"/>
      <c r="AW112" s="2444"/>
      <c r="AX112" s="2444"/>
      <c r="AY112" s="2444"/>
      <c r="AZ112" s="2444"/>
      <c r="BA112" s="2444"/>
      <c r="BB112" s="2444"/>
      <c r="BC112" s="2444"/>
      <c r="BD112" s="2444"/>
      <c r="BE112" s="2444"/>
      <c r="BF112" s="2444"/>
      <c r="BG112" s="2445"/>
    </row>
    <row r="113" spans="1:59" s="15" customFormat="1" ht="17.25" customHeight="1" x14ac:dyDescent="0.15">
      <c r="A113" s="304">
        <v>38</v>
      </c>
      <c r="B113" s="2222"/>
      <c r="C113" s="2222"/>
      <c r="D113" s="2222"/>
      <c r="E113" s="2222"/>
      <c r="F113" s="2222"/>
      <c r="G113" s="2222"/>
      <c r="H113" s="2222"/>
      <c r="I113" s="2222"/>
      <c r="J113" s="2225"/>
      <c r="K113" s="2225"/>
      <c r="L113" s="2225"/>
      <c r="M113" s="2225"/>
      <c r="N113" s="2225"/>
      <c r="O113" s="2225"/>
      <c r="P113" s="2225"/>
      <c r="Q113" s="2225"/>
      <c r="R113" s="2225"/>
      <c r="S113" s="2225"/>
      <c r="T113" s="2225"/>
      <c r="U113" s="2225"/>
      <c r="V113" s="2225"/>
      <c r="W113" s="2225"/>
      <c r="X113" s="2225"/>
      <c r="Y113" s="2225"/>
      <c r="Z113" s="2225"/>
      <c r="AA113" s="2225"/>
      <c r="AB113" s="2225"/>
      <c r="AC113" s="2226"/>
      <c r="AE113" s="1261">
        <v>38</v>
      </c>
      <c r="AF113" s="2220"/>
      <c r="AG113" s="2220"/>
      <c r="AH113" s="2436"/>
      <c r="AI113" s="2436"/>
      <c r="AJ113" s="2436"/>
      <c r="AK113" s="2436"/>
      <c r="AL113" s="2436"/>
      <c r="AM113" s="2436"/>
      <c r="AN113" s="2444"/>
      <c r="AO113" s="2444"/>
      <c r="AP113" s="2444"/>
      <c r="AQ113" s="2444"/>
      <c r="AR113" s="2444"/>
      <c r="AS113" s="2444"/>
      <c r="AT113" s="2444"/>
      <c r="AU113" s="2444"/>
      <c r="AV113" s="2444"/>
      <c r="AW113" s="2444"/>
      <c r="AX113" s="2444"/>
      <c r="AY113" s="2444"/>
      <c r="AZ113" s="2444"/>
      <c r="BA113" s="2444"/>
      <c r="BB113" s="2444"/>
      <c r="BC113" s="2444"/>
      <c r="BD113" s="2444"/>
      <c r="BE113" s="2444"/>
      <c r="BF113" s="2444"/>
      <c r="BG113" s="2445"/>
    </row>
    <row r="114" spans="1:59" s="15" customFormat="1" ht="17.25" customHeight="1" x14ac:dyDescent="0.15">
      <c r="A114" s="304">
        <v>39</v>
      </c>
      <c r="B114" s="2222"/>
      <c r="C114" s="2222"/>
      <c r="D114" s="2222"/>
      <c r="E114" s="2222"/>
      <c r="F114" s="2222"/>
      <c r="G114" s="2222"/>
      <c r="H114" s="2222"/>
      <c r="I114" s="2222"/>
      <c r="J114" s="2225"/>
      <c r="K114" s="2225"/>
      <c r="L114" s="2225"/>
      <c r="M114" s="2225"/>
      <c r="N114" s="2225"/>
      <c r="O114" s="2225"/>
      <c r="P114" s="2225"/>
      <c r="Q114" s="2225"/>
      <c r="R114" s="2225"/>
      <c r="S114" s="2225"/>
      <c r="T114" s="2225"/>
      <c r="U114" s="2225"/>
      <c r="V114" s="2225"/>
      <c r="W114" s="2225"/>
      <c r="X114" s="2225"/>
      <c r="Y114" s="2225"/>
      <c r="Z114" s="2225"/>
      <c r="AA114" s="2225"/>
      <c r="AB114" s="2225"/>
      <c r="AC114" s="2226"/>
      <c r="AE114" s="1261">
        <v>39</v>
      </c>
      <c r="AF114" s="2220"/>
      <c r="AG114" s="2220"/>
      <c r="AH114" s="2436"/>
      <c r="AI114" s="2436"/>
      <c r="AJ114" s="2436"/>
      <c r="AK114" s="2436"/>
      <c r="AL114" s="2436"/>
      <c r="AM114" s="2436"/>
      <c r="AN114" s="2444"/>
      <c r="AO114" s="2444"/>
      <c r="AP114" s="2444"/>
      <c r="AQ114" s="2444"/>
      <c r="AR114" s="2444"/>
      <c r="AS114" s="2444"/>
      <c r="AT114" s="2444"/>
      <c r="AU114" s="2444"/>
      <c r="AV114" s="2444"/>
      <c r="AW114" s="2444"/>
      <c r="AX114" s="2444"/>
      <c r="AY114" s="2444"/>
      <c r="AZ114" s="2444"/>
      <c r="BA114" s="2444"/>
      <c r="BB114" s="2444"/>
      <c r="BC114" s="2444"/>
      <c r="BD114" s="2444"/>
      <c r="BE114" s="2444"/>
      <c r="BF114" s="2444"/>
      <c r="BG114" s="2445"/>
    </row>
    <row r="115" spans="1:59" s="15" customFormat="1" ht="17.25" customHeight="1" x14ac:dyDescent="0.15">
      <c r="A115" s="304">
        <v>40</v>
      </c>
      <c r="B115" s="2222"/>
      <c r="C115" s="2222"/>
      <c r="D115" s="2222"/>
      <c r="E115" s="2222"/>
      <c r="F115" s="2222"/>
      <c r="G115" s="2222"/>
      <c r="H115" s="2222"/>
      <c r="I115" s="2222"/>
      <c r="J115" s="2225"/>
      <c r="K115" s="2225"/>
      <c r="L115" s="2225"/>
      <c r="M115" s="2225"/>
      <c r="N115" s="2225"/>
      <c r="O115" s="2225"/>
      <c r="P115" s="2225"/>
      <c r="Q115" s="2225"/>
      <c r="R115" s="2225"/>
      <c r="S115" s="2225"/>
      <c r="T115" s="2225"/>
      <c r="U115" s="2225"/>
      <c r="V115" s="2225"/>
      <c r="W115" s="2225"/>
      <c r="X115" s="2225"/>
      <c r="Y115" s="2225"/>
      <c r="Z115" s="2225"/>
      <c r="AA115" s="2225"/>
      <c r="AB115" s="2225"/>
      <c r="AC115" s="2226"/>
      <c r="AE115" s="1261">
        <v>40</v>
      </c>
      <c r="AF115" s="2220"/>
      <c r="AG115" s="2220"/>
      <c r="AH115" s="2436"/>
      <c r="AI115" s="2436"/>
      <c r="AJ115" s="2436"/>
      <c r="AK115" s="2436"/>
      <c r="AL115" s="2436"/>
      <c r="AM115" s="2436"/>
      <c r="AN115" s="2444"/>
      <c r="AO115" s="2444"/>
      <c r="AP115" s="2444"/>
      <c r="AQ115" s="2444"/>
      <c r="AR115" s="2444"/>
      <c r="AS115" s="2444"/>
      <c r="AT115" s="2444"/>
      <c r="AU115" s="2444"/>
      <c r="AV115" s="2444"/>
      <c r="AW115" s="2444"/>
      <c r="AX115" s="2444"/>
      <c r="AY115" s="2444"/>
      <c r="AZ115" s="2444"/>
      <c r="BA115" s="2444"/>
      <c r="BB115" s="2444"/>
      <c r="BC115" s="2444"/>
      <c r="BD115" s="2444"/>
      <c r="BE115" s="2444"/>
      <c r="BF115" s="2444"/>
      <c r="BG115" s="2445"/>
    </row>
    <row r="116" spans="1:59" s="15" customFormat="1" ht="17.25" customHeight="1" x14ac:dyDescent="0.15">
      <c r="A116" s="304">
        <v>41</v>
      </c>
      <c r="B116" s="2222"/>
      <c r="C116" s="2222"/>
      <c r="D116" s="2222"/>
      <c r="E116" s="2222"/>
      <c r="F116" s="2222"/>
      <c r="G116" s="2222"/>
      <c r="H116" s="2222"/>
      <c r="I116" s="2222"/>
      <c r="J116" s="2225"/>
      <c r="K116" s="2225"/>
      <c r="L116" s="2225"/>
      <c r="M116" s="2225"/>
      <c r="N116" s="2225"/>
      <c r="O116" s="2225"/>
      <c r="P116" s="2225"/>
      <c r="Q116" s="2225"/>
      <c r="R116" s="2225"/>
      <c r="S116" s="2225"/>
      <c r="T116" s="2225"/>
      <c r="U116" s="2225"/>
      <c r="V116" s="2225"/>
      <c r="W116" s="2225"/>
      <c r="X116" s="2225"/>
      <c r="Y116" s="2225"/>
      <c r="Z116" s="2225"/>
      <c r="AA116" s="2225"/>
      <c r="AB116" s="2225"/>
      <c r="AC116" s="2226"/>
      <c r="AE116" s="1261">
        <v>41</v>
      </c>
      <c r="AF116" s="2220"/>
      <c r="AG116" s="2220"/>
      <c r="AH116" s="2436"/>
      <c r="AI116" s="2436"/>
      <c r="AJ116" s="2436"/>
      <c r="AK116" s="2436"/>
      <c r="AL116" s="2436"/>
      <c r="AM116" s="2436"/>
      <c r="AN116" s="2444"/>
      <c r="AO116" s="2444"/>
      <c r="AP116" s="2444"/>
      <c r="AQ116" s="2444"/>
      <c r="AR116" s="2444"/>
      <c r="AS116" s="2444"/>
      <c r="AT116" s="2444"/>
      <c r="AU116" s="2444"/>
      <c r="AV116" s="2444"/>
      <c r="AW116" s="2444"/>
      <c r="AX116" s="2444"/>
      <c r="AY116" s="2444"/>
      <c r="AZ116" s="2444"/>
      <c r="BA116" s="2444"/>
      <c r="BB116" s="2444"/>
      <c r="BC116" s="2444"/>
      <c r="BD116" s="2444"/>
      <c r="BE116" s="2444"/>
      <c r="BF116" s="2444"/>
      <c r="BG116" s="2445"/>
    </row>
    <row r="117" spans="1:59" s="15" customFormat="1" ht="17.25" customHeight="1" x14ac:dyDescent="0.15">
      <c r="A117" s="304">
        <v>42</v>
      </c>
      <c r="B117" s="2222"/>
      <c r="C117" s="2222"/>
      <c r="D117" s="2222"/>
      <c r="E117" s="2222"/>
      <c r="F117" s="2222"/>
      <c r="G117" s="2222"/>
      <c r="H117" s="2222"/>
      <c r="I117" s="2222"/>
      <c r="J117" s="2225"/>
      <c r="K117" s="2225"/>
      <c r="L117" s="2225"/>
      <c r="M117" s="2225"/>
      <c r="N117" s="2225"/>
      <c r="O117" s="2225"/>
      <c r="P117" s="2225"/>
      <c r="Q117" s="2225"/>
      <c r="R117" s="2225"/>
      <c r="S117" s="2225"/>
      <c r="T117" s="2225"/>
      <c r="U117" s="2225"/>
      <c r="V117" s="2225"/>
      <c r="W117" s="2225"/>
      <c r="X117" s="2225"/>
      <c r="Y117" s="2225"/>
      <c r="Z117" s="2225"/>
      <c r="AA117" s="2225"/>
      <c r="AB117" s="2225"/>
      <c r="AC117" s="2226"/>
      <c r="AE117" s="1261">
        <v>42</v>
      </c>
      <c r="AF117" s="2220"/>
      <c r="AG117" s="2220"/>
      <c r="AH117" s="2436"/>
      <c r="AI117" s="2436"/>
      <c r="AJ117" s="2436"/>
      <c r="AK117" s="2436"/>
      <c r="AL117" s="2436"/>
      <c r="AM117" s="2436"/>
      <c r="AN117" s="2444"/>
      <c r="AO117" s="2444"/>
      <c r="AP117" s="2444"/>
      <c r="AQ117" s="2444"/>
      <c r="AR117" s="2444"/>
      <c r="AS117" s="2444"/>
      <c r="AT117" s="2444"/>
      <c r="AU117" s="2444"/>
      <c r="AV117" s="2444"/>
      <c r="AW117" s="2444"/>
      <c r="AX117" s="2444"/>
      <c r="AY117" s="2444"/>
      <c r="AZ117" s="2444"/>
      <c r="BA117" s="2444"/>
      <c r="BB117" s="2444"/>
      <c r="BC117" s="2444"/>
      <c r="BD117" s="2444"/>
      <c r="BE117" s="2444"/>
      <c r="BF117" s="2444"/>
      <c r="BG117" s="2445"/>
    </row>
    <row r="118" spans="1:59" s="15" customFormat="1" ht="17.25" customHeight="1" x14ac:dyDescent="0.15">
      <c r="A118" s="304">
        <v>43</v>
      </c>
      <c r="B118" s="2222"/>
      <c r="C118" s="2222"/>
      <c r="D118" s="2222"/>
      <c r="E118" s="2222"/>
      <c r="F118" s="2222"/>
      <c r="G118" s="2222"/>
      <c r="H118" s="2222"/>
      <c r="I118" s="2222"/>
      <c r="J118" s="2225"/>
      <c r="K118" s="2225"/>
      <c r="L118" s="2225"/>
      <c r="M118" s="2225"/>
      <c r="N118" s="2225"/>
      <c r="O118" s="2225"/>
      <c r="P118" s="2225"/>
      <c r="Q118" s="2225"/>
      <c r="R118" s="2225"/>
      <c r="S118" s="2225"/>
      <c r="T118" s="2225"/>
      <c r="U118" s="2225"/>
      <c r="V118" s="2225"/>
      <c r="W118" s="2225"/>
      <c r="X118" s="2225"/>
      <c r="Y118" s="2225"/>
      <c r="Z118" s="2225"/>
      <c r="AA118" s="2225"/>
      <c r="AB118" s="2225"/>
      <c r="AC118" s="2226"/>
      <c r="AE118" s="1261">
        <v>43</v>
      </c>
      <c r="AF118" s="2220"/>
      <c r="AG118" s="2220"/>
      <c r="AH118" s="2436"/>
      <c r="AI118" s="2436"/>
      <c r="AJ118" s="2436"/>
      <c r="AK118" s="2436"/>
      <c r="AL118" s="2436"/>
      <c r="AM118" s="2436"/>
      <c r="AN118" s="2444"/>
      <c r="AO118" s="2444"/>
      <c r="AP118" s="2444"/>
      <c r="AQ118" s="2444"/>
      <c r="AR118" s="2444"/>
      <c r="AS118" s="2444"/>
      <c r="AT118" s="2444"/>
      <c r="AU118" s="2444"/>
      <c r="AV118" s="2444"/>
      <c r="AW118" s="2444"/>
      <c r="AX118" s="2444"/>
      <c r="AY118" s="2444"/>
      <c r="AZ118" s="2444"/>
      <c r="BA118" s="2444"/>
      <c r="BB118" s="2444"/>
      <c r="BC118" s="2444"/>
      <c r="BD118" s="2444"/>
      <c r="BE118" s="2444"/>
      <c r="BF118" s="2444"/>
      <c r="BG118" s="2445"/>
    </row>
    <row r="119" spans="1:59" s="15" customFormat="1" ht="17.25" customHeight="1" x14ac:dyDescent="0.15">
      <c r="A119" s="304">
        <v>44</v>
      </c>
      <c r="B119" s="2222"/>
      <c r="C119" s="2222"/>
      <c r="D119" s="2222"/>
      <c r="E119" s="2222"/>
      <c r="F119" s="2222"/>
      <c r="G119" s="2222"/>
      <c r="H119" s="2222"/>
      <c r="I119" s="2222"/>
      <c r="J119" s="2225"/>
      <c r="K119" s="2225"/>
      <c r="L119" s="2225"/>
      <c r="M119" s="2225"/>
      <c r="N119" s="2225"/>
      <c r="O119" s="2225"/>
      <c r="P119" s="2225"/>
      <c r="Q119" s="2225"/>
      <c r="R119" s="2225"/>
      <c r="S119" s="2225"/>
      <c r="T119" s="2225"/>
      <c r="U119" s="2225"/>
      <c r="V119" s="2225"/>
      <c r="W119" s="2225"/>
      <c r="X119" s="2225"/>
      <c r="Y119" s="2225"/>
      <c r="Z119" s="2225"/>
      <c r="AA119" s="2225"/>
      <c r="AB119" s="2225"/>
      <c r="AC119" s="2226"/>
      <c r="AE119" s="1261">
        <v>44</v>
      </c>
      <c r="AF119" s="2220"/>
      <c r="AG119" s="2220"/>
      <c r="AH119" s="2436"/>
      <c r="AI119" s="2436"/>
      <c r="AJ119" s="2436"/>
      <c r="AK119" s="2436"/>
      <c r="AL119" s="2436"/>
      <c r="AM119" s="2436"/>
      <c r="AN119" s="2444"/>
      <c r="AO119" s="2444"/>
      <c r="AP119" s="2444"/>
      <c r="AQ119" s="2444"/>
      <c r="AR119" s="2444"/>
      <c r="AS119" s="2444"/>
      <c r="AT119" s="2444"/>
      <c r="AU119" s="2444"/>
      <c r="AV119" s="2444"/>
      <c r="AW119" s="2444"/>
      <c r="AX119" s="2444"/>
      <c r="AY119" s="2444"/>
      <c r="AZ119" s="2444"/>
      <c r="BA119" s="2444"/>
      <c r="BB119" s="2444"/>
      <c r="BC119" s="2444"/>
      <c r="BD119" s="2444"/>
      <c r="BE119" s="2444"/>
      <c r="BF119" s="2444"/>
      <c r="BG119" s="2445"/>
    </row>
    <row r="120" spans="1:59" s="15" customFormat="1" ht="17.25" customHeight="1" x14ac:dyDescent="0.15">
      <c r="A120" s="304">
        <v>45</v>
      </c>
      <c r="B120" s="2222"/>
      <c r="C120" s="2222"/>
      <c r="D120" s="2222"/>
      <c r="E120" s="2222"/>
      <c r="F120" s="2222"/>
      <c r="G120" s="2222"/>
      <c r="H120" s="2222"/>
      <c r="I120" s="2222"/>
      <c r="J120" s="2225"/>
      <c r="K120" s="2225"/>
      <c r="L120" s="2225"/>
      <c r="M120" s="2225"/>
      <c r="N120" s="2225"/>
      <c r="O120" s="2225"/>
      <c r="P120" s="2225"/>
      <c r="Q120" s="2225"/>
      <c r="R120" s="2225"/>
      <c r="S120" s="2225"/>
      <c r="T120" s="2225"/>
      <c r="U120" s="2225"/>
      <c r="V120" s="2225"/>
      <c r="W120" s="2225"/>
      <c r="X120" s="2225"/>
      <c r="Y120" s="2225"/>
      <c r="Z120" s="2225"/>
      <c r="AA120" s="2225"/>
      <c r="AB120" s="2225"/>
      <c r="AC120" s="2226"/>
      <c r="AE120" s="1261">
        <v>45</v>
      </c>
      <c r="AF120" s="2220"/>
      <c r="AG120" s="2220"/>
      <c r="AH120" s="2436"/>
      <c r="AI120" s="2436"/>
      <c r="AJ120" s="2436"/>
      <c r="AK120" s="2436"/>
      <c r="AL120" s="2436"/>
      <c r="AM120" s="2436"/>
      <c r="AN120" s="2444"/>
      <c r="AO120" s="2444"/>
      <c r="AP120" s="2444"/>
      <c r="AQ120" s="2444"/>
      <c r="AR120" s="2444"/>
      <c r="AS120" s="2444"/>
      <c r="AT120" s="2444"/>
      <c r="AU120" s="2444"/>
      <c r="AV120" s="2444"/>
      <c r="AW120" s="2444"/>
      <c r="AX120" s="2444"/>
      <c r="AY120" s="2444"/>
      <c r="AZ120" s="2444"/>
      <c r="BA120" s="2444"/>
      <c r="BB120" s="2444"/>
      <c r="BC120" s="2444"/>
      <c r="BD120" s="2444"/>
      <c r="BE120" s="2444"/>
      <c r="BF120" s="2444"/>
      <c r="BG120" s="2445"/>
    </row>
    <row r="121" spans="1:59" s="15" customFormat="1" ht="17.25" customHeight="1" x14ac:dyDescent="0.15">
      <c r="A121" s="304">
        <v>46</v>
      </c>
      <c r="B121" s="2222"/>
      <c r="C121" s="2222"/>
      <c r="D121" s="2222"/>
      <c r="E121" s="2222"/>
      <c r="F121" s="2222"/>
      <c r="G121" s="2222"/>
      <c r="H121" s="2222"/>
      <c r="I121" s="2222"/>
      <c r="J121" s="2225"/>
      <c r="K121" s="2225"/>
      <c r="L121" s="2225"/>
      <c r="M121" s="2225"/>
      <c r="N121" s="2225"/>
      <c r="O121" s="2225"/>
      <c r="P121" s="2225"/>
      <c r="Q121" s="2225"/>
      <c r="R121" s="2225"/>
      <c r="S121" s="2225"/>
      <c r="T121" s="2225"/>
      <c r="U121" s="2225"/>
      <c r="V121" s="2225"/>
      <c r="W121" s="2225"/>
      <c r="X121" s="2225"/>
      <c r="Y121" s="2225"/>
      <c r="Z121" s="2225"/>
      <c r="AA121" s="2225"/>
      <c r="AB121" s="2225"/>
      <c r="AC121" s="2226"/>
      <c r="AE121" s="1261">
        <v>46</v>
      </c>
      <c r="AF121" s="2220"/>
      <c r="AG121" s="2220"/>
      <c r="AH121" s="2436"/>
      <c r="AI121" s="2436"/>
      <c r="AJ121" s="2436"/>
      <c r="AK121" s="2436"/>
      <c r="AL121" s="2436"/>
      <c r="AM121" s="2436"/>
      <c r="AN121" s="2444"/>
      <c r="AO121" s="2444"/>
      <c r="AP121" s="2444"/>
      <c r="AQ121" s="2444"/>
      <c r="AR121" s="2444"/>
      <c r="AS121" s="2444"/>
      <c r="AT121" s="2444"/>
      <c r="AU121" s="2444"/>
      <c r="AV121" s="2444"/>
      <c r="AW121" s="2444"/>
      <c r="AX121" s="2444"/>
      <c r="AY121" s="2444"/>
      <c r="AZ121" s="2444"/>
      <c r="BA121" s="2444"/>
      <c r="BB121" s="2444"/>
      <c r="BC121" s="2444"/>
      <c r="BD121" s="2444"/>
      <c r="BE121" s="2444"/>
      <c r="BF121" s="2444"/>
      <c r="BG121" s="2445"/>
    </row>
    <row r="122" spans="1:59" s="15" customFormat="1" ht="17.25" customHeight="1" x14ac:dyDescent="0.15">
      <c r="A122" s="304">
        <v>47</v>
      </c>
      <c r="B122" s="2222"/>
      <c r="C122" s="2222"/>
      <c r="D122" s="2222"/>
      <c r="E122" s="2222"/>
      <c r="F122" s="2222"/>
      <c r="G122" s="2222"/>
      <c r="H122" s="2222"/>
      <c r="I122" s="2222"/>
      <c r="J122" s="2225"/>
      <c r="K122" s="2225"/>
      <c r="L122" s="2225"/>
      <c r="M122" s="2225"/>
      <c r="N122" s="2225"/>
      <c r="O122" s="2225"/>
      <c r="P122" s="2225"/>
      <c r="Q122" s="2225"/>
      <c r="R122" s="2225"/>
      <c r="S122" s="2225"/>
      <c r="T122" s="2225"/>
      <c r="U122" s="2225"/>
      <c r="V122" s="2225"/>
      <c r="W122" s="2225"/>
      <c r="X122" s="2225"/>
      <c r="Y122" s="2225"/>
      <c r="Z122" s="2225"/>
      <c r="AA122" s="2225"/>
      <c r="AB122" s="2225"/>
      <c r="AC122" s="2226"/>
      <c r="AE122" s="1261">
        <v>47</v>
      </c>
      <c r="AF122" s="2220"/>
      <c r="AG122" s="2220"/>
      <c r="AH122" s="2436"/>
      <c r="AI122" s="2436"/>
      <c r="AJ122" s="2436"/>
      <c r="AK122" s="2436"/>
      <c r="AL122" s="2436"/>
      <c r="AM122" s="2436"/>
      <c r="AN122" s="2444"/>
      <c r="AO122" s="2444"/>
      <c r="AP122" s="2444"/>
      <c r="AQ122" s="2444"/>
      <c r="AR122" s="2444"/>
      <c r="AS122" s="2444"/>
      <c r="AT122" s="2444"/>
      <c r="AU122" s="2444"/>
      <c r="AV122" s="2444"/>
      <c r="AW122" s="2444"/>
      <c r="AX122" s="2444"/>
      <c r="AY122" s="2444"/>
      <c r="AZ122" s="2444"/>
      <c r="BA122" s="2444"/>
      <c r="BB122" s="2444"/>
      <c r="BC122" s="2444"/>
      <c r="BD122" s="2444"/>
      <c r="BE122" s="2444"/>
      <c r="BF122" s="2444"/>
      <c r="BG122" s="2445"/>
    </row>
    <row r="123" spans="1:59" s="15" customFormat="1" ht="17.25" customHeight="1" x14ac:dyDescent="0.15">
      <c r="A123" s="304">
        <v>48</v>
      </c>
      <c r="B123" s="2222"/>
      <c r="C123" s="2222"/>
      <c r="D123" s="2222"/>
      <c r="E123" s="2222"/>
      <c r="F123" s="2222"/>
      <c r="G123" s="2222"/>
      <c r="H123" s="2222"/>
      <c r="I123" s="2222"/>
      <c r="J123" s="2225"/>
      <c r="K123" s="2225"/>
      <c r="L123" s="2225"/>
      <c r="M123" s="2225"/>
      <c r="N123" s="2225"/>
      <c r="O123" s="2225"/>
      <c r="P123" s="2225"/>
      <c r="Q123" s="2225"/>
      <c r="R123" s="2225"/>
      <c r="S123" s="2225"/>
      <c r="T123" s="2225"/>
      <c r="U123" s="2225"/>
      <c r="V123" s="2225"/>
      <c r="W123" s="2225"/>
      <c r="X123" s="2225"/>
      <c r="Y123" s="2225"/>
      <c r="Z123" s="2225"/>
      <c r="AA123" s="2225"/>
      <c r="AB123" s="2225"/>
      <c r="AC123" s="2226"/>
      <c r="AE123" s="1261">
        <v>48</v>
      </c>
      <c r="AF123" s="2220"/>
      <c r="AG123" s="2220"/>
      <c r="AH123" s="2436"/>
      <c r="AI123" s="2436"/>
      <c r="AJ123" s="2436"/>
      <c r="AK123" s="2436"/>
      <c r="AL123" s="2436"/>
      <c r="AM123" s="2436"/>
      <c r="AN123" s="2444"/>
      <c r="AO123" s="2444"/>
      <c r="AP123" s="2444"/>
      <c r="AQ123" s="2444"/>
      <c r="AR123" s="2444"/>
      <c r="AS123" s="2444"/>
      <c r="AT123" s="2444"/>
      <c r="AU123" s="2444"/>
      <c r="AV123" s="2444"/>
      <c r="AW123" s="2444"/>
      <c r="AX123" s="2444"/>
      <c r="AY123" s="2444"/>
      <c r="AZ123" s="2444"/>
      <c r="BA123" s="2444"/>
      <c r="BB123" s="2444"/>
      <c r="BC123" s="2444"/>
      <c r="BD123" s="2444"/>
      <c r="BE123" s="2444"/>
      <c r="BF123" s="2444"/>
      <c r="BG123" s="2445"/>
    </row>
    <row r="124" spans="1:59" s="15" customFormat="1" ht="17.25" customHeight="1" x14ac:dyDescent="0.15">
      <c r="A124" s="304">
        <v>49</v>
      </c>
      <c r="B124" s="2222"/>
      <c r="C124" s="2222"/>
      <c r="D124" s="2222"/>
      <c r="E124" s="2222"/>
      <c r="F124" s="2222"/>
      <c r="G124" s="2222"/>
      <c r="H124" s="2222"/>
      <c r="I124" s="2222"/>
      <c r="J124" s="2225"/>
      <c r="K124" s="2225"/>
      <c r="L124" s="2225"/>
      <c r="M124" s="2225"/>
      <c r="N124" s="2225"/>
      <c r="O124" s="2225"/>
      <c r="P124" s="2225"/>
      <c r="Q124" s="2225"/>
      <c r="R124" s="2225"/>
      <c r="S124" s="2225"/>
      <c r="T124" s="2225"/>
      <c r="U124" s="2225"/>
      <c r="V124" s="2225"/>
      <c r="W124" s="2225"/>
      <c r="X124" s="2225"/>
      <c r="Y124" s="2225"/>
      <c r="Z124" s="2225"/>
      <c r="AA124" s="2225"/>
      <c r="AB124" s="2225"/>
      <c r="AC124" s="2226"/>
      <c r="AE124" s="1261">
        <v>49</v>
      </c>
      <c r="AF124" s="2220"/>
      <c r="AG124" s="2220"/>
      <c r="AH124" s="2436"/>
      <c r="AI124" s="2436"/>
      <c r="AJ124" s="2436"/>
      <c r="AK124" s="2436"/>
      <c r="AL124" s="2436"/>
      <c r="AM124" s="2436"/>
      <c r="AN124" s="2444"/>
      <c r="AO124" s="2444"/>
      <c r="AP124" s="2444"/>
      <c r="AQ124" s="2444"/>
      <c r="AR124" s="2444"/>
      <c r="AS124" s="2444"/>
      <c r="AT124" s="2444"/>
      <c r="AU124" s="2444"/>
      <c r="AV124" s="2444"/>
      <c r="AW124" s="2444"/>
      <c r="AX124" s="2444"/>
      <c r="AY124" s="2444"/>
      <c r="AZ124" s="2444"/>
      <c r="BA124" s="2444"/>
      <c r="BB124" s="2444"/>
      <c r="BC124" s="2444"/>
      <c r="BD124" s="2444"/>
      <c r="BE124" s="2444"/>
      <c r="BF124" s="2444"/>
      <c r="BG124" s="2445"/>
    </row>
    <row r="125" spans="1:59" s="15" customFormat="1" ht="17.25" customHeight="1" thickBot="1" x14ac:dyDescent="0.2">
      <c r="A125" s="305">
        <v>50</v>
      </c>
      <c r="B125" s="2221"/>
      <c r="C125" s="2221"/>
      <c r="D125" s="2221"/>
      <c r="E125" s="2221"/>
      <c r="F125" s="2221"/>
      <c r="G125" s="2221"/>
      <c r="H125" s="2221"/>
      <c r="I125" s="2221"/>
      <c r="J125" s="2223"/>
      <c r="K125" s="2223"/>
      <c r="L125" s="2223"/>
      <c r="M125" s="2223"/>
      <c r="N125" s="2223"/>
      <c r="O125" s="2223"/>
      <c r="P125" s="2223"/>
      <c r="Q125" s="2223"/>
      <c r="R125" s="2223"/>
      <c r="S125" s="2223"/>
      <c r="T125" s="2223"/>
      <c r="U125" s="2223"/>
      <c r="V125" s="2223"/>
      <c r="W125" s="2223"/>
      <c r="X125" s="2223"/>
      <c r="Y125" s="2223"/>
      <c r="Z125" s="2223"/>
      <c r="AA125" s="2223"/>
      <c r="AB125" s="2223"/>
      <c r="AC125" s="2224"/>
      <c r="AE125" s="1262">
        <v>50</v>
      </c>
      <c r="AF125" s="2219"/>
      <c r="AG125" s="2219"/>
      <c r="AH125" s="2441"/>
      <c r="AI125" s="2441"/>
      <c r="AJ125" s="2441"/>
      <c r="AK125" s="2441"/>
      <c r="AL125" s="2441"/>
      <c r="AM125" s="2441"/>
      <c r="AN125" s="2442"/>
      <c r="AO125" s="2442"/>
      <c r="AP125" s="2442"/>
      <c r="AQ125" s="2442"/>
      <c r="AR125" s="2442"/>
      <c r="AS125" s="2442"/>
      <c r="AT125" s="2442"/>
      <c r="AU125" s="2442"/>
      <c r="AV125" s="2442"/>
      <c r="AW125" s="2442"/>
      <c r="AX125" s="2442"/>
      <c r="AY125" s="2442"/>
      <c r="AZ125" s="2442"/>
      <c r="BA125" s="2442"/>
      <c r="BB125" s="2442"/>
      <c r="BC125" s="2442"/>
      <c r="BD125" s="2442"/>
      <c r="BE125" s="2442"/>
      <c r="BF125" s="2442"/>
      <c r="BG125" s="2443"/>
    </row>
    <row r="126" spans="1:59" s="15" customFormat="1" ht="27" customHeight="1" x14ac:dyDescent="0.15">
      <c r="N126" s="11"/>
      <c r="O126" s="19"/>
      <c r="P126" s="19"/>
      <c r="Q126" s="19"/>
      <c r="R126" s="19"/>
      <c r="S126" s="19"/>
      <c r="T126" s="19"/>
      <c r="U126" s="19"/>
      <c r="W126" s="27"/>
      <c r="X126" s="27"/>
      <c r="Y126" s="2227" t="str">
        <f>HYPERLINK("#A1","▲このシートの先頭に戻る")</f>
        <v>▲このシートの先頭に戻る</v>
      </c>
      <c r="Z126" s="2227"/>
      <c r="AA126" s="2227"/>
      <c r="AB126" s="2227"/>
      <c r="AC126" s="2227"/>
      <c r="AG126" s="34"/>
      <c r="AH126" s="34"/>
      <c r="AI126" s="34"/>
      <c r="AJ126" s="34"/>
      <c r="AK126" s="34"/>
      <c r="AL126" s="34"/>
      <c r="AM126" s="34"/>
      <c r="AN126" s="34"/>
      <c r="AO126" s="34"/>
      <c r="AP126" s="34"/>
      <c r="AQ126" s="34"/>
      <c r="AR126" s="31"/>
      <c r="AS126" s="621"/>
      <c r="AT126" s="621"/>
      <c r="AU126" s="621"/>
      <c r="AV126" s="621"/>
      <c r="AW126" s="621"/>
      <c r="AX126" s="621"/>
      <c r="AY126" s="621"/>
      <c r="AZ126" s="621"/>
      <c r="BA126" s="621"/>
      <c r="BB126" s="621"/>
      <c r="BC126" s="621"/>
      <c r="BD126" s="621"/>
      <c r="BE126" s="34"/>
    </row>
    <row r="127" spans="1:59" s="15" customFormat="1" ht="15" x14ac:dyDescent="0.15">
      <c r="J127" s="19"/>
      <c r="N127" s="11"/>
      <c r="O127" s="19"/>
      <c r="P127" s="19"/>
      <c r="Q127" s="19"/>
      <c r="R127" s="19"/>
      <c r="S127" s="19"/>
      <c r="T127" s="19"/>
      <c r="U127" s="19"/>
      <c r="V127" s="19"/>
      <c r="W127" s="19"/>
      <c r="X127" s="19"/>
      <c r="Y127" s="19"/>
      <c r="Z127" s="19"/>
      <c r="AG127" s="34"/>
      <c r="AH127" s="34"/>
      <c r="AI127" s="34"/>
      <c r="AJ127" s="34"/>
      <c r="AK127" s="34"/>
      <c r="AL127" s="34"/>
      <c r="AM127" s="34"/>
      <c r="AN127" s="34"/>
      <c r="AO127" s="34"/>
      <c r="AP127" s="34"/>
      <c r="AQ127" s="34"/>
      <c r="AR127" s="31"/>
      <c r="AS127" s="621"/>
      <c r="AT127" s="621"/>
      <c r="AU127" s="621"/>
      <c r="AV127" s="621"/>
      <c r="AW127" s="621"/>
      <c r="AX127" s="621"/>
      <c r="AY127" s="621"/>
      <c r="AZ127" s="621"/>
      <c r="BA127" s="621"/>
      <c r="BB127" s="621"/>
      <c r="BC127" s="621"/>
      <c r="BD127" s="621"/>
      <c r="BE127" s="34"/>
    </row>
    <row r="128" spans="1:59" ht="24" customHeight="1" x14ac:dyDescent="0.15">
      <c r="C128" s="730" t="s">
        <v>188</v>
      </c>
      <c r="D128" s="2228" t="s">
        <v>196</v>
      </c>
      <c r="E128" s="2228"/>
      <c r="F128" s="2228"/>
      <c r="G128" s="730" t="s">
        <v>195</v>
      </c>
      <c r="J128" s="87"/>
      <c r="K128" s="87"/>
      <c r="L128" s="87"/>
      <c r="M128" s="87"/>
      <c r="N128" s="87"/>
      <c r="R128" s="44"/>
      <c r="S128" s="44"/>
      <c r="T128" s="44"/>
      <c r="U128" s="44"/>
      <c r="V128" s="44"/>
      <c r="W128" s="44"/>
      <c r="X128" s="658"/>
      <c r="Y128" s="658"/>
      <c r="Z128" s="658"/>
      <c r="AA128" s="641"/>
      <c r="AB128" s="641"/>
      <c r="AC128" s="641"/>
      <c r="AD128" s="641"/>
      <c r="AE128" s="641"/>
      <c r="AF128" s="641"/>
      <c r="AG128" s="641"/>
      <c r="AH128" s="641"/>
      <c r="AI128" s="641"/>
      <c r="AJ128" s="641"/>
      <c r="AK128" s="641"/>
      <c r="AL128" s="641"/>
      <c r="AN128" s="44"/>
      <c r="AO128" s="44"/>
      <c r="AP128" s="44"/>
      <c r="AQ128" s="44"/>
      <c r="AR128" s="44"/>
      <c r="AS128" s="44"/>
      <c r="AT128" s="44"/>
      <c r="AU128" s="44"/>
      <c r="AV128" s="44"/>
      <c r="AW128" s="44"/>
      <c r="AX128" s="44"/>
      <c r="AY128" s="44"/>
      <c r="AZ128" s="44"/>
      <c r="BA128" s="44"/>
      <c r="BB128" s="44"/>
      <c r="BC128" s="44"/>
      <c r="BD128" s="44"/>
      <c r="BE128" s="44"/>
    </row>
    <row r="129" spans="3:57" ht="27" customHeight="1" x14ac:dyDescent="0.15">
      <c r="C129" s="175" t="s">
        <v>171</v>
      </c>
      <c r="D129" s="2218" t="s">
        <v>172</v>
      </c>
      <c r="E129" s="2218"/>
      <c r="F129" s="2218"/>
      <c r="G129" s="175">
        <f t="shared" ref="G129:G138" si="2">COUNTIFS($B$76:$B$125,C129,$D$76:$D$125,D129,$J$76:$J$125,"&lt;&gt;"&amp;"")</f>
        <v>0</v>
      </c>
      <c r="J129" s="87"/>
      <c r="K129" s="87"/>
      <c r="L129" s="87"/>
      <c r="M129" s="87"/>
      <c r="N129" s="87"/>
      <c r="R129" s="44"/>
      <c r="S129" s="44"/>
      <c r="T129" s="44"/>
      <c r="U129" s="44"/>
      <c r="V129" s="44"/>
      <c r="W129" s="44"/>
      <c r="X129" s="658"/>
      <c r="Y129" s="658"/>
      <c r="Z129" s="658"/>
      <c r="AA129" s="641"/>
      <c r="AB129" s="641"/>
      <c r="AC129" s="641"/>
      <c r="AD129" s="641"/>
      <c r="AE129" s="641"/>
      <c r="AF129" s="641"/>
      <c r="AG129" s="641"/>
      <c r="AH129" s="641"/>
      <c r="AI129" s="641"/>
      <c r="AJ129" s="641"/>
      <c r="AK129" s="641"/>
      <c r="AL129" s="641"/>
      <c r="AN129" s="44"/>
      <c r="AO129" s="44"/>
      <c r="AP129" s="44"/>
      <c r="AQ129" s="44"/>
      <c r="AR129" s="44"/>
      <c r="AS129" s="44"/>
      <c r="AT129" s="44"/>
      <c r="AU129" s="44"/>
      <c r="AV129" s="44"/>
      <c r="AW129" s="44"/>
      <c r="AX129" s="44"/>
      <c r="AY129" s="44"/>
      <c r="AZ129" s="44"/>
      <c r="BA129" s="44"/>
      <c r="BB129" s="44"/>
      <c r="BC129" s="44"/>
      <c r="BD129" s="44"/>
      <c r="BE129" s="44"/>
    </row>
    <row r="130" spans="3:57" ht="24.95" customHeight="1" x14ac:dyDescent="0.15">
      <c r="C130" s="175" t="s">
        <v>171</v>
      </c>
      <c r="D130" s="2218" t="s">
        <v>173</v>
      </c>
      <c r="E130" s="2218"/>
      <c r="F130" s="2218"/>
      <c r="G130" s="175">
        <f t="shared" si="2"/>
        <v>0</v>
      </c>
      <c r="J130" s="87"/>
      <c r="K130" s="87"/>
      <c r="L130" s="87"/>
      <c r="M130" s="87"/>
      <c r="N130" s="87"/>
      <c r="R130" s="44"/>
      <c r="S130" s="44"/>
      <c r="T130" s="44"/>
      <c r="U130" s="44"/>
      <c r="V130" s="44"/>
      <c r="W130" s="44"/>
      <c r="X130" s="658"/>
      <c r="Y130" s="658"/>
      <c r="Z130" s="658"/>
      <c r="AA130" s="641"/>
      <c r="AB130" s="641"/>
      <c r="AC130" s="641"/>
      <c r="AD130" s="641"/>
      <c r="AE130" s="641"/>
      <c r="AF130" s="641"/>
      <c r="AG130" s="641"/>
      <c r="AH130" s="641"/>
      <c r="AI130" s="641"/>
      <c r="AJ130" s="641"/>
      <c r="AK130" s="641"/>
      <c r="AL130" s="641"/>
      <c r="AN130" s="44"/>
      <c r="AO130" s="44"/>
      <c r="AP130" s="44"/>
      <c r="AQ130" s="44"/>
      <c r="AR130" s="44"/>
      <c r="AS130" s="44"/>
      <c r="AT130" s="44"/>
      <c r="AU130" s="44"/>
      <c r="AV130" s="44"/>
      <c r="AW130" s="44"/>
      <c r="AX130" s="44"/>
      <c r="AY130" s="44"/>
      <c r="AZ130" s="44"/>
      <c r="BA130" s="44"/>
      <c r="BB130" s="44"/>
      <c r="BC130" s="44"/>
      <c r="BD130" s="44"/>
      <c r="BE130" s="44"/>
    </row>
    <row r="131" spans="3:57" ht="24.95" customHeight="1" x14ac:dyDescent="0.15">
      <c r="C131" s="175" t="s">
        <v>171</v>
      </c>
      <c r="D131" s="2218" t="s">
        <v>1090</v>
      </c>
      <c r="E131" s="2218"/>
      <c r="F131" s="2218"/>
      <c r="G131" s="175">
        <f t="shared" si="2"/>
        <v>0</v>
      </c>
      <c r="J131" s="87"/>
      <c r="K131" s="87"/>
      <c r="L131" s="87"/>
      <c r="M131" s="87"/>
      <c r="N131" s="87"/>
      <c r="R131" s="44"/>
      <c r="S131" s="44"/>
      <c r="T131" s="44"/>
      <c r="U131" s="44"/>
      <c r="V131" s="44"/>
      <c r="W131" s="44"/>
      <c r="X131" s="658"/>
      <c r="Y131" s="658"/>
      <c r="Z131" s="658"/>
      <c r="AA131" s="641"/>
      <c r="AB131" s="641"/>
      <c r="AC131" s="641"/>
      <c r="AD131" s="641"/>
      <c r="AE131" s="641"/>
      <c r="AF131" s="641"/>
      <c r="AG131" s="641"/>
      <c r="AH131" s="641"/>
      <c r="AI131" s="641"/>
      <c r="AJ131" s="641"/>
      <c r="AK131" s="641"/>
      <c r="AL131" s="641"/>
      <c r="AN131" s="44"/>
      <c r="AO131" s="44"/>
      <c r="AP131" s="44"/>
      <c r="AQ131" s="44"/>
      <c r="AR131" s="44"/>
      <c r="AS131" s="44"/>
      <c r="AT131" s="44"/>
      <c r="AU131" s="44"/>
      <c r="AV131" s="44"/>
      <c r="AW131" s="44"/>
      <c r="AX131" s="44"/>
      <c r="AY131" s="44"/>
      <c r="AZ131" s="44"/>
      <c r="BA131" s="44"/>
      <c r="BB131" s="44"/>
      <c r="BC131" s="44"/>
      <c r="BD131" s="44"/>
      <c r="BE131" s="44"/>
    </row>
    <row r="132" spans="3:57" ht="24.95" customHeight="1" x14ac:dyDescent="0.15">
      <c r="C132" s="175" t="s">
        <v>1254</v>
      </c>
      <c r="D132" s="2218" t="s">
        <v>176</v>
      </c>
      <c r="E132" s="2218"/>
      <c r="F132" s="2218"/>
      <c r="G132" s="175">
        <f t="shared" si="2"/>
        <v>0</v>
      </c>
      <c r="J132" s="87"/>
      <c r="K132" s="87"/>
      <c r="L132" s="87"/>
      <c r="M132" s="87"/>
      <c r="N132" s="87"/>
      <c r="R132" s="44"/>
      <c r="S132" s="44"/>
      <c r="T132" s="44"/>
      <c r="U132" s="44"/>
      <c r="V132" s="44"/>
      <c r="W132" s="44"/>
      <c r="X132" s="658"/>
      <c r="Y132" s="658"/>
      <c r="Z132" s="658"/>
      <c r="AA132" s="641"/>
      <c r="AB132" s="641"/>
      <c r="AC132" s="641"/>
      <c r="AD132" s="641"/>
      <c r="AE132" s="641"/>
      <c r="AF132" s="641"/>
      <c r="AG132" s="641"/>
      <c r="AH132" s="641"/>
      <c r="AI132" s="641"/>
      <c r="AJ132" s="641"/>
      <c r="AK132" s="641"/>
      <c r="AL132" s="641"/>
      <c r="AN132" s="44"/>
      <c r="AO132" s="44"/>
      <c r="AP132" s="44"/>
      <c r="AQ132" s="44"/>
      <c r="AR132" s="44"/>
      <c r="AS132" s="44"/>
      <c r="AT132" s="44"/>
      <c r="AU132" s="44"/>
      <c r="AV132" s="44"/>
      <c r="AW132" s="44"/>
      <c r="AX132" s="44"/>
      <c r="AY132" s="44"/>
      <c r="AZ132" s="44"/>
      <c r="BA132" s="44"/>
      <c r="BB132" s="44"/>
      <c r="BC132" s="44"/>
      <c r="BD132" s="44"/>
      <c r="BE132" s="44"/>
    </row>
    <row r="133" spans="3:57" ht="24.95" customHeight="1" x14ac:dyDescent="0.15">
      <c r="C133" s="175" t="s">
        <v>1254</v>
      </c>
      <c r="D133" s="2218" t="s">
        <v>177</v>
      </c>
      <c r="E133" s="2218"/>
      <c r="F133" s="2218"/>
      <c r="G133" s="175">
        <f t="shared" si="2"/>
        <v>0</v>
      </c>
      <c r="J133" s="87"/>
      <c r="K133" s="87"/>
      <c r="L133" s="87"/>
      <c r="M133" s="87"/>
      <c r="N133" s="87"/>
      <c r="R133" s="44"/>
      <c r="S133" s="44"/>
      <c r="T133" s="44"/>
      <c r="U133" s="44"/>
      <c r="V133" s="44"/>
      <c r="W133" s="44"/>
      <c r="X133" s="658"/>
      <c r="Y133" s="658"/>
      <c r="Z133" s="658"/>
      <c r="AA133" s="641"/>
      <c r="AB133" s="641"/>
      <c r="AC133" s="641"/>
      <c r="AD133" s="641"/>
      <c r="AE133" s="641"/>
      <c r="AF133" s="641"/>
      <c r="AG133" s="641"/>
      <c r="AH133" s="641"/>
      <c r="AI133" s="641"/>
      <c r="AJ133" s="641"/>
      <c r="AK133" s="641"/>
      <c r="AL133" s="641"/>
      <c r="AN133" s="44"/>
      <c r="AO133" s="44"/>
      <c r="AP133" s="44"/>
      <c r="AQ133" s="44"/>
      <c r="AR133" s="44"/>
      <c r="AS133" s="44"/>
      <c r="AT133" s="44"/>
      <c r="AU133" s="44"/>
      <c r="AV133" s="44"/>
      <c r="AW133" s="44"/>
      <c r="AX133" s="44"/>
      <c r="AY133" s="44"/>
      <c r="AZ133" s="44"/>
      <c r="BA133" s="44"/>
      <c r="BB133" s="44"/>
      <c r="BC133" s="44"/>
      <c r="BD133" s="44"/>
      <c r="BE133" s="44"/>
    </row>
    <row r="134" spans="3:57" ht="24.95" customHeight="1" x14ac:dyDescent="0.15">
      <c r="C134" s="175" t="s">
        <v>1254</v>
      </c>
      <c r="D134" s="2218" t="s">
        <v>1091</v>
      </c>
      <c r="E134" s="2218"/>
      <c r="F134" s="2218"/>
      <c r="G134" s="175">
        <f t="shared" si="2"/>
        <v>0</v>
      </c>
      <c r="J134" s="87"/>
      <c r="K134" s="87"/>
      <c r="L134" s="87"/>
      <c r="M134" s="87"/>
      <c r="N134" s="87"/>
      <c r="R134" s="44"/>
      <c r="S134" s="44"/>
      <c r="T134" s="44"/>
      <c r="U134" s="44"/>
      <c r="V134" s="44"/>
      <c r="W134" s="44"/>
      <c r="X134" s="658"/>
      <c r="Y134" s="658"/>
      <c r="Z134" s="658"/>
      <c r="AA134" s="641"/>
      <c r="AB134" s="641"/>
      <c r="AC134" s="641"/>
      <c r="AD134" s="641"/>
      <c r="AE134" s="641"/>
      <c r="AF134" s="641"/>
      <c r="AG134" s="641"/>
      <c r="AH134" s="641"/>
      <c r="AI134" s="641"/>
      <c r="AJ134" s="641"/>
      <c r="AK134" s="641"/>
      <c r="AL134" s="641"/>
      <c r="AN134" s="44"/>
      <c r="AO134" s="44"/>
      <c r="AP134" s="44"/>
      <c r="AQ134" s="44"/>
      <c r="AR134" s="44"/>
      <c r="AS134" s="44"/>
      <c r="AT134" s="44"/>
      <c r="AU134" s="44"/>
      <c r="AV134" s="44"/>
      <c r="AW134" s="44"/>
      <c r="AX134" s="44"/>
      <c r="AY134" s="44"/>
      <c r="AZ134" s="44"/>
      <c r="BA134" s="44"/>
      <c r="BB134" s="44"/>
      <c r="BC134" s="44"/>
      <c r="BD134" s="44"/>
      <c r="BE134" s="44"/>
    </row>
    <row r="135" spans="3:57" ht="24.95" customHeight="1" x14ac:dyDescent="0.15">
      <c r="C135" s="175" t="s">
        <v>175</v>
      </c>
      <c r="D135" s="2218" t="s">
        <v>1092</v>
      </c>
      <c r="E135" s="2218"/>
      <c r="F135" s="2218"/>
      <c r="G135" s="175">
        <f t="shared" si="2"/>
        <v>0</v>
      </c>
      <c r="J135" s="87"/>
      <c r="K135" s="87"/>
      <c r="L135" s="87"/>
      <c r="M135" s="87"/>
      <c r="N135" s="87"/>
      <c r="R135" s="44"/>
      <c r="S135" s="44"/>
      <c r="T135" s="44"/>
      <c r="U135" s="44"/>
      <c r="V135" s="44"/>
      <c r="W135" s="44"/>
      <c r="X135" s="658"/>
      <c r="Y135" s="658"/>
      <c r="Z135" s="658"/>
      <c r="AA135" s="641"/>
      <c r="AB135" s="641"/>
      <c r="AC135" s="641"/>
      <c r="AD135" s="641"/>
      <c r="AE135" s="641"/>
      <c r="AF135" s="641"/>
      <c r="AG135" s="641"/>
      <c r="AH135" s="641"/>
      <c r="AI135" s="641"/>
      <c r="AJ135" s="641"/>
      <c r="AK135" s="641"/>
      <c r="AL135" s="641"/>
      <c r="AN135" s="44"/>
      <c r="AO135" s="44"/>
      <c r="AP135" s="44"/>
      <c r="AQ135" s="44"/>
      <c r="AR135" s="44"/>
      <c r="AS135" s="44"/>
      <c r="AT135" s="44"/>
      <c r="AU135" s="44"/>
      <c r="AV135" s="44"/>
      <c r="AW135" s="44"/>
      <c r="AX135" s="44"/>
      <c r="AY135" s="44"/>
      <c r="AZ135" s="44"/>
      <c r="BA135" s="44"/>
      <c r="BB135" s="44"/>
      <c r="BC135" s="44"/>
      <c r="BD135" s="44"/>
      <c r="BE135" s="44"/>
    </row>
    <row r="136" spans="3:57" ht="24.95" customHeight="1" x14ac:dyDescent="0.15">
      <c r="C136" s="175" t="s">
        <v>175</v>
      </c>
      <c r="D136" s="2218" t="s">
        <v>1093</v>
      </c>
      <c r="E136" s="2218"/>
      <c r="F136" s="2218"/>
      <c r="G136" s="175">
        <f t="shared" si="2"/>
        <v>0</v>
      </c>
      <c r="J136" s="87"/>
      <c r="K136" s="87"/>
      <c r="L136" s="87"/>
      <c r="M136" s="87"/>
      <c r="N136" s="87"/>
      <c r="R136" s="44"/>
      <c r="S136" s="44"/>
      <c r="T136" s="44"/>
      <c r="U136" s="44"/>
      <c r="V136" s="44"/>
      <c r="W136" s="44"/>
      <c r="X136" s="658"/>
      <c r="Y136" s="658"/>
      <c r="Z136" s="658"/>
      <c r="AA136" s="641"/>
      <c r="AB136" s="641"/>
      <c r="AC136" s="641"/>
      <c r="AD136" s="641"/>
      <c r="AE136" s="641"/>
      <c r="AF136" s="641"/>
      <c r="AG136" s="641"/>
      <c r="AH136" s="641"/>
      <c r="AI136" s="641"/>
      <c r="AJ136" s="641"/>
      <c r="AK136" s="641"/>
      <c r="AL136" s="641"/>
      <c r="AN136" s="44"/>
      <c r="AO136" s="44"/>
      <c r="AP136" s="44"/>
      <c r="AQ136" s="44"/>
      <c r="AR136" s="44"/>
      <c r="AS136" s="44"/>
      <c r="AT136" s="44"/>
      <c r="AU136" s="44"/>
      <c r="AV136" s="44"/>
      <c r="AW136" s="44"/>
      <c r="AX136" s="44"/>
      <c r="AY136" s="44"/>
      <c r="AZ136" s="44"/>
      <c r="BA136" s="44"/>
      <c r="BB136" s="44"/>
      <c r="BC136" s="44"/>
      <c r="BD136" s="44"/>
      <c r="BE136" s="44"/>
    </row>
    <row r="137" spans="3:57" ht="24.95" customHeight="1" x14ac:dyDescent="0.15">
      <c r="C137" s="175" t="s">
        <v>175</v>
      </c>
      <c r="D137" s="2218" t="s">
        <v>1094</v>
      </c>
      <c r="E137" s="2218"/>
      <c r="F137" s="2218"/>
      <c r="G137" s="175">
        <f t="shared" si="2"/>
        <v>0</v>
      </c>
      <c r="J137" s="87"/>
      <c r="K137" s="87"/>
      <c r="L137" s="87"/>
      <c r="M137" s="87"/>
      <c r="N137" s="87"/>
      <c r="R137" s="44"/>
      <c r="S137" s="44"/>
      <c r="T137" s="44"/>
      <c r="U137" s="44"/>
      <c r="V137" s="44"/>
      <c r="W137" s="44"/>
      <c r="X137" s="658"/>
      <c r="Y137" s="658"/>
      <c r="Z137" s="658"/>
      <c r="AA137" s="641"/>
      <c r="AB137" s="641"/>
      <c r="AC137" s="641"/>
      <c r="AD137" s="641"/>
      <c r="AE137" s="641"/>
      <c r="AF137" s="641"/>
      <c r="AG137" s="641"/>
      <c r="AH137" s="641"/>
      <c r="AI137" s="641"/>
      <c r="AJ137" s="641"/>
      <c r="AK137" s="641"/>
      <c r="AL137" s="641"/>
      <c r="AN137" s="44"/>
      <c r="AO137" s="44"/>
      <c r="AP137" s="44"/>
      <c r="AQ137" s="44"/>
      <c r="AR137" s="44"/>
      <c r="AS137" s="44"/>
      <c r="AT137" s="44"/>
      <c r="AU137" s="44"/>
      <c r="AV137" s="44"/>
      <c r="AW137" s="44"/>
      <c r="AX137" s="44"/>
      <c r="AY137" s="44"/>
      <c r="AZ137" s="44"/>
      <c r="BA137" s="44"/>
      <c r="BB137" s="44"/>
      <c r="BC137" s="44"/>
      <c r="BD137" s="44"/>
      <c r="BE137" s="44"/>
    </row>
    <row r="138" spans="3:57" ht="24.95" customHeight="1" x14ac:dyDescent="0.15">
      <c r="C138" s="175" t="s">
        <v>175</v>
      </c>
      <c r="D138" s="2218" t="s">
        <v>1267</v>
      </c>
      <c r="E138" s="2218"/>
      <c r="F138" s="2218"/>
      <c r="G138" s="175">
        <f t="shared" si="2"/>
        <v>0</v>
      </c>
      <c r="J138" s="87"/>
      <c r="K138" s="87"/>
      <c r="L138" s="87"/>
      <c r="M138" s="87"/>
      <c r="N138" s="87"/>
      <c r="R138" s="44"/>
      <c r="S138" s="44"/>
      <c r="T138" s="44"/>
      <c r="U138" s="44"/>
      <c r="V138" s="44"/>
      <c r="W138" s="44"/>
      <c r="X138" s="658"/>
      <c r="Y138" s="658"/>
      <c r="Z138" s="658"/>
      <c r="AA138" s="641"/>
      <c r="AB138" s="641"/>
      <c r="AC138" s="641"/>
      <c r="AD138" s="641"/>
      <c r="AE138" s="641"/>
      <c r="AF138" s="641"/>
      <c r="AG138" s="641"/>
      <c r="AH138" s="641"/>
      <c r="AI138" s="641"/>
      <c r="AJ138" s="641"/>
      <c r="AK138" s="641"/>
      <c r="AL138" s="641"/>
      <c r="AN138" s="44"/>
      <c r="AO138" s="44"/>
      <c r="AP138" s="44"/>
      <c r="AQ138" s="44"/>
      <c r="AR138" s="44"/>
      <c r="AS138" s="44"/>
      <c r="AT138" s="44"/>
      <c r="AU138" s="44"/>
      <c r="AV138" s="44"/>
      <c r="AW138" s="44"/>
      <c r="AX138" s="44"/>
      <c r="AY138" s="44"/>
      <c r="AZ138" s="44"/>
      <c r="BA138" s="44"/>
      <c r="BB138" s="44"/>
      <c r="BC138" s="44"/>
      <c r="BD138" s="44"/>
      <c r="BE138" s="44"/>
    </row>
    <row r="139" spans="3:57" ht="24.95" customHeight="1" x14ac:dyDescent="0.15">
      <c r="C139" s="175" t="s">
        <v>1095</v>
      </c>
      <c r="D139" s="2218"/>
      <c r="E139" s="2218"/>
      <c r="F139" s="2218"/>
      <c r="G139" s="175">
        <f>COUNTIFS($B$76:$B$125,C139,$J$76:$J$125,"&lt;&gt;"&amp;"")</f>
        <v>0</v>
      </c>
      <c r="J139" s="87"/>
      <c r="K139" s="87"/>
      <c r="L139" s="87"/>
      <c r="M139" s="87"/>
      <c r="N139" s="87"/>
      <c r="R139" s="44"/>
      <c r="S139" s="44"/>
      <c r="T139" s="44"/>
      <c r="U139" s="44"/>
      <c r="V139" s="44"/>
      <c r="W139" s="44"/>
      <c r="X139" s="658"/>
      <c r="Y139" s="658"/>
      <c r="Z139" s="658"/>
      <c r="AA139" s="641"/>
      <c r="AB139" s="641"/>
      <c r="AC139" s="641"/>
      <c r="AD139" s="641"/>
      <c r="AE139" s="641"/>
      <c r="AF139" s="641"/>
      <c r="AG139" s="641"/>
      <c r="AH139" s="641"/>
      <c r="AI139" s="641"/>
      <c r="AJ139" s="641"/>
      <c r="AK139" s="641"/>
      <c r="AL139" s="641"/>
      <c r="AN139" s="44"/>
      <c r="AO139" s="44"/>
      <c r="AP139" s="44"/>
      <c r="AQ139" s="44"/>
      <c r="AR139" s="44"/>
      <c r="AS139" s="44"/>
      <c r="AT139" s="44"/>
      <c r="AU139" s="44"/>
      <c r="AV139" s="44"/>
      <c r="AW139" s="44"/>
      <c r="AX139" s="44"/>
      <c r="AY139" s="44"/>
      <c r="AZ139" s="44"/>
      <c r="BA139" s="44"/>
      <c r="BB139" s="44"/>
      <c r="BC139" s="44"/>
      <c r="BD139" s="44"/>
      <c r="BE139" s="44"/>
    </row>
    <row r="140" spans="3:57" ht="24.95" customHeight="1" x14ac:dyDescent="0.15">
      <c r="C140" s="175" t="s">
        <v>1104</v>
      </c>
      <c r="D140" s="2218" t="s">
        <v>3375</v>
      </c>
      <c r="E140" s="2218"/>
      <c r="F140" s="2218"/>
      <c r="G140" s="175">
        <f t="shared" ref="G140:G150" si="3">COUNTIFS($B$76:$B$125,C140,$D$76:$D$125,D140,$J$76:$J$125,"&lt;&gt;"&amp;"")</f>
        <v>0</v>
      </c>
      <c r="J140" s="87"/>
      <c r="K140" s="87"/>
      <c r="L140" s="87"/>
      <c r="M140" s="87"/>
      <c r="N140" s="87"/>
      <c r="R140" s="44"/>
      <c r="S140" s="44"/>
      <c r="T140" s="44"/>
      <c r="U140" s="44"/>
      <c r="V140" s="44"/>
      <c r="W140" s="44"/>
      <c r="X140" s="658"/>
      <c r="Y140" s="658"/>
      <c r="Z140" s="658"/>
      <c r="AA140" s="641"/>
      <c r="AB140" s="641"/>
      <c r="AC140" s="641"/>
      <c r="AD140" s="641"/>
      <c r="AE140" s="641"/>
      <c r="AF140" s="641"/>
      <c r="AG140" s="641"/>
      <c r="AH140" s="641"/>
      <c r="AI140" s="641"/>
      <c r="AJ140" s="641"/>
      <c r="AK140" s="641"/>
      <c r="AL140" s="641"/>
      <c r="AN140" s="44"/>
      <c r="AO140" s="44"/>
      <c r="AP140" s="44"/>
      <c r="AQ140" s="44"/>
      <c r="AR140" s="44"/>
      <c r="AS140" s="44"/>
      <c r="AT140" s="44"/>
      <c r="AU140" s="44"/>
      <c r="AV140" s="44"/>
      <c r="AW140" s="44"/>
      <c r="AX140" s="44"/>
      <c r="AY140" s="44"/>
      <c r="AZ140" s="44"/>
      <c r="BA140" s="44"/>
      <c r="BB140" s="44"/>
      <c r="BC140" s="44"/>
      <c r="BD140" s="44"/>
      <c r="BE140" s="44"/>
    </row>
    <row r="141" spans="3:57" ht="24.95" customHeight="1" x14ac:dyDescent="0.15">
      <c r="C141" s="175" t="s">
        <v>1104</v>
      </c>
      <c r="D141" s="2218" t="s">
        <v>3374</v>
      </c>
      <c r="E141" s="2218"/>
      <c r="F141" s="2218"/>
      <c r="G141" s="175">
        <f t="shared" si="3"/>
        <v>0</v>
      </c>
      <c r="J141" s="87"/>
      <c r="K141" s="87"/>
      <c r="L141" s="87"/>
      <c r="M141" s="87"/>
      <c r="N141" s="87"/>
      <c r="R141" s="44"/>
      <c r="S141" s="44"/>
      <c r="T141" s="44"/>
      <c r="U141" s="44"/>
      <c r="V141" s="44"/>
      <c r="W141" s="44"/>
      <c r="X141" s="658"/>
      <c r="Y141" s="658"/>
      <c r="Z141" s="658"/>
      <c r="AA141" s="641"/>
      <c r="AB141" s="641"/>
      <c r="AC141" s="641"/>
      <c r="AD141" s="641"/>
      <c r="AE141" s="641"/>
      <c r="AF141" s="641"/>
      <c r="AG141" s="641"/>
      <c r="AH141" s="641"/>
      <c r="AI141" s="641"/>
      <c r="AJ141" s="641"/>
      <c r="AK141" s="641"/>
      <c r="AL141" s="641"/>
      <c r="AN141" s="44"/>
      <c r="AO141" s="44"/>
      <c r="AP141" s="44"/>
      <c r="AQ141" s="44"/>
      <c r="AR141" s="44"/>
      <c r="AS141" s="44"/>
      <c r="AT141" s="44"/>
      <c r="AU141" s="44"/>
      <c r="AV141" s="44"/>
      <c r="AW141" s="44"/>
      <c r="AX141" s="44"/>
      <c r="AY141" s="44"/>
      <c r="AZ141" s="44"/>
      <c r="BA141" s="44"/>
      <c r="BB141" s="44"/>
      <c r="BC141" s="44"/>
      <c r="BD141" s="44"/>
      <c r="BE141" s="44"/>
    </row>
    <row r="142" spans="3:57" ht="24.95" customHeight="1" x14ac:dyDescent="0.15">
      <c r="C142" s="175" t="s">
        <v>1104</v>
      </c>
      <c r="D142" s="2218" t="s">
        <v>1096</v>
      </c>
      <c r="E142" s="2218"/>
      <c r="F142" s="2218"/>
      <c r="G142" s="175">
        <f t="shared" si="3"/>
        <v>0</v>
      </c>
      <c r="J142" s="87"/>
      <c r="K142" s="87"/>
      <c r="L142" s="87"/>
      <c r="M142" s="87"/>
      <c r="N142" s="87"/>
      <c r="R142" s="44"/>
      <c r="S142" s="44"/>
      <c r="T142" s="44"/>
      <c r="U142" s="44"/>
      <c r="V142" s="44"/>
      <c r="W142" s="44"/>
      <c r="X142" s="658"/>
      <c r="Y142" s="658"/>
      <c r="Z142" s="658"/>
      <c r="AA142" s="641"/>
      <c r="AB142" s="641"/>
      <c r="AC142" s="641"/>
      <c r="AD142" s="641"/>
      <c r="AE142" s="641"/>
      <c r="AF142" s="641"/>
      <c r="AG142" s="641"/>
      <c r="AH142" s="641"/>
      <c r="AI142" s="641"/>
      <c r="AJ142" s="641"/>
      <c r="AK142" s="641"/>
      <c r="AL142" s="641"/>
      <c r="AN142" s="44"/>
      <c r="AO142" s="44"/>
      <c r="AP142" s="44"/>
      <c r="AQ142" s="44"/>
      <c r="AR142" s="44"/>
      <c r="AS142" s="44"/>
      <c r="AT142" s="44"/>
      <c r="AU142" s="44"/>
      <c r="AV142" s="44"/>
      <c r="AW142" s="44"/>
      <c r="AX142" s="44"/>
      <c r="AY142" s="44"/>
      <c r="AZ142" s="44"/>
      <c r="BA142" s="44"/>
      <c r="BB142" s="44"/>
      <c r="BC142" s="44"/>
      <c r="BD142" s="44"/>
      <c r="BE142" s="44"/>
    </row>
    <row r="143" spans="3:57" ht="24.95" customHeight="1" x14ac:dyDescent="0.15">
      <c r="C143" s="175" t="s">
        <v>1104</v>
      </c>
      <c r="D143" s="2218" t="s">
        <v>1097</v>
      </c>
      <c r="E143" s="2218"/>
      <c r="F143" s="2218"/>
      <c r="G143" s="175">
        <f t="shared" si="3"/>
        <v>0</v>
      </c>
      <c r="J143" s="87"/>
      <c r="K143" s="87"/>
      <c r="L143" s="87"/>
      <c r="M143" s="87"/>
      <c r="N143" s="87"/>
      <c r="R143" s="44"/>
      <c r="S143" s="44"/>
      <c r="T143" s="44"/>
      <c r="U143" s="44"/>
      <c r="V143" s="44"/>
      <c r="W143" s="44"/>
      <c r="X143" s="658"/>
      <c r="Y143" s="658"/>
      <c r="Z143" s="658"/>
      <c r="AA143" s="641"/>
      <c r="AB143" s="641"/>
      <c r="AC143" s="641"/>
      <c r="AD143" s="641"/>
      <c r="AE143" s="641"/>
      <c r="AF143" s="641"/>
      <c r="AG143" s="641"/>
      <c r="AH143" s="641"/>
      <c r="AI143" s="641"/>
      <c r="AJ143" s="641"/>
      <c r="AK143" s="641"/>
      <c r="AL143" s="641"/>
      <c r="AN143" s="44"/>
      <c r="AO143" s="44"/>
      <c r="AP143" s="44"/>
      <c r="AQ143" s="44"/>
      <c r="AR143" s="44"/>
      <c r="AS143" s="44"/>
      <c r="AT143" s="44"/>
      <c r="AU143" s="44"/>
      <c r="AV143" s="44"/>
      <c r="AW143" s="44"/>
      <c r="AX143" s="44"/>
      <c r="AY143" s="44"/>
      <c r="AZ143" s="44"/>
      <c r="BA143" s="44"/>
      <c r="BB143" s="44"/>
      <c r="BC143" s="44"/>
      <c r="BD143" s="44"/>
      <c r="BE143" s="44"/>
    </row>
    <row r="144" spans="3:57" ht="24.95" customHeight="1" x14ac:dyDescent="0.15">
      <c r="C144" s="175" t="s">
        <v>1104</v>
      </c>
      <c r="D144" s="2218" t="s">
        <v>1105</v>
      </c>
      <c r="E144" s="2218"/>
      <c r="F144" s="2218"/>
      <c r="G144" s="175">
        <f t="shared" si="3"/>
        <v>0</v>
      </c>
      <c r="J144" s="87"/>
      <c r="K144" s="87"/>
      <c r="L144" s="87"/>
      <c r="M144" s="87"/>
      <c r="N144" s="87"/>
      <c r="R144" s="44"/>
      <c r="S144" s="44"/>
      <c r="T144" s="44"/>
      <c r="U144" s="44"/>
      <c r="V144" s="44"/>
      <c r="W144" s="44"/>
      <c r="X144" s="658"/>
      <c r="Y144" s="658"/>
      <c r="Z144" s="658"/>
      <c r="AA144" s="641"/>
      <c r="AB144" s="641"/>
      <c r="AC144" s="641"/>
      <c r="AD144" s="641"/>
      <c r="AE144" s="641"/>
      <c r="AF144" s="641"/>
      <c r="AG144" s="641"/>
      <c r="AH144" s="641"/>
      <c r="AI144" s="641"/>
      <c r="AJ144" s="641"/>
      <c r="AK144" s="641"/>
      <c r="AL144" s="641"/>
      <c r="AN144" s="44"/>
      <c r="AO144" s="44"/>
      <c r="AP144" s="44"/>
      <c r="AQ144" s="44"/>
      <c r="AR144" s="44"/>
      <c r="AS144" s="44"/>
      <c r="AT144" s="44"/>
      <c r="AU144" s="44"/>
      <c r="AV144" s="44"/>
      <c r="AW144" s="44"/>
      <c r="AX144" s="44"/>
      <c r="AY144" s="44"/>
      <c r="AZ144" s="44"/>
      <c r="BA144" s="44"/>
      <c r="BB144" s="44"/>
      <c r="BC144" s="44"/>
      <c r="BD144" s="44"/>
      <c r="BE144" s="44"/>
    </row>
    <row r="145" spans="3:57" ht="24.95" customHeight="1" x14ac:dyDescent="0.15">
      <c r="C145" s="175" t="s">
        <v>26</v>
      </c>
      <c r="D145" s="2218" t="s">
        <v>1098</v>
      </c>
      <c r="E145" s="2218"/>
      <c r="F145" s="2218"/>
      <c r="G145" s="175">
        <f t="shared" si="3"/>
        <v>0</v>
      </c>
      <c r="J145" s="87"/>
      <c r="K145" s="87"/>
      <c r="L145" s="87"/>
      <c r="N145" s="87"/>
      <c r="R145" s="44"/>
      <c r="S145" s="44"/>
      <c r="T145" s="44"/>
      <c r="U145" s="44"/>
      <c r="V145" s="44"/>
      <c r="W145" s="44"/>
      <c r="X145" s="658"/>
      <c r="Y145" s="658"/>
      <c r="Z145" s="658"/>
      <c r="AA145" s="641"/>
      <c r="AB145" s="641"/>
      <c r="AC145" s="641"/>
      <c r="AD145" s="641"/>
      <c r="AE145" s="641"/>
      <c r="AF145" s="641"/>
      <c r="AG145" s="641"/>
      <c r="AH145" s="641"/>
      <c r="AI145" s="641"/>
      <c r="AJ145" s="641"/>
      <c r="AK145" s="641"/>
      <c r="AL145" s="641"/>
      <c r="AN145" s="44"/>
      <c r="AO145" s="44"/>
      <c r="AP145" s="44"/>
      <c r="AQ145" s="44"/>
      <c r="AR145" s="44"/>
      <c r="AS145" s="44"/>
      <c r="AT145" s="44"/>
      <c r="AU145" s="44"/>
      <c r="AV145" s="44"/>
      <c r="AW145" s="44"/>
      <c r="AX145" s="44"/>
      <c r="AY145" s="44"/>
      <c r="AZ145" s="44"/>
      <c r="BA145" s="44"/>
      <c r="BB145" s="44"/>
      <c r="BC145" s="44"/>
      <c r="BD145" s="44"/>
      <c r="BE145" s="44"/>
    </row>
    <row r="146" spans="3:57" ht="24.95" customHeight="1" x14ac:dyDescent="0.15">
      <c r="C146" s="175" t="s">
        <v>26</v>
      </c>
      <c r="D146" s="2218" t="s">
        <v>1301</v>
      </c>
      <c r="E146" s="2218"/>
      <c r="F146" s="2218"/>
      <c r="G146" s="175">
        <f t="shared" si="3"/>
        <v>0</v>
      </c>
      <c r="J146" s="87"/>
      <c r="K146" s="87"/>
      <c r="L146" s="87"/>
      <c r="N146" s="87"/>
      <c r="R146" s="44"/>
      <c r="S146" s="44"/>
      <c r="T146" s="44"/>
      <c r="U146" s="44"/>
      <c r="V146" s="44"/>
      <c r="W146" s="44"/>
      <c r="X146" s="658"/>
      <c r="Y146" s="658"/>
      <c r="Z146" s="658"/>
      <c r="AA146" s="641"/>
      <c r="AB146" s="641"/>
      <c r="AC146" s="641"/>
      <c r="AD146" s="641"/>
      <c r="AE146" s="641"/>
      <c r="AF146" s="641"/>
      <c r="AG146" s="641"/>
      <c r="AH146" s="641"/>
      <c r="AI146" s="641"/>
      <c r="AJ146" s="641"/>
      <c r="AK146" s="641"/>
      <c r="AL146" s="641"/>
      <c r="AN146" s="44"/>
      <c r="AO146" s="44"/>
      <c r="AP146" s="44"/>
      <c r="AQ146" s="44"/>
      <c r="AR146" s="44"/>
      <c r="AS146" s="44"/>
      <c r="AT146" s="44"/>
      <c r="AU146" s="44"/>
      <c r="AV146" s="44"/>
      <c r="AW146" s="44"/>
      <c r="AX146" s="44"/>
      <c r="AY146" s="44"/>
      <c r="AZ146" s="44"/>
      <c r="BA146" s="44"/>
      <c r="BB146" s="44"/>
      <c r="BC146" s="44"/>
      <c r="BD146" s="44"/>
      <c r="BE146" s="44"/>
    </row>
    <row r="147" spans="3:57" ht="24.95" customHeight="1" x14ac:dyDescent="0.15">
      <c r="C147" s="175" t="s">
        <v>26</v>
      </c>
      <c r="D147" s="2218" t="s">
        <v>1268</v>
      </c>
      <c r="E147" s="2218"/>
      <c r="F147" s="2218"/>
      <c r="G147" s="175">
        <f t="shared" si="3"/>
        <v>0</v>
      </c>
      <c r="J147" s="87"/>
      <c r="K147" s="87"/>
      <c r="L147" s="87"/>
      <c r="N147" s="87"/>
      <c r="R147" s="44"/>
      <c r="S147" s="44"/>
      <c r="T147" s="44"/>
      <c r="U147" s="44"/>
      <c r="V147" s="44"/>
      <c r="W147" s="44"/>
      <c r="X147" s="658"/>
      <c r="Y147" s="658"/>
      <c r="Z147" s="658"/>
      <c r="AA147" s="641"/>
      <c r="AB147" s="641"/>
      <c r="AC147" s="641"/>
      <c r="AD147" s="641"/>
      <c r="AE147" s="641"/>
      <c r="AF147" s="641"/>
      <c r="AG147" s="641"/>
      <c r="AH147" s="641"/>
      <c r="AI147" s="641"/>
      <c r="AJ147" s="641"/>
      <c r="AK147" s="641"/>
      <c r="AL147" s="641"/>
      <c r="AN147" s="44"/>
      <c r="AO147" s="44"/>
      <c r="AP147" s="44"/>
      <c r="AQ147" s="44"/>
      <c r="AR147" s="44"/>
      <c r="AS147" s="44"/>
      <c r="AT147" s="44"/>
      <c r="AU147" s="44"/>
      <c r="AV147" s="44"/>
      <c r="AW147" s="44"/>
      <c r="AX147" s="44"/>
      <c r="AY147" s="44"/>
      <c r="AZ147" s="44"/>
      <c r="BA147" s="44"/>
      <c r="BB147" s="44"/>
      <c r="BC147" s="44"/>
      <c r="BD147" s="44"/>
      <c r="BE147" s="44"/>
    </row>
    <row r="148" spans="3:57" ht="24.95" customHeight="1" x14ac:dyDescent="0.15">
      <c r="C148" s="175" t="s">
        <v>26</v>
      </c>
      <c r="D148" s="2218" t="s">
        <v>1099</v>
      </c>
      <c r="E148" s="2218"/>
      <c r="F148" s="2218"/>
      <c r="G148" s="175">
        <f t="shared" si="3"/>
        <v>0</v>
      </c>
      <c r="J148" s="87"/>
      <c r="K148" s="87"/>
      <c r="L148" s="87"/>
      <c r="M148" s="87"/>
      <c r="N148" s="87"/>
      <c r="R148" s="44"/>
      <c r="S148" s="44"/>
      <c r="T148" s="44"/>
      <c r="U148" s="44"/>
      <c r="V148" s="44"/>
      <c r="W148" s="44"/>
      <c r="X148" s="658"/>
      <c r="Y148" s="658"/>
      <c r="Z148" s="658"/>
      <c r="AA148" s="641"/>
      <c r="AB148" s="641"/>
      <c r="AC148" s="641"/>
      <c r="AD148" s="641"/>
      <c r="AE148" s="641"/>
      <c r="AF148" s="641"/>
      <c r="AG148" s="641"/>
      <c r="AH148" s="641"/>
      <c r="AI148" s="641"/>
      <c r="AJ148" s="641"/>
      <c r="AK148" s="641"/>
      <c r="AL148" s="641"/>
      <c r="AN148" s="44"/>
      <c r="AO148" s="44"/>
      <c r="AP148" s="44"/>
      <c r="AQ148" s="44"/>
      <c r="AR148" s="44"/>
      <c r="AS148" s="44"/>
      <c r="AT148" s="44"/>
      <c r="AU148" s="44"/>
      <c r="AV148" s="44"/>
      <c r="AW148" s="44"/>
      <c r="AX148" s="44"/>
      <c r="AY148" s="44"/>
      <c r="AZ148" s="44"/>
      <c r="BA148" s="44"/>
      <c r="BB148" s="44"/>
      <c r="BC148" s="44"/>
      <c r="BD148" s="44"/>
      <c r="BE148" s="44"/>
    </row>
    <row r="149" spans="3:57" ht="24.95" customHeight="1" x14ac:dyDescent="0.15">
      <c r="C149" s="175" t="s">
        <v>26</v>
      </c>
      <c r="D149" s="2218" t="s">
        <v>1100</v>
      </c>
      <c r="E149" s="2218"/>
      <c r="F149" s="2218"/>
      <c r="G149" s="175">
        <f t="shared" si="3"/>
        <v>0</v>
      </c>
      <c r="J149" s="87"/>
      <c r="K149" s="87"/>
      <c r="L149" s="87"/>
      <c r="M149" s="87"/>
      <c r="N149" s="87"/>
      <c r="R149" s="44"/>
      <c r="S149" s="44"/>
      <c r="T149" s="44"/>
      <c r="U149" s="44"/>
      <c r="V149" s="44"/>
      <c r="W149" s="44"/>
      <c r="X149" s="658"/>
      <c r="Y149" s="658"/>
      <c r="Z149" s="658"/>
      <c r="AA149" s="641"/>
      <c r="AB149" s="641"/>
      <c r="AC149" s="641"/>
      <c r="AD149" s="641"/>
      <c r="AE149" s="641"/>
      <c r="AF149" s="641"/>
      <c r="AG149" s="641"/>
      <c r="AH149" s="641"/>
      <c r="AI149" s="641"/>
      <c r="AJ149" s="641"/>
      <c r="AK149" s="641"/>
      <c r="AL149" s="641"/>
      <c r="AN149" s="44"/>
      <c r="AO149" s="44"/>
      <c r="AP149" s="44"/>
      <c r="AQ149" s="44"/>
      <c r="AR149" s="44"/>
      <c r="AS149" s="44"/>
      <c r="AT149" s="44"/>
      <c r="AU149" s="44"/>
      <c r="AV149" s="44"/>
      <c r="AW149" s="44"/>
      <c r="AX149" s="44"/>
      <c r="AY149" s="44"/>
      <c r="AZ149" s="44"/>
      <c r="BA149" s="44"/>
      <c r="BB149" s="44"/>
      <c r="BC149" s="44"/>
      <c r="BD149" s="44"/>
      <c r="BE149" s="44"/>
    </row>
    <row r="150" spans="3:57" ht="24.95" customHeight="1" x14ac:dyDescent="0.15">
      <c r="C150" s="175" t="s">
        <v>26</v>
      </c>
      <c r="D150" s="2218" t="s">
        <v>1102</v>
      </c>
      <c r="E150" s="2218"/>
      <c r="F150" s="2218"/>
      <c r="G150" s="175">
        <f t="shared" si="3"/>
        <v>0</v>
      </c>
      <c r="J150" s="87"/>
      <c r="K150" s="87"/>
      <c r="L150" s="87"/>
      <c r="M150" s="87"/>
      <c r="N150" s="87"/>
      <c r="R150" s="44"/>
      <c r="S150" s="44"/>
      <c r="T150" s="44"/>
      <c r="U150" s="44"/>
      <c r="V150" s="44"/>
      <c r="W150" s="44"/>
      <c r="X150" s="658"/>
      <c r="Y150" s="658"/>
      <c r="Z150" s="658"/>
      <c r="AA150" s="641"/>
      <c r="AB150" s="641"/>
      <c r="AC150" s="641"/>
      <c r="AD150" s="641"/>
      <c r="AE150" s="641"/>
      <c r="AF150" s="641"/>
      <c r="AG150" s="641"/>
      <c r="AH150" s="641"/>
      <c r="AI150" s="641"/>
      <c r="AJ150" s="641"/>
      <c r="AK150" s="641"/>
      <c r="AL150" s="641"/>
      <c r="AN150" s="44"/>
      <c r="AO150" s="44"/>
      <c r="AP150" s="44"/>
      <c r="AQ150" s="44"/>
      <c r="AR150" s="44"/>
      <c r="AS150" s="44"/>
      <c r="AT150" s="44"/>
      <c r="AU150" s="44"/>
      <c r="AV150" s="44"/>
      <c r="AW150" s="44"/>
      <c r="AX150" s="44"/>
      <c r="AY150" s="44"/>
      <c r="AZ150" s="44"/>
      <c r="BA150" s="44"/>
      <c r="BB150" s="44"/>
      <c r="BC150" s="44"/>
      <c r="BD150" s="44"/>
      <c r="BE150" s="44"/>
    </row>
    <row r="151" spans="3:57" ht="24.95" customHeight="1" x14ac:dyDescent="0.15">
      <c r="C151" s="175" t="s">
        <v>1089</v>
      </c>
      <c r="D151" s="2218"/>
      <c r="E151" s="2218"/>
      <c r="F151" s="2218"/>
      <c r="G151" s="175">
        <f>COUNTIFS($B$76:$B$125,C151,$J$76:$J$125,"&lt;&gt;"&amp;"")</f>
        <v>0</v>
      </c>
      <c r="J151" s="87"/>
      <c r="K151" s="87"/>
      <c r="L151" s="87"/>
      <c r="M151" s="87"/>
      <c r="N151" s="87"/>
      <c r="R151" s="44"/>
      <c r="S151" s="44"/>
      <c r="T151" s="44"/>
      <c r="U151" s="44"/>
      <c r="V151" s="44"/>
      <c r="W151" s="44"/>
      <c r="X151" s="658"/>
      <c r="Y151" s="658"/>
      <c r="Z151" s="658"/>
      <c r="AA151" s="641"/>
      <c r="AB151" s="641"/>
      <c r="AC151" s="641"/>
      <c r="AD151" s="641"/>
      <c r="AE151" s="641"/>
      <c r="AF151" s="641"/>
      <c r="AG151" s="641"/>
      <c r="AH151" s="641"/>
      <c r="AI151" s="641"/>
      <c r="AJ151" s="641"/>
      <c r="AK151" s="641"/>
      <c r="AL151" s="641"/>
      <c r="AN151" s="44"/>
      <c r="AO151" s="44"/>
      <c r="AP151" s="44"/>
      <c r="AQ151" s="44"/>
      <c r="AR151" s="44"/>
      <c r="AS151" s="44"/>
      <c r="AT151" s="44"/>
      <c r="AU151" s="44"/>
      <c r="AV151" s="44"/>
      <c r="AW151" s="44"/>
      <c r="AX151" s="44"/>
      <c r="AY151" s="44"/>
      <c r="AZ151" s="44"/>
      <c r="BA151" s="44"/>
      <c r="BB151" s="44"/>
      <c r="BC151" s="44"/>
      <c r="BD151" s="44"/>
      <c r="BE151" s="44"/>
    </row>
    <row r="152" spans="3:57" ht="24.95" customHeight="1" x14ac:dyDescent="0.15">
      <c r="C152" s="175" t="s">
        <v>1269</v>
      </c>
      <c r="D152" s="2218" t="s">
        <v>1087</v>
      </c>
      <c r="E152" s="2218"/>
      <c r="F152" s="2218"/>
      <c r="G152" s="175">
        <f>COUNTIFS($B$76:$B$125,C152,$D$76:$D$125,D152,$J$76:$J$125,"&lt;&gt;"&amp;"")</f>
        <v>0</v>
      </c>
      <c r="J152" s="87"/>
      <c r="K152" s="87"/>
      <c r="L152" s="87"/>
      <c r="M152" s="87"/>
      <c r="N152" s="87"/>
      <c r="R152" s="44"/>
      <c r="S152" s="44"/>
      <c r="T152" s="44"/>
      <c r="U152" s="44"/>
      <c r="V152" s="44"/>
      <c r="W152" s="44"/>
      <c r="X152" s="658"/>
      <c r="Y152" s="658"/>
      <c r="Z152" s="658"/>
      <c r="AA152" s="641"/>
      <c r="AB152" s="641"/>
      <c r="AC152" s="641"/>
      <c r="AD152" s="641"/>
      <c r="AE152" s="641"/>
      <c r="AF152" s="641"/>
      <c r="AG152" s="641"/>
      <c r="AH152" s="641"/>
      <c r="AI152" s="641"/>
      <c r="AJ152" s="641"/>
      <c r="AK152" s="641"/>
      <c r="AL152" s="641"/>
      <c r="AN152" s="44"/>
      <c r="AO152" s="44"/>
      <c r="AP152" s="44"/>
      <c r="AQ152" s="44"/>
      <c r="AR152" s="44"/>
      <c r="AS152" s="44"/>
      <c r="AT152" s="44"/>
      <c r="AU152" s="44"/>
      <c r="AV152" s="44"/>
      <c r="AW152" s="44"/>
      <c r="AX152" s="44"/>
      <c r="AY152" s="44"/>
      <c r="AZ152" s="44"/>
      <c r="BA152" s="44"/>
      <c r="BB152" s="44"/>
      <c r="BC152" s="44"/>
      <c r="BD152" s="44"/>
      <c r="BE152" s="44"/>
    </row>
    <row r="153" spans="3:57" ht="24.95" customHeight="1" x14ac:dyDescent="0.15">
      <c r="C153" s="175" t="s">
        <v>1269</v>
      </c>
      <c r="D153" s="2218" t="s">
        <v>1101</v>
      </c>
      <c r="E153" s="2218"/>
      <c r="F153" s="2218"/>
      <c r="G153" s="175">
        <f>COUNTIFS($B$76:$B$125,C153,$D$76:$D$125,D153,$J$76:$J$125,"&lt;&gt;"&amp;"")</f>
        <v>0</v>
      </c>
      <c r="J153" s="87"/>
      <c r="K153" s="87"/>
      <c r="L153" s="87"/>
      <c r="M153" s="87"/>
      <c r="N153" s="87"/>
      <c r="R153" s="44"/>
      <c r="S153" s="44"/>
      <c r="T153" s="44"/>
      <c r="U153" s="44"/>
      <c r="V153" s="44"/>
      <c r="W153" s="44"/>
      <c r="X153" s="658"/>
      <c r="Y153" s="658"/>
      <c r="Z153" s="658"/>
      <c r="AA153" s="641"/>
      <c r="AB153" s="641"/>
      <c r="AC153" s="641"/>
      <c r="AD153" s="641"/>
      <c r="AE153" s="641"/>
      <c r="AF153" s="641"/>
      <c r="AG153" s="641"/>
      <c r="AH153" s="641"/>
      <c r="AI153" s="641"/>
      <c r="AJ153" s="641"/>
      <c r="AK153" s="641"/>
      <c r="AL153" s="641"/>
      <c r="AN153" s="44"/>
      <c r="AO153" s="44"/>
      <c r="AP153" s="44"/>
      <c r="AQ153" s="44"/>
      <c r="AR153" s="44"/>
      <c r="AS153" s="44"/>
      <c r="AT153" s="44"/>
      <c r="AU153" s="44"/>
      <c r="AV153" s="44"/>
      <c r="AW153" s="44"/>
      <c r="AX153" s="44"/>
      <c r="AY153" s="44"/>
      <c r="AZ153" s="44"/>
      <c r="BA153" s="44"/>
      <c r="BB153" s="44"/>
      <c r="BC153" s="44"/>
      <c r="BD153" s="44"/>
      <c r="BE153" s="44"/>
    </row>
    <row r="154" spans="3:57" ht="24.95" customHeight="1" x14ac:dyDescent="0.15">
      <c r="C154" s="175" t="s">
        <v>169</v>
      </c>
      <c r="D154" s="2218"/>
      <c r="E154" s="2218"/>
      <c r="F154" s="2218"/>
      <c r="G154" s="175">
        <f>COUNTIFS($B$76:$B$125,C154,$J$76:$J$125,"&lt;&gt;"&amp;"")</f>
        <v>0</v>
      </c>
      <c r="H154" s="87"/>
      <c r="I154" s="87"/>
      <c r="J154" s="87"/>
      <c r="K154" s="87"/>
      <c r="L154" s="87"/>
      <c r="M154" s="87"/>
      <c r="O154" s="44"/>
      <c r="P154" s="44"/>
      <c r="Q154" s="44"/>
      <c r="R154" s="44"/>
      <c r="S154" s="44"/>
      <c r="T154" s="44"/>
      <c r="U154" s="44"/>
      <c r="V154" s="44"/>
      <c r="W154" s="44"/>
      <c r="X154" s="658"/>
      <c r="Y154" s="658"/>
      <c r="Z154" s="641"/>
      <c r="AA154" s="641"/>
      <c r="AB154" s="641"/>
      <c r="AC154" s="641"/>
      <c r="AD154" s="641"/>
      <c r="AE154" s="641"/>
      <c r="AF154" s="641"/>
      <c r="AG154" s="641"/>
      <c r="AN154" s="44"/>
      <c r="AO154" s="44"/>
      <c r="AP154" s="44"/>
      <c r="AQ154" s="44"/>
      <c r="AR154" s="44"/>
      <c r="AS154" s="44"/>
      <c r="AT154" s="44"/>
      <c r="AU154" s="44"/>
      <c r="AV154" s="44"/>
      <c r="AW154" s="44"/>
      <c r="AX154" s="44"/>
      <c r="AY154" s="44"/>
      <c r="AZ154" s="44"/>
      <c r="BA154" s="44"/>
      <c r="BB154" s="44"/>
      <c r="BC154" s="44"/>
      <c r="BD154" s="44"/>
      <c r="BE154" s="44"/>
    </row>
    <row r="155" spans="3:57" ht="24.95" customHeight="1" x14ac:dyDescent="0.15">
      <c r="H155" s="87"/>
      <c r="I155" s="87"/>
      <c r="J155" s="87"/>
      <c r="K155" s="87"/>
      <c r="L155" s="87"/>
      <c r="M155" s="87"/>
      <c r="O155" s="44"/>
      <c r="P155" s="44"/>
      <c r="Q155" s="44"/>
      <c r="R155" s="44"/>
      <c r="S155" s="44"/>
      <c r="T155" s="44"/>
      <c r="U155" s="44"/>
      <c r="V155" s="44"/>
      <c r="W155" s="44"/>
      <c r="X155" s="658"/>
      <c r="Y155" s="658"/>
      <c r="Z155" s="658"/>
      <c r="AA155" s="658"/>
      <c r="AB155" s="658"/>
      <c r="AC155" s="658"/>
      <c r="AD155" s="658"/>
      <c r="AE155" s="641"/>
      <c r="AF155" s="641"/>
      <c r="AG155" s="641"/>
      <c r="AH155" s="641"/>
      <c r="AI155" s="641"/>
      <c r="AJ155" s="641"/>
      <c r="AK155" s="641"/>
      <c r="AL155" s="641"/>
      <c r="AM155" s="641"/>
      <c r="AN155" s="641"/>
      <c r="AO155" s="641"/>
      <c r="AP155" s="641"/>
      <c r="AS155" s="658"/>
      <c r="AT155" s="658"/>
      <c r="AU155" s="658"/>
      <c r="AV155" s="658"/>
      <c r="AW155" s="44"/>
      <c r="AX155" s="44"/>
      <c r="AY155" s="44"/>
      <c r="AZ155" s="44"/>
      <c r="BA155" s="44"/>
      <c r="BB155" s="44"/>
      <c r="BC155" s="44"/>
      <c r="BD155" s="44"/>
      <c r="BE155" s="44"/>
    </row>
    <row r="156" spans="3:57" ht="15.75" customHeight="1" x14ac:dyDescent="0.15">
      <c r="H156" s="87"/>
      <c r="I156" s="87"/>
      <c r="J156" s="87"/>
      <c r="K156" s="87"/>
      <c r="L156" s="87"/>
      <c r="M156" s="87"/>
      <c r="N156" s="87"/>
      <c r="W156" s="44"/>
      <c r="X156" s="44"/>
      <c r="Y156" s="44"/>
      <c r="Z156" s="44"/>
      <c r="AN156" s="641"/>
      <c r="AO156" s="641"/>
      <c r="AP156" s="641"/>
      <c r="AQ156" s="641"/>
      <c r="AR156" s="641"/>
      <c r="AZ156" s="658"/>
      <c r="BA156" s="658"/>
      <c r="BB156" s="658"/>
      <c r="BC156" s="658"/>
      <c r="BD156" s="658"/>
    </row>
  </sheetData>
  <sheetProtection algorithmName="SHA-512" hashValue="EZURJ2lbnTJVjHFrv0/HV2hs1CemXE/h4uOuS5vpo5Da5ostU76Z4wgnAeZYMI7U/rQQGH3v9Y1zotTSGJ/BRQ==" saltValue="2d9AME8p/qcxfQsFValGmg==" spinCount="100000" sheet="1" formatRows="0"/>
  <mergeCells count="438">
    <mergeCell ref="BE39:BF39"/>
    <mergeCell ref="BG39:BG40"/>
    <mergeCell ref="AG73:BG73"/>
    <mergeCell ref="AE33:AF34"/>
    <mergeCell ref="AE32:AG32"/>
    <mergeCell ref="AE26:AF31"/>
    <mergeCell ref="AE21:AF25"/>
    <mergeCell ref="AE20:AG20"/>
    <mergeCell ref="AE16:AF19"/>
    <mergeCell ref="AE72:AG72"/>
    <mergeCell ref="AX39:BC39"/>
    <mergeCell ref="AS39:AW39"/>
    <mergeCell ref="AN39:AQ39"/>
    <mergeCell ref="AN80:BG80"/>
    <mergeCell ref="AN79:BG79"/>
    <mergeCell ref="AN78:BG78"/>
    <mergeCell ref="AN77:BG77"/>
    <mergeCell ref="AN76:BG76"/>
    <mergeCell ref="AN75:BG75"/>
    <mergeCell ref="AH79:AM79"/>
    <mergeCell ref="AF80:AG80"/>
    <mergeCell ref="AH80:AM80"/>
    <mergeCell ref="AN98:BG98"/>
    <mergeCell ref="AN97:BG97"/>
    <mergeCell ref="AN96:BG96"/>
    <mergeCell ref="AN95:BG95"/>
    <mergeCell ref="AN94:BG94"/>
    <mergeCell ref="AN93:BG93"/>
    <mergeCell ref="AN83:BG83"/>
    <mergeCell ref="AN82:BG82"/>
    <mergeCell ref="AN81:BG81"/>
    <mergeCell ref="AN92:BG92"/>
    <mergeCell ref="AN91:BG91"/>
    <mergeCell ref="AN90:BG90"/>
    <mergeCell ref="AN89:BG89"/>
    <mergeCell ref="AN88:BG88"/>
    <mergeCell ref="AN87:BG87"/>
    <mergeCell ref="AN86:BG86"/>
    <mergeCell ref="AN85:BG85"/>
    <mergeCell ref="AN84:BG84"/>
    <mergeCell ref="AN108:BG108"/>
    <mergeCell ref="AN107:BG107"/>
    <mergeCell ref="AN106:BG106"/>
    <mergeCell ref="AN105:BG105"/>
    <mergeCell ref="AN104:BG104"/>
    <mergeCell ref="AN103:BG103"/>
    <mergeCell ref="AN101:BG101"/>
    <mergeCell ref="AN100:BG100"/>
    <mergeCell ref="AN99:BG99"/>
    <mergeCell ref="AN102:BG102"/>
    <mergeCell ref="J122:AC122"/>
    <mergeCell ref="J121:AC121"/>
    <mergeCell ref="J120:AC120"/>
    <mergeCell ref="J119:AC119"/>
    <mergeCell ref="J118:AC118"/>
    <mergeCell ref="J117:AC117"/>
    <mergeCell ref="A74:AC74"/>
    <mergeCell ref="AN125:BG125"/>
    <mergeCell ref="AN124:BG124"/>
    <mergeCell ref="AN123:BG123"/>
    <mergeCell ref="AN122:BG122"/>
    <mergeCell ref="AN121:BG121"/>
    <mergeCell ref="AN120:BG120"/>
    <mergeCell ref="AN119:BG119"/>
    <mergeCell ref="AN118:BG118"/>
    <mergeCell ref="AN117:BG117"/>
    <mergeCell ref="AN116:BG116"/>
    <mergeCell ref="AN115:BG115"/>
    <mergeCell ref="AN114:BG114"/>
    <mergeCell ref="AN113:BG113"/>
    <mergeCell ref="AN112:BG112"/>
    <mergeCell ref="AN111:BG111"/>
    <mergeCell ref="AN110:BG110"/>
    <mergeCell ref="AN109:BG109"/>
    <mergeCell ref="AF117:AG117"/>
    <mergeCell ref="AH117:AM117"/>
    <mergeCell ref="AH124:AM124"/>
    <mergeCell ref="AH125:AM125"/>
    <mergeCell ref="AF118:AG118"/>
    <mergeCell ref="AH118:AM118"/>
    <mergeCell ref="AF119:AG119"/>
    <mergeCell ref="AH119:AM119"/>
    <mergeCell ref="AF120:AG120"/>
    <mergeCell ref="AH120:AM120"/>
    <mergeCell ref="AF121:AG121"/>
    <mergeCell ref="AH121:AM121"/>
    <mergeCell ref="AF122:AG122"/>
    <mergeCell ref="AH122:AM122"/>
    <mergeCell ref="AH123:AM123"/>
    <mergeCell ref="AF112:AG112"/>
    <mergeCell ref="AH112:AM112"/>
    <mergeCell ref="AF102:AG102"/>
    <mergeCell ref="AH102:AM102"/>
    <mergeCell ref="AF103:AG103"/>
    <mergeCell ref="AH103:AM103"/>
    <mergeCell ref="AF94:AG94"/>
    <mergeCell ref="AH94:AM94"/>
    <mergeCell ref="AF95:AG95"/>
    <mergeCell ref="AH95:AM95"/>
    <mergeCell ref="AF98:AG98"/>
    <mergeCell ref="AH98:AM98"/>
    <mergeCell ref="AF99:AG99"/>
    <mergeCell ref="AH99:AM99"/>
    <mergeCell ref="AF100:AG100"/>
    <mergeCell ref="AH100:AM100"/>
    <mergeCell ref="AF101:AG101"/>
    <mergeCell ref="AH101:AM101"/>
    <mergeCell ref="AF96:AG96"/>
    <mergeCell ref="AH96:AM96"/>
    <mergeCell ref="AF97:AG97"/>
    <mergeCell ref="AH97:AM97"/>
    <mergeCell ref="AF115:AG115"/>
    <mergeCell ref="AH115:AM115"/>
    <mergeCell ref="AF116:AG116"/>
    <mergeCell ref="AH116:AM116"/>
    <mergeCell ref="AF104:AG104"/>
    <mergeCell ref="AH104:AM104"/>
    <mergeCell ref="AF105:AG105"/>
    <mergeCell ref="AH105:AM105"/>
    <mergeCell ref="AF106:AG106"/>
    <mergeCell ref="AH106:AM106"/>
    <mergeCell ref="AF107:AG107"/>
    <mergeCell ref="AH107:AM107"/>
    <mergeCell ref="AF108:AG108"/>
    <mergeCell ref="AH108:AM108"/>
    <mergeCell ref="AF109:AG109"/>
    <mergeCell ref="AH109:AM109"/>
    <mergeCell ref="AF110:AG110"/>
    <mergeCell ref="AH110:AM110"/>
    <mergeCell ref="AF113:AG113"/>
    <mergeCell ref="AH113:AM113"/>
    <mergeCell ref="AF114:AG114"/>
    <mergeCell ref="AH114:AM114"/>
    <mergeCell ref="AF111:AG111"/>
    <mergeCell ref="AH111:AM111"/>
    <mergeCell ref="AF84:AG84"/>
    <mergeCell ref="AH84:AM84"/>
    <mergeCell ref="AF85:AG85"/>
    <mergeCell ref="AH85:AM85"/>
    <mergeCell ref="AF86:AG86"/>
    <mergeCell ref="AH86:AM86"/>
    <mergeCell ref="AF87:AG87"/>
    <mergeCell ref="AH87:AM87"/>
    <mergeCell ref="AF88:AG88"/>
    <mergeCell ref="AH88:AM88"/>
    <mergeCell ref="AF89:AG89"/>
    <mergeCell ref="AH89:AM89"/>
    <mergeCell ref="AF90:AG90"/>
    <mergeCell ref="AH90:AM90"/>
    <mergeCell ref="AF91:AG91"/>
    <mergeCell ref="AH91:AM91"/>
    <mergeCell ref="AF92:AG92"/>
    <mergeCell ref="AH92:AM92"/>
    <mergeCell ref="AF93:AG93"/>
    <mergeCell ref="AH93:AM93"/>
    <mergeCell ref="AF81:AG81"/>
    <mergeCell ref="AH81:AM81"/>
    <mergeCell ref="AF82:AG82"/>
    <mergeCell ref="AH82:AM82"/>
    <mergeCell ref="AF83:AG83"/>
    <mergeCell ref="AH83:AM83"/>
    <mergeCell ref="D75:I75"/>
    <mergeCell ref="D76:I76"/>
    <mergeCell ref="AF79:AG79"/>
    <mergeCell ref="J79:AC79"/>
    <mergeCell ref="J78:AC78"/>
    <mergeCell ref="J77:AC77"/>
    <mergeCell ref="J75:AC75"/>
    <mergeCell ref="J76:AC76"/>
    <mergeCell ref="AF75:AG75"/>
    <mergeCell ref="AH75:AM75"/>
    <mergeCell ref="AF76:AG76"/>
    <mergeCell ref="AH76:AM76"/>
    <mergeCell ref="AF77:AG77"/>
    <mergeCell ref="AH77:AM77"/>
    <mergeCell ref="AF78:AG78"/>
    <mergeCell ref="AH78:AM78"/>
    <mergeCell ref="D77:I77"/>
    <mergeCell ref="J81:AC81"/>
    <mergeCell ref="AG1:BD1"/>
    <mergeCell ref="AE40:AG40"/>
    <mergeCell ref="AE39:AG39"/>
    <mergeCell ref="AK39:AM39"/>
    <mergeCell ref="AH39:AJ39"/>
    <mergeCell ref="AM5:BD5"/>
    <mergeCell ref="AE3:BD3"/>
    <mergeCell ref="AE4:BD4"/>
    <mergeCell ref="AS8:AT8"/>
    <mergeCell ref="AQ8:AR8"/>
    <mergeCell ref="BC6:BD8"/>
    <mergeCell ref="BA6:BB8"/>
    <mergeCell ref="BD39:BD40"/>
    <mergeCell ref="AR39:AR40"/>
    <mergeCell ref="AE38:BG38"/>
    <mergeCell ref="AE5:AF9"/>
    <mergeCell ref="AG5:AG9"/>
    <mergeCell ref="AL5:AL9"/>
    <mergeCell ref="AK5:AK9"/>
    <mergeCell ref="AJ5:AJ9"/>
    <mergeCell ref="AI5:AI9"/>
    <mergeCell ref="AH5:AH9"/>
    <mergeCell ref="AE35:AG35"/>
    <mergeCell ref="AE13:AF15"/>
    <mergeCell ref="A2:Z2"/>
    <mergeCell ref="A3:Z3"/>
    <mergeCell ref="A4:Z4"/>
    <mergeCell ref="A5:B9"/>
    <mergeCell ref="C5:C9"/>
    <mergeCell ref="D5:D9"/>
    <mergeCell ref="E5:E9"/>
    <mergeCell ref="F5:F9"/>
    <mergeCell ref="G5:G9"/>
    <mergeCell ref="H5:H9"/>
    <mergeCell ref="S6:T8"/>
    <mergeCell ref="U6:V8"/>
    <mergeCell ref="W6:X8"/>
    <mergeCell ref="Y6:Z8"/>
    <mergeCell ref="I5:Z5"/>
    <mergeCell ref="I6:P6"/>
    <mergeCell ref="K8:L8"/>
    <mergeCell ref="M8:N8"/>
    <mergeCell ref="O8:P8"/>
    <mergeCell ref="K7:P7"/>
    <mergeCell ref="I7:J8"/>
    <mergeCell ref="Q6:R8"/>
    <mergeCell ref="A16:B19"/>
    <mergeCell ref="A10:B12"/>
    <mergeCell ref="A13:B15"/>
    <mergeCell ref="A20:C20"/>
    <mergeCell ref="AA39:AB39"/>
    <mergeCell ref="AC39:AC40"/>
    <mergeCell ref="A39:C39"/>
    <mergeCell ref="D39:F39"/>
    <mergeCell ref="J39:M39"/>
    <mergeCell ref="N39:N40"/>
    <mergeCell ref="O39:S39"/>
    <mergeCell ref="G39:I39"/>
    <mergeCell ref="A21:B25"/>
    <mergeCell ref="A32:C32"/>
    <mergeCell ref="A33:B34"/>
    <mergeCell ref="A35:C35"/>
    <mergeCell ref="A26:B31"/>
    <mergeCell ref="Z39:Z40"/>
    <mergeCell ref="A40:C40"/>
    <mergeCell ref="A38:AC38"/>
    <mergeCell ref="A37:AC37"/>
    <mergeCell ref="A62:B68"/>
    <mergeCell ref="A69:B71"/>
    <mergeCell ref="A72:B72"/>
    <mergeCell ref="A41:B41"/>
    <mergeCell ref="T39:Y39"/>
    <mergeCell ref="B75:C75"/>
    <mergeCell ref="C73:AC73"/>
    <mergeCell ref="B77:C77"/>
    <mergeCell ref="B76:C76"/>
    <mergeCell ref="A59:B61"/>
    <mergeCell ref="A42:B47"/>
    <mergeCell ref="A48:B58"/>
    <mergeCell ref="B78:C78"/>
    <mergeCell ref="B81:C81"/>
    <mergeCell ref="B80:C80"/>
    <mergeCell ref="D81:I81"/>
    <mergeCell ref="D80:I80"/>
    <mergeCell ref="D79:I79"/>
    <mergeCell ref="D78:I78"/>
    <mergeCell ref="J85:AC85"/>
    <mergeCell ref="J84:AC84"/>
    <mergeCell ref="J83:AC83"/>
    <mergeCell ref="J82:AC82"/>
    <mergeCell ref="B83:C83"/>
    <mergeCell ref="B82:C82"/>
    <mergeCell ref="B85:C85"/>
    <mergeCell ref="B84:C84"/>
    <mergeCell ref="D82:I82"/>
    <mergeCell ref="D85:I85"/>
    <mergeCell ref="D84:I84"/>
    <mergeCell ref="D83:I83"/>
    <mergeCell ref="B79:C79"/>
    <mergeCell ref="J80:AC80"/>
    <mergeCell ref="B87:C87"/>
    <mergeCell ref="B86:C86"/>
    <mergeCell ref="B89:C89"/>
    <mergeCell ref="B88:C88"/>
    <mergeCell ref="D89:I89"/>
    <mergeCell ref="D88:I88"/>
    <mergeCell ref="D87:I87"/>
    <mergeCell ref="D86:I86"/>
    <mergeCell ref="J89:AC89"/>
    <mergeCell ref="J88:AC88"/>
    <mergeCell ref="J87:AC87"/>
    <mergeCell ref="J86:AC86"/>
    <mergeCell ref="B91:C91"/>
    <mergeCell ref="B90:C90"/>
    <mergeCell ref="B93:C93"/>
    <mergeCell ref="B92:C92"/>
    <mergeCell ref="D91:I91"/>
    <mergeCell ref="D90:I90"/>
    <mergeCell ref="D93:I93"/>
    <mergeCell ref="D92:I92"/>
    <mergeCell ref="J93:AC93"/>
    <mergeCell ref="J92:AC92"/>
    <mergeCell ref="J91:AC91"/>
    <mergeCell ref="J90:AC90"/>
    <mergeCell ref="B95:C95"/>
    <mergeCell ref="B94:C94"/>
    <mergeCell ref="B97:C97"/>
    <mergeCell ref="B96:C96"/>
    <mergeCell ref="D97:I97"/>
    <mergeCell ref="D96:I96"/>
    <mergeCell ref="D95:I95"/>
    <mergeCell ref="D94:I94"/>
    <mergeCell ref="J97:AC97"/>
    <mergeCell ref="J96:AC96"/>
    <mergeCell ref="J95:AC95"/>
    <mergeCell ref="J94:AC94"/>
    <mergeCell ref="B99:C99"/>
    <mergeCell ref="B98:C98"/>
    <mergeCell ref="B101:C101"/>
    <mergeCell ref="B100:C100"/>
    <mergeCell ref="D98:I98"/>
    <mergeCell ref="D101:I101"/>
    <mergeCell ref="D100:I100"/>
    <mergeCell ref="D99:I99"/>
    <mergeCell ref="J101:AC101"/>
    <mergeCell ref="J100:AC100"/>
    <mergeCell ref="J99:AC99"/>
    <mergeCell ref="J98:AC98"/>
    <mergeCell ref="B103:C103"/>
    <mergeCell ref="B102:C102"/>
    <mergeCell ref="B105:C105"/>
    <mergeCell ref="B104:C104"/>
    <mergeCell ref="D105:I105"/>
    <mergeCell ref="D104:I104"/>
    <mergeCell ref="D103:I103"/>
    <mergeCell ref="D102:I102"/>
    <mergeCell ref="J105:AC105"/>
    <mergeCell ref="J104:AC104"/>
    <mergeCell ref="J103:AC103"/>
    <mergeCell ref="J102:AC102"/>
    <mergeCell ref="B107:C107"/>
    <mergeCell ref="B106:C106"/>
    <mergeCell ref="B109:C109"/>
    <mergeCell ref="B108:C108"/>
    <mergeCell ref="D106:I106"/>
    <mergeCell ref="D109:I109"/>
    <mergeCell ref="D108:I108"/>
    <mergeCell ref="D107:I107"/>
    <mergeCell ref="J109:AC109"/>
    <mergeCell ref="J108:AC108"/>
    <mergeCell ref="J107:AC107"/>
    <mergeCell ref="J106:AC106"/>
    <mergeCell ref="D121:I121"/>
    <mergeCell ref="D120:I120"/>
    <mergeCell ref="D119:I119"/>
    <mergeCell ref="D117:I117"/>
    <mergeCell ref="D116:I116"/>
    <mergeCell ref="D115:I115"/>
    <mergeCell ref="D114:I114"/>
    <mergeCell ref="B111:C111"/>
    <mergeCell ref="B110:C110"/>
    <mergeCell ref="B113:C113"/>
    <mergeCell ref="B112:C112"/>
    <mergeCell ref="D113:I113"/>
    <mergeCell ref="D112:I112"/>
    <mergeCell ref="D111:I111"/>
    <mergeCell ref="D110:I110"/>
    <mergeCell ref="B125:C125"/>
    <mergeCell ref="B123:C123"/>
    <mergeCell ref="A1:Z1"/>
    <mergeCell ref="D128:F128"/>
    <mergeCell ref="D129:F129"/>
    <mergeCell ref="B122:C122"/>
    <mergeCell ref="B118:C118"/>
    <mergeCell ref="D118:I118"/>
    <mergeCell ref="B115:C115"/>
    <mergeCell ref="B114:C114"/>
    <mergeCell ref="B117:C117"/>
    <mergeCell ref="B116:C116"/>
    <mergeCell ref="B124:C124"/>
    <mergeCell ref="B119:C119"/>
    <mergeCell ref="J116:AC116"/>
    <mergeCell ref="J115:AC115"/>
    <mergeCell ref="J114:AC114"/>
    <mergeCell ref="J113:AC113"/>
    <mergeCell ref="J112:AC112"/>
    <mergeCell ref="J111:AC111"/>
    <mergeCell ref="J110:AC110"/>
    <mergeCell ref="D122:I122"/>
    <mergeCell ref="B121:C121"/>
    <mergeCell ref="B120:C120"/>
    <mergeCell ref="D152:F152"/>
    <mergeCell ref="D153:F153"/>
    <mergeCell ref="D154:F154"/>
    <mergeCell ref="D146:F146"/>
    <mergeCell ref="D147:F147"/>
    <mergeCell ref="D148:F148"/>
    <mergeCell ref="D149:F149"/>
    <mergeCell ref="D150:F150"/>
    <mergeCell ref="D151:F151"/>
    <mergeCell ref="D140:F140"/>
    <mergeCell ref="D141:F141"/>
    <mergeCell ref="D142:F142"/>
    <mergeCell ref="D143:F143"/>
    <mergeCell ref="D144:F144"/>
    <mergeCell ref="D145:F145"/>
    <mergeCell ref="D134:F134"/>
    <mergeCell ref="D135:F135"/>
    <mergeCell ref="D136:F136"/>
    <mergeCell ref="D137:F137"/>
    <mergeCell ref="D138:F138"/>
    <mergeCell ref="D139:F139"/>
    <mergeCell ref="D130:F130"/>
    <mergeCell ref="D131:F131"/>
    <mergeCell ref="D132:F132"/>
    <mergeCell ref="D133:F133"/>
    <mergeCell ref="AF125:AG125"/>
    <mergeCell ref="AF124:AG124"/>
    <mergeCell ref="AF123:AG123"/>
    <mergeCell ref="D125:I125"/>
    <mergeCell ref="D124:I124"/>
    <mergeCell ref="D123:I123"/>
    <mergeCell ref="J125:AC125"/>
    <mergeCell ref="J124:AC124"/>
    <mergeCell ref="J123:AC123"/>
    <mergeCell ref="Y126:AC126"/>
    <mergeCell ref="AE10:AF12"/>
    <mergeCell ref="AY6:AZ8"/>
    <mergeCell ref="AW6:AX8"/>
    <mergeCell ref="AE69:AF71"/>
    <mergeCell ref="AE62:AF68"/>
    <mergeCell ref="AE59:AF61"/>
    <mergeCell ref="AE48:AF58"/>
    <mergeCell ref="AE42:AF47"/>
    <mergeCell ref="AM6:AT6"/>
    <mergeCell ref="AM7:AN8"/>
    <mergeCell ref="AO8:AP8"/>
    <mergeCell ref="AO7:AT7"/>
    <mergeCell ref="AU6:AV8"/>
  </mergeCells>
  <phoneticPr fontId="2"/>
  <conditionalFormatting sqref="B76:C125">
    <cfRule type="expression" dxfId="212" priority="5">
      <formula>AND(ISBLANK($B76),COUNTA($D76))</formula>
    </cfRule>
  </conditionalFormatting>
  <conditionalFormatting sqref="D41:D72">
    <cfRule type="expression" dxfId="211" priority="1149">
      <formula>AND($Y$10&gt;=1,SUM($D$41:$D$72)=0)</formula>
    </cfRule>
  </conditionalFormatting>
  <conditionalFormatting sqref="D76:D125">
    <cfRule type="expression" dxfId="210" priority="219">
      <formula>AND(NOT(OR($D76="身体障害の重複",$D76="発達障害と精神障害の重複",)),$B76="重複障害")</formula>
    </cfRule>
    <cfRule type="expression" dxfId="209" priority="224">
      <formula>AND(NOT(OR($D76="盲",$D76="弱視",$D76="その他の視覚障害",)),$B76="視覚障害")</formula>
    </cfRule>
    <cfRule type="expression" dxfId="208" priority="223">
      <formula>AND(NOT(OR($D76="聾",$D76="難聴",$D76="その他の聴覚障害")),$B76="聴覚障害")</formula>
    </cfRule>
    <cfRule type="expression" dxfId="207" priority="222">
      <formula>AND(NOT(OR($D76="上肢不自由",$D76="下肢不自由",$D76="上下肢不自由",$D76="その他の肢体不自由")),$B76="肢体不自由")</formula>
    </cfRule>
    <cfRule type="expression" dxfId="206" priority="221">
      <formula>AND(NOT(OR($D76="自閉スペクトラム症",$D76="注意欠如・多動症",$D76="限局性学習症",$D76="発達障害の重複",$D76="その他の発達障害",)),$B76="発達障害")</formula>
    </cfRule>
    <cfRule type="expression" dxfId="205" priority="220">
      <formula>AND(NOT(OR($D76="統合失調症等",$D76="気分障害",$D76="神経症性障害等",$D76="摂食障害・睡眠障害等",$D76="精神障害の重複",$D76="その他の精神障害")),$B76="精神障害")</formula>
    </cfRule>
    <cfRule type="expression" dxfId="204" priority="216">
      <formula>OR($B76="病弱",$B76="知的障害",$B76="その他の障害")</formula>
    </cfRule>
  </conditionalFormatting>
  <conditionalFormatting sqref="D72:M72 O72:Y72 AA72:AB72">
    <cfRule type="expression" dxfId="203" priority="1099">
      <formula>AND(OR(D$72=0,D$72=""),COUNTIFS($D$76:$D$125,D$40,$J$76:$J$125,"&lt;&gt;"&amp;"")&gt;0)</formula>
    </cfRule>
    <cfRule type="expression" dxfId="202" priority="1098">
      <formula>AND(D$72=1,COUNTIFS($D$76:$D$125,D$40,$J$76:$J$125,"&lt;&gt;"&amp;"")=0)</formula>
    </cfRule>
  </conditionalFormatting>
  <conditionalFormatting sqref="E10:E35">
    <cfRule type="expression" dxfId="200" priority="138">
      <formula>$E10&lt;$F10</formula>
    </cfRule>
  </conditionalFormatting>
  <conditionalFormatting sqref="E41:E72">
    <cfRule type="expression" dxfId="199" priority="1207">
      <formula>AND($Y$11&gt;=1,SUM($E$41:$E$72)=0)</formula>
    </cfRule>
  </conditionalFormatting>
  <conditionalFormatting sqref="F10:F35">
    <cfRule type="expression" dxfId="198" priority="1152">
      <formula>$F10&lt;$Y10</formula>
    </cfRule>
    <cfRule type="expression" dxfId="197" priority="1151">
      <formula>$F10&lt;$H10</formula>
    </cfRule>
    <cfRule type="expression" dxfId="196" priority="1150">
      <formula>$F10&lt;$G10</formula>
    </cfRule>
  </conditionalFormatting>
  <conditionalFormatting sqref="F41:F72">
    <cfRule type="expression" dxfId="195" priority="1208">
      <formula>AND($Y$12&gt;=1,SUM($F$41:$F$72)=0)</formula>
    </cfRule>
  </conditionalFormatting>
  <conditionalFormatting sqref="G10:G35 J10:J35 L10:L35 N10:N35 P10:P35 R10:R35 T10:T35 V10:V35 X10:X35 Z10:Z35">
    <cfRule type="expression" dxfId="194" priority="104">
      <formula>AND($F10=$Y10,$G10&lt;&gt;$Z10)</formula>
    </cfRule>
  </conditionalFormatting>
  <conditionalFormatting sqref="G10:G35">
    <cfRule type="expression" dxfId="193" priority="1153">
      <formula>$G10&lt;$H10</formula>
    </cfRule>
    <cfRule type="expression" dxfId="192" priority="1155">
      <formula>$G10&lt;$Z10</formula>
    </cfRule>
    <cfRule type="expression" dxfId="191" priority="1154">
      <formula>$G10&gt;$F10</formula>
    </cfRule>
  </conditionalFormatting>
  <conditionalFormatting sqref="G41:G72">
    <cfRule type="expression" dxfId="190" priority="1209">
      <formula>AND($Y$13&gt;=1,SUM($G$41:$G$72)=0)</formula>
    </cfRule>
  </conditionalFormatting>
  <conditionalFormatting sqref="H10:H35">
    <cfRule type="expression" dxfId="189" priority="146">
      <formula>$H10&gt;$F10</formula>
    </cfRule>
    <cfRule type="expression" dxfId="188" priority="145">
      <formula>$H10&gt;$G10</formula>
    </cfRule>
  </conditionalFormatting>
  <conditionalFormatting sqref="H41:H72">
    <cfRule type="expression" dxfId="187" priority="1210">
      <formula>AND($Y$14&gt;=1,SUM($H$41:$H$72)=0)</formula>
    </cfRule>
  </conditionalFormatting>
  <conditionalFormatting sqref="I10 K10 M10 O10 Q10 S10 U10 W10 Y10">
    <cfRule type="expression" dxfId="186" priority="4">
      <formula>AND(SUM($D$41:$D$72)&gt;=1,$Y$10=0)</formula>
    </cfRule>
  </conditionalFormatting>
  <conditionalFormatting sqref="I11 K11 M11 O11 Q11 S11 U11 W11 Y11">
    <cfRule type="expression" dxfId="185" priority="164">
      <formula>AND(SUM($E$41:$E$72)&gt;=1,$Y$11=0)</formula>
    </cfRule>
  </conditionalFormatting>
  <conditionalFormatting sqref="I12 K12 M12 O12 Q12 S12 U12 W12 Y12">
    <cfRule type="expression" dxfId="184" priority="165">
      <formula>AND(SUM($F$41:$F$72)&gt;=1,$Y$12=0)</formula>
    </cfRule>
  </conditionalFormatting>
  <conditionalFormatting sqref="I13 K13 M13 O13 Q13 S13 U13 W13 Y13">
    <cfRule type="expression" dxfId="183" priority="166">
      <formula>AND(SUM($G$41:$G$72)&gt;=1,$Y$13=0)</formula>
    </cfRule>
  </conditionalFormatting>
  <conditionalFormatting sqref="I14 K14 M14 O14 Q14 S14 U14 W14 Y14">
    <cfRule type="expression" dxfId="182" priority="167">
      <formula>AND(SUM($H$41:$H$72)&gt;=1,$Y$14=0)</formula>
    </cfRule>
  </conditionalFormatting>
  <conditionalFormatting sqref="I15 K15 M15 O15 Q15 S15 U15 W15 Y15">
    <cfRule type="expression" dxfId="181" priority="646">
      <formula>AND(SUM($I$41:$I$72)&gt;=1,$Y$15=0)</formula>
    </cfRule>
  </conditionalFormatting>
  <conditionalFormatting sqref="I16 K16 M16 O16 Q16 S16 U16 W16 Y16">
    <cfRule type="expression" dxfId="180" priority="654">
      <formula>AND(SUM($J$41:$J$72)&gt;=1,$Y$16=0)</formula>
    </cfRule>
  </conditionalFormatting>
  <conditionalFormatting sqref="I17 K17 M17 O17 Q17 S17 U17 W17 Y17">
    <cfRule type="expression" dxfId="179" priority="662">
      <formula>AND(SUM($K$41:$K$72)&gt;=1,$Y$17=0)</formula>
    </cfRule>
  </conditionalFormatting>
  <conditionalFormatting sqref="I18 K18 M18 O18 Q18 S18 U18 W18 Y18">
    <cfRule type="expression" dxfId="178" priority="670">
      <formula>AND(SUM($L$41:$L$72)&gt;=1,$Y$18=0)</formula>
    </cfRule>
  </conditionalFormatting>
  <conditionalFormatting sqref="I19 K19 M19 O19 Q19 S19 U19 W19 Y19">
    <cfRule type="expression" dxfId="177" priority="678">
      <formula>AND(SUM($M$41:$M$72)&gt;=1,$Y$19=0)</formula>
    </cfRule>
  </conditionalFormatting>
  <conditionalFormatting sqref="I20 K20 M20 O20 Q20 S20 U20 W20 Y20">
    <cfRule type="expression" dxfId="176" priority="686">
      <formula>AND(SUM($N$41:$N$72)&gt;=1,$Y$20=0)</formula>
    </cfRule>
  </conditionalFormatting>
  <conditionalFormatting sqref="I21 K21 M21 O21 Q21 S21 U21 W21 Y21">
    <cfRule type="expression" dxfId="175" priority="694">
      <formula>AND(SUM($O$41:$O$72)&gt;=1,$Y$21=0)</formula>
    </cfRule>
  </conditionalFormatting>
  <conditionalFormatting sqref="I22 K22 M22 O22 Q22 S22 U22 W22 Y22">
    <cfRule type="expression" dxfId="174" priority="702">
      <formula>AND(SUM($P$41:$P$72)&gt;=1,$Y$22=0)</formula>
    </cfRule>
  </conditionalFormatting>
  <conditionalFormatting sqref="I23 K23 M23 O23 Q23 S23 U23 W23 Y23">
    <cfRule type="expression" dxfId="173" priority="710">
      <formula>AND(SUM($Q$41:$Q$72)&gt;=1,$Y$23=0)</formula>
    </cfRule>
  </conditionalFormatting>
  <conditionalFormatting sqref="I24 K24 M24 O24 Q24 S24 U24 W24 Y24">
    <cfRule type="expression" dxfId="172" priority="718">
      <formula>AND(SUM($R$41:$R$72)&gt;=1,$Y$24=0)</formula>
    </cfRule>
  </conditionalFormatting>
  <conditionalFormatting sqref="I25 K25 M25 O25 Q25 S25 U25 W25 Y25">
    <cfRule type="expression" dxfId="171" priority="726">
      <formula>AND(SUM($S$41:$S$72)&gt;=1,$Y$25=0)</formula>
    </cfRule>
  </conditionalFormatting>
  <conditionalFormatting sqref="I26 K26 M26 O26 Q26 S26 U26 W26 Y26">
    <cfRule type="expression" dxfId="170" priority="734">
      <formula>AND(SUM($T$41:$T$72)&gt;=1,$Y$26=0)</formula>
    </cfRule>
  </conditionalFormatting>
  <conditionalFormatting sqref="I27 K27 M27 O27 Q27 S27 U27 W27 Y27">
    <cfRule type="expression" dxfId="169" priority="742">
      <formula>AND(SUM($U$41:$U$72)&gt;=1,$Y$27=0)</formula>
    </cfRule>
  </conditionalFormatting>
  <conditionalFormatting sqref="I28 K28 M28 O28 Q28 S28 U28 W28 Y28">
    <cfRule type="expression" dxfId="168" priority="750">
      <formula>AND(SUM($V$41:$V$72)&gt;=1,$Y$28=0)</formula>
    </cfRule>
  </conditionalFormatting>
  <conditionalFormatting sqref="I29 K29 M29 O29 Q29 S29 U29 W29 Y29">
    <cfRule type="expression" dxfId="167" priority="758">
      <formula>AND(SUM($W$41:$W$72)&gt;=1,$Y$29=0)</formula>
    </cfRule>
  </conditionalFormatting>
  <conditionalFormatting sqref="I30 K30 M30 O30 Q30 S30 U30 W30 Y30">
    <cfRule type="expression" dxfId="166" priority="766">
      <formula>AND(SUM($X$41:$X$72)&gt;=1,$Y$30=0)</formula>
    </cfRule>
  </conditionalFormatting>
  <conditionalFormatting sqref="I31 K31 M31 O31 Q31 S31 U31 W31 Y31">
    <cfRule type="expression" dxfId="165" priority="774">
      <formula>AND(SUM($Y$41:$Y$72)&gt;=1,$Y$31=0)</formula>
    </cfRule>
  </conditionalFormatting>
  <conditionalFormatting sqref="I32 K32 M32 O32 Q32 S32 U32 W32 Y32">
    <cfRule type="expression" dxfId="164" priority="782">
      <formula>AND(SUM($Z$41:$Z$72)&gt;=1,$Y$32=0)</formula>
    </cfRule>
  </conditionalFormatting>
  <conditionalFormatting sqref="I33 K33 M33 O33 Q33 S33 U33 W33 Y33">
    <cfRule type="expression" dxfId="163" priority="790">
      <formula>AND(SUM($AA$41:$AA$72)&gt;=1,$Y$33=0)</formula>
    </cfRule>
  </conditionalFormatting>
  <conditionalFormatting sqref="I34 K34 M34 O34 Q34 S34 U34 W34 Y34">
    <cfRule type="expression" dxfId="162" priority="798">
      <formula>AND(SUM($AB$41:$AB$72)&gt;=1,$Y$34=0)</formula>
    </cfRule>
  </conditionalFormatting>
  <conditionalFormatting sqref="I35 K35 M35 O35 Q35 S35 U35 W35 Y35">
    <cfRule type="expression" dxfId="161" priority="806">
      <formula>AND(SUM($AC$41:$AC$72)&gt;=1,$Y$35=0)</formula>
    </cfRule>
  </conditionalFormatting>
  <conditionalFormatting sqref="I41:I72">
    <cfRule type="expression" dxfId="160" priority="1211">
      <formula>AND($Y$15&gt;=1,SUM($I$41:$I$72)=0)</formula>
    </cfRule>
  </conditionalFormatting>
  <conditionalFormatting sqref="I10:J35">
    <cfRule type="expression" dxfId="159" priority="2">
      <formula>$I10&lt;$J10</formula>
    </cfRule>
  </conditionalFormatting>
  <conditionalFormatting sqref="J41:J72">
    <cfRule type="expression" dxfId="158" priority="1212">
      <formula>AND($Y$16&gt;=1,SUM($J$41:$J$72)=0)</formula>
    </cfRule>
  </conditionalFormatting>
  <conditionalFormatting sqref="J76:J125">
    <cfRule type="expression" dxfId="157" priority="1097">
      <formula>AND(ISBLANK($J76),COUNTA($B76)=1)</formula>
    </cfRule>
  </conditionalFormatting>
  <conditionalFormatting sqref="K41:K72">
    <cfRule type="expression" dxfId="156" priority="1213">
      <formula>AND($Y$17&gt;=1,SUM($K$41:$K$72)=0)</formula>
    </cfRule>
  </conditionalFormatting>
  <conditionalFormatting sqref="K10:L35">
    <cfRule type="expression" dxfId="155" priority="147">
      <formula>$K10&lt;$L10</formula>
    </cfRule>
  </conditionalFormatting>
  <conditionalFormatting sqref="L41:L72">
    <cfRule type="expression" dxfId="154" priority="1214">
      <formula>AND($Y$18&gt;=1,SUM($L$41:$L$72)=0)</formula>
    </cfRule>
  </conditionalFormatting>
  <conditionalFormatting sqref="M41:M72">
    <cfRule type="expression" dxfId="153" priority="1215">
      <formula>AND($Y$19&gt;=1,SUM($M$41:$M$72)=0)</formula>
    </cfRule>
  </conditionalFormatting>
  <conditionalFormatting sqref="M10:N35">
    <cfRule type="expression" dxfId="152" priority="149">
      <formula>$M10&lt;$N10</formula>
    </cfRule>
  </conditionalFormatting>
  <conditionalFormatting sqref="N41:N72">
    <cfRule type="expression" dxfId="151" priority="1216">
      <formula>AND($Y$20&gt;=1,SUM($N$41:$N$72)=0)</formula>
    </cfRule>
  </conditionalFormatting>
  <conditionalFormatting sqref="N72 Z72 AC72:AD72">
    <cfRule type="expression" dxfId="150" priority="1105">
      <formula>AND(OR(N$72=0,N$72=""),COUNTIFS($B$76:$B$125,N$39,$J$76:$J$125,"&lt;&gt;"&amp;"")&gt;0)</formula>
    </cfRule>
    <cfRule type="expression" dxfId="149" priority="1104">
      <formula>AND(N$72=1,COUNTIFS($B$76:$B$125,N$39,$J$76:$J$125,"&lt;&gt;"&amp;"")=0)</formula>
    </cfRule>
  </conditionalFormatting>
  <conditionalFormatting sqref="O41:O72">
    <cfRule type="expression" dxfId="148" priority="1217">
      <formula>AND($Y$21&gt;=1,SUM($O$41:$O$72)=0)</formula>
    </cfRule>
  </conditionalFormatting>
  <conditionalFormatting sqref="O10:P35">
    <cfRule type="expression" dxfId="147" priority="151">
      <formula>$O10&lt;$P10</formula>
    </cfRule>
  </conditionalFormatting>
  <conditionalFormatting sqref="P41:P72">
    <cfRule type="expression" dxfId="146" priority="1218">
      <formula>AND($Y$22&gt;=1,SUM($P$41:$P$72)=0)</formula>
    </cfRule>
  </conditionalFormatting>
  <conditionalFormatting sqref="Q41:Q72">
    <cfRule type="expression" dxfId="145" priority="1219">
      <formula>AND($Y$23&gt;=1,SUM($Q$41:$Q$72)=0)</formula>
    </cfRule>
  </conditionalFormatting>
  <conditionalFormatting sqref="Q10:R35">
    <cfRule type="expression" dxfId="144" priority="153">
      <formula>$Q10&lt;$R10</formula>
    </cfRule>
  </conditionalFormatting>
  <conditionalFormatting sqref="R41:R72">
    <cfRule type="expression" dxfId="143" priority="1220">
      <formula>AND($Y$24&gt;=1,SUM($R$41:$R$72)=0)</formula>
    </cfRule>
  </conditionalFormatting>
  <conditionalFormatting sqref="S41:S72">
    <cfRule type="expression" dxfId="142" priority="1221">
      <formula>AND($Y$25&gt;=1,SUM($S$41:$S$72)=0)</formula>
    </cfRule>
  </conditionalFormatting>
  <conditionalFormatting sqref="S10:T35">
    <cfRule type="expression" dxfId="141" priority="155">
      <formula>$S10&lt;$T10</formula>
    </cfRule>
  </conditionalFormatting>
  <conditionalFormatting sqref="T41:T72">
    <cfRule type="expression" dxfId="140" priority="1222">
      <formula>AND($Y$26&gt;=1,SUM($T$41:$T$72)=0)</formula>
    </cfRule>
  </conditionalFormatting>
  <conditionalFormatting sqref="U41:U72">
    <cfRule type="expression" dxfId="139" priority="1223">
      <formula>AND($Y$27&gt;=1,SUM($U$41:$U$72)=0)</formula>
    </cfRule>
  </conditionalFormatting>
  <conditionalFormatting sqref="U10:V35">
    <cfRule type="expression" dxfId="138" priority="157">
      <formula>$U10&lt;$V10</formula>
    </cfRule>
  </conditionalFormatting>
  <conditionalFormatting sqref="V41:V72">
    <cfRule type="expression" dxfId="137" priority="1224">
      <formula>AND($Y$28&gt;=1,SUM($V$41:$V$72)=0)</formula>
    </cfRule>
  </conditionalFormatting>
  <conditionalFormatting sqref="W41:W72">
    <cfRule type="expression" dxfId="136" priority="1225">
      <formula>AND($Y$29&gt;=1,SUM($W$41:$W$72)=0)</formula>
    </cfRule>
  </conditionalFormatting>
  <conditionalFormatting sqref="W10:X35">
    <cfRule type="expression" dxfId="135" priority="159">
      <formula>$W10&lt;$X10</formula>
    </cfRule>
  </conditionalFormatting>
  <conditionalFormatting sqref="X41:X72">
    <cfRule type="expression" dxfId="134" priority="1226">
      <formula>AND($Y$30&gt;=1,SUM($X$41:$X$72)=0)</formula>
    </cfRule>
  </conditionalFormatting>
  <conditionalFormatting sqref="Y41:Y72">
    <cfRule type="expression" dxfId="133" priority="1227">
      <formula>AND($Y$31&gt;=1,SUM($Y$41:$Y$72)=0)</formula>
    </cfRule>
  </conditionalFormatting>
  <conditionalFormatting sqref="Z41:Z72">
    <cfRule type="expression" dxfId="132" priority="1228">
      <formula>AND($Y$32&gt;=1,SUM($Z$41:$Z$72)=0)</formula>
    </cfRule>
  </conditionalFormatting>
  <conditionalFormatting sqref="AA41:AA72">
    <cfRule type="expression" dxfId="131" priority="1229">
      <formula>AND($Y$33&gt;=1,SUM($AA$41:$AA$72)=0)</formula>
    </cfRule>
  </conditionalFormatting>
  <conditionalFormatting sqref="AB41:AB72">
    <cfRule type="expression" dxfId="130" priority="1230">
      <formula>AND($Y$34&gt;=1,SUM($AB$41:$AB$72)=0)</formula>
    </cfRule>
  </conditionalFormatting>
  <conditionalFormatting sqref="AC41:AC72">
    <cfRule type="expression" dxfId="129" priority="1231">
      <formula>AND($Y$35&gt;=1,SUM($AC$41:$AC$72)=0)</formula>
    </cfRule>
  </conditionalFormatting>
  <dataValidations xWindow="945" yWindow="488" count="5">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J36:BE36 D10:H36 I36:AC36 I10:Z35 AC10:AC35" xr:uid="{00000000-0002-0000-0700-000000000000}">
      <formula1>0</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B76:C125 AF125:AG125" xr:uid="{00000000-0002-0000-0700-000001000000}">
      <formula1>"視覚障害,聴覚障害,肢体不自由,病弱,発達障害,精神障害,知的障害,重複障害,その他の障害"</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H125:AM125 D76:D125" xr:uid="{00000000-0002-0000-0700-000002000000}">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 allowBlank="1" showInputMessage="1" showErrorMessage="1"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J76:J125" xr:uid="{00000000-0002-0000-0700-000003000000}"/>
    <dataValidation type="whole"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41:AD72" xr:uid="{00000000-0002-0000-0700-000004000000}">
      <formula1>0</formula1>
      <formula2>1</formula2>
    </dataValidation>
  </dataValidations>
  <pageMargins left="0.55118110236220474" right="0.35433070866141736" top="0.78740157480314965" bottom="0.78740157480314965" header="0.51181102362204722" footer="0.51181102362204722"/>
  <pageSetup paperSize="9" scale="51" fitToHeight="0" orientation="portrait" cellComments="asDisplayed" r:id="rId1"/>
  <headerFooter alignWithMargins="0">
    <oddHeader>&amp;L&amp;A</oddHeader>
  </headerFooter>
  <rowBreaks count="2" manualBreakCount="2">
    <brk id="36" max="28" man="1"/>
    <brk id="73" max="28" man="1"/>
  </rowBreaks>
  <drawing r:id="rId2"/>
  <extLst>
    <ext xmlns:x14="http://schemas.microsoft.com/office/spreadsheetml/2009/9/main" uri="{78C0D931-6437-407d-A8EE-F0AAD7539E65}">
      <x14:conditionalFormattings>
        <x14:conditionalFormatting xmlns:xm="http://schemas.microsoft.com/office/excel/2006/main">
          <x14:cfRule type="expression" priority="1" id="{625A8494-A376-414D-8755-3B23B80A75BC}">
            <xm:f>'１．学校基本情報'!$D$20&gt;0</xm:f>
            <x14:dxf>
              <fill>
                <patternFill>
                  <bgColor theme="0" tint="-0.24994659260841701"/>
                </patternFill>
              </fill>
            </x14:dxf>
          </x14:cfRule>
          <xm:sqref>D10:X35 D41:AC72 B76:AC125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T70"/>
  <sheetViews>
    <sheetView zoomScaleNormal="100" workbookViewId="0">
      <selection activeCell="A3" sqref="A3:V3"/>
    </sheetView>
  </sheetViews>
  <sheetFormatPr defaultColWidth="8.5" defaultRowHeight="15" x14ac:dyDescent="0.15"/>
  <cols>
    <col min="1" max="1" width="10.625" style="19" customWidth="1"/>
    <col min="2" max="2" width="25.625" style="19" customWidth="1"/>
    <col min="3" max="22" width="5.125" style="19" customWidth="1"/>
    <col min="23" max="23" width="1.125" style="19" customWidth="1"/>
    <col min="24" max="24" width="8.5" style="19"/>
    <col min="25" max="25" width="10.625" style="621" customWidth="1"/>
    <col min="26" max="26" width="25.625" style="621" customWidth="1"/>
    <col min="27" max="34" width="4.625" style="621" customWidth="1"/>
    <col min="35" max="39" width="4.125" style="621" customWidth="1"/>
    <col min="40" max="40" width="4.625" style="621" customWidth="1"/>
    <col min="41" max="47" width="4.5" style="19" customWidth="1"/>
    <col min="48" max="16384" width="8.5" style="19"/>
  </cols>
  <sheetData>
    <row r="1" spans="1:40" s="15" customFormat="1" ht="17.25" customHeight="1" x14ac:dyDescent="0.15">
      <c r="A1" s="1853" t="str">
        <f>IF(ISBLANK('１．学校基本情報'!$A$7),"",'１．学校基本情報'!$A$7)</f>
        <v/>
      </c>
      <c r="B1" s="1853"/>
      <c r="C1" s="1853"/>
      <c r="D1" s="1853"/>
      <c r="E1" s="1853"/>
      <c r="F1" s="1853"/>
      <c r="G1" s="1853"/>
      <c r="H1" s="1853"/>
      <c r="I1" s="1853"/>
      <c r="J1" s="1853"/>
      <c r="K1" s="1853"/>
      <c r="L1" s="1853"/>
      <c r="M1" s="1853"/>
      <c r="N1" s="1853"/>
      <c r="O1" s="1853"/>
      <c r="P1" s="1853"/>
      <c r="Q1" s="1853"/>
      <c r="R1" s="1853"/>
      <c r="S1" s="1853"/>
      <c r="T1" s="1853"/>
      <c r="U1" s="1853"/>
      <c r="V1" s="1853"/>
      <c r="Y1" s="19"/>
      <c r="Z1" s="19"/>
      <c r="AA1" s="19"/>
      <c r="AB1" s="19"/>
      <c r="AC1" s="19"/>
      <c r="AD1" s="19"/>
      <c r="AE1" s="19"/>
      <c r="AF1" s="19"/>
      <c r="AG1" s="19"/>
      <c r="AH1" s="19"/>
      <c r="AI1" s="19"/>
    </row>
    <row r="2" spans="1:40" s="176" customFormat="1" ht="6" hidden="1" customHeight="1" x14ac:dyDescent="0.15">
      <c r="E2" s="177"/>
      <c r="Y2" s="659"/>
      <c r="Z2" s="659"/>
      <c r="AA2" s="659"/>
      <c r="AB2" s="659"/>
      <c r="AC2" s="660"/>
      <c r="AD2" s="659"/>
      <c r="AE2" s="659"/>
      <c r="AF2" s="659"/>
      <c r="AG2" s="659"/>
      <c r="AH2" s="659"/>
      <c r="AI2" s="659"/>
      <c r="AJ2" s="659"/>
      <c r="AK2" s="659"/>
      <c r="AL2" s="659"/>
      <c r="AM2" s="659"/>
      <c r="AN2" s="659"/>
    </row>
    <row r="3" spans="1:40" s="15" customFormat="1" ht="21" customHeight="1" x14ac:dyDescent="0.15">
      <c r="A3" s="2527" t="s">
        <v>1141</v>
      </c>
      <c r="B3" s="2528"/>
      <c r="C3" s="2528"/>
      <c r="D3" s="2528"/>
      <c r="E3" s="2528"/>
      <c r="F3" s="2528"/>
      <c r="G3" s="2528"/>
      <c r="H3" s="2528"/>
      <c r="I3" s="2528"/>
      <c r="J3" s="2528"/>
      <c r="K3" s="2528"/>
      <c r="L3" s="2528"/>
      <c r="M3" s="2528"/>
      <c r="N3" s="2528"/>
      <c r="O3" s="2528"/>
      <c r="P3" s="2528"/>
      <c r="Q3" s="2528"/>
      <c r="R3" s="2528"/>
      <c r="S3" s="2528"/>
      <c r="T3" s="2528"/>
      <c r="U3" s="2528"/>
      <c r="V3" s="2528"/>
      <c r="W3" s="19"/>
      <c r="X3" s="178"/>
      <c r="Y3" s="621" t="s">
        <v>4479</v>
      </c>
    </row>
    <row r="4" spans="1:40" s="15" customFormat="1" ht="4.5" hidden="1" customHeight="1" x14ac:dyDescent="0.15">
      <c r="J4" s="19"/>
      <c r="K4" s="19"/>
      <c r="L4" s="19"/>
      <c r="M4" s="19"/>
      <c r="N4" s="19"/>
      <c r="O4" s="19"/>
      <c r="P4" s="19"/>
      <c r="Q4" s="19"/>
      <c r="R4" s="19"/>
      <c r="S4" s="19"/>
      <c r="T4" s="19"/>
      <c r="U4" s="19"/>
      <c r="V4" s="19"/>
      <c r="W4" s="19"/>
      <c r="X4" s="19"/>
      <c r="Y4" s="34"/>
      <c r="Z4" s="34"/>
      <c r="AA4" s="34"/>
      <c r="AB4" s="34"/>
      <c r="AC4" s="34"/>
      <c r="AD4" s="34"/>
      <c r="AE4" s="34"/>
      <c r="AF4" s="34"/>
      <c r="AG4" s="34"/>
      <c r="AH4" s="621"/>
      <c r="AI4" s="621"/>
      <c r="AJ4" s="621"/>
      <c r="AK4" s="621"/>
      <c r="AL4" s="621"/>
      <c r="AM4" s="621"/>
      <c r="AN4" s="621"/>
    </row>
    <row r="5" spans="1:40" s="16" customFormat="1" ht="17.25" customHeight="1" thickBot="1" x14ac:dyDescent="0.3">
      <c r="A5" s="2529" t="s">
        <v>1213</v>
      </c>
      <c r="B5" s="2529"/>
      <c r="C5" s="2529"/>
      <c r="D5" s="2529"/>
      <c r="E5" s="2529"/>
      <c r="F5" s="2529"/>
      <c r="G5" s="2529"/>
      <c r="H5" s="2529"/>
      <c r="I5" s="2529"/>
      <c r="J5" s="2529"/>
      <c r="K5" s="2529"/>
      <c r="L5" s="2529"/>
      <c r="M5" s="2529"/>
      <c r="N5" s="2529"/>
      <c r="O5" s="2529"/>
      <c r="P5" s="2529"/>
      <c r="Q5" s="2529"/>
      <c r="R5" s="2529"/>
      <c r="S5" s="2529"/>
      <c r="T5" s="2529"/>
      <c r="U5" s="2529"/>
      <c r="V5" s="2529"/>
      <c r="W5" s="91"/>
      <c r="X5" s="91"/>
      <c r="Y5" s="635" t="s">
        <v>4480</v>
      </c>
    </row>
    <row r="6" spans="1:40" s="16" customFormat="1" ht="14.1" customHeight="1" x14ac:dyDescent="0.25">
      <c r="A6" s="2506" t="s">
        <v>1185</v>
      </c>
      <c r="B6" s="2509" t="s">
        <v>1190</v>
      </c>
      <c r="C6" s="545" t="s">
        <v>120</v>
      </c>
      <c r="D6" s="546" t="s">
        <v>121</v>
      </c>
      <c r="E6" s="547" t="s">
        <v>164</v>
      </c>
      <c r="F6" s="535"/>
      <c r="G6" s="535"/>
      <c r="H6" s="535"/>
      <c r="I6" s="535"/>
      <c r="J6" s="91"/>
      <c r="K6" s="91"/>
      <c r="L6" s="91"/>
      <c r="M6" s="91"/>
      <c r="N6" s="91"/>
      <c r="O6" s="91"/>
      <c r="P6" s="91"/>
      <c r="Q6" s="91"/>
      <c r="R6" s="91"/>
      <c r="S6" s="91"/>
      <c r="T6" s="91"/>
      <c r="U6" s="91"/>
      <c r="V6" s="91"/>
      <c r="W6" s="91"/>
      <c r="X6" s="91"/>
      <c r="Y6" s="2409" t="s">
        <v>1185</v>
      </c>
      <c r="Z6" s="2531" t="s">
        <v>1190</v>
      </c>
      <c r="AA6" s="1263" t="s">
        <v>120</v>
      </c>
      <c r="AB6" s="1264" t="s">
        <v>121</v>
      </c>
      <c r="AC6" s="1265" t="s">
        <v>164</v>
      </c>
      <c r="AD6" s="661"/>
      <c r="AE6" s="661"/>
      <c r="AF6" s="661"/>
      <c r="AG6" s="661"/>
      <c r="AH6" s="635"/>
      <c r="AI6" s="635"/>
      <c r="AJ6" s="635"/>
      <c r="AK6" s="635"/>
      <c r="AL6" s="635"/>
      <c r="AM6" s="635"/>
      <c r="AN6" s="635"/>
    </row>
    <row r="7" spans="1:40" s="44" customFormat="1" ht="163.5" customHeight="1" x14ac:dyDescent="0.15">
      <c r="A7" s="2508"/>
      <c r="B7" s="2511"/>
      <c r="C7" s="548" t="s">
        <v>4618</v>
      </c>
      <c r="D7" s="549" t="s">
        <v>4619</v>
      </c>
      <c r="E7" s="550" t="s">
        <v>165</v>
      </c>
      <c r="J7" s="87"/>
      <c r="K7" s="87"/>
      <c r="L7" s="87"/>
      <c r="M7" s="87"/>
      <c r="N7" s="87"/>
      <c r="O7" s="87"/>
      <c r="P7" s="87"/>
      <c r="Q7" s="87"/>
      <c r="R7" s="87"/>
      <c r="S7" s="87"/>
      <c r="T7" s="87"/>
      <c r="U7" s="87"/>
      <c r="V7" s="87"/>
      <c r="W7" s="87"/>
      <c r="X7" s="87"/>
      <c r="Y7" s="2530"/>
      <c r="Z7" s="2532"/>
      <c r="AA7" s="1266" t="s">
        <v>4618</v>
      </c>
      <c r="AB7" s="1267" t="s">
        <v>4619</v>
      </c>
      <c r="AC7" s="1268" t="s">
        <v>165</v>
      </c>
      <c r="AD7" s="658"/>
      <c r="AE7" s="658"/>
      <c r="AF7" s="658"/>
      <c r="AG7" s="658"/>
      <c r="AH7" s="641"/>
      <c r="AI7" s="641"/>
      <c r="AJ7" s="641"/>
      <c r="AK7" s="641"/>
      <c r="AL7" s="641"/>
      <c r="AM7" s="641"/>
      <c r="AN7" s="641"/>
    </row>
    <row r="8" spans="1:40" s="44" customFormat="1" ht="18" customHeight="1" x14ac:dyDescent="0.15">
      <c r="A8" s="2500" t="s">
        <v>0</v>
      </c>
      <c r="B8" s="551" t="s">
        <v>3</v>
      </c>
      <c r="C8" s="132"/>
      <c r="D8" s="179"/>
      <c r="E8" s="180"/>
      <c r="J8" s="87"/>
      <c r="K8" s="87"/>
      <c r="L8" s="87"/>
      <c r="M8" s="87"/>
      <c r="N8" s="87"/>
      <c r="O8" s="87"/>
      <c r="P8" s="87"/>
      <c r="Q8" s="87"/>
      <c r="R8" s="87"/>
      <c r="S8" s="87"/>
      <c r="T8" s="87"/>
      <c r="U8" s="87"/>
      <c r="V8" s="87"/>
      <c r="W8" s="87"/>
      <c r="X8" s="87"/>
      <c r="Y8" s="2533" t="s">
        <v>0</v>
      </c>
      <c r="Z8" s="662" t="s">
        <v>3</v>
      </c>
      <c r="AA8" s="1156"/>
      <c r="AB8" s="1269"/>
      <c r="AC8" s="36"/>
      <c r="AD8" s="658"/>
      <c r="AE8" s="658"/>
      <c r="AF8" s="658"/>
      <c r="AG8" s="658"/>
      <c r="AH8" s="641"/>
      <c r="AI8" s="641"/>
      <c r="AJ8" s="641"/>
      <c r="AK8" s="641"/>
      <c r="AL8" s="641"/>
      <c r="AM8" s="641"/>
      <c r="AN8" s="641"/>
    </row>
    <row r="9" spans="1:40" s="44" customFormat="1" ht="18" customHeight="1" x14ac:dyDescent="0.15">
      <c r="A9" s="2501"/>
      <c r="B9" s="464" t="s">
        <v>4</v>
      </c>
      <c r="C9" s="208"/>
      <c r="D9" s="179"/>
      <c r="E9" s="140"/>
      <c r="J9" s="87"/>
      <c r="K9" s="87"/>
      <c r="L9" s="87"/>
      <c r="M9" s="87"/>
      <c r="N9" s="87"/>
      <c r="O9" s="87"/>
      <c r="P9" s="87"/>
      <c r="Q9" s="87"/>
      <c r="R9" s="87"/>
      <c r="S9" s="87"/>
      <c r="T9" s="87"/>
      <c r="U9" s="87"/>
      <c r="V9" s="87"/>
      <c r="W9" s="87"/>
      <c r="X9" s="87"/>
      <c r="Y9" s="2534"/>
      <c r="Z9" s="651" t="s">
        <v>4</v>
      </c>
      <c r="AA9" s="1168"/>
      <c r="AB9" s="1269"/>
      <c r="AC9" s="1169"/>
      <c r="AD9" s="658"/>
      <c r="AE9" s="658"/>
      <c r="AF9" s="658"/>
      <c r="AG9" s="658"/>
      <c r="AH9" s="641"/>
      <c r="AI9" s="641"/>
      <c r="AJ9" s="641"/>
      <c r="AK9" s="641"/>
      <c r="AL9" s="641"/>
      <c r="AM9" s="641"/>
      <c r="AN9" s="641"/>
    </row>
    <row r="10" spans="1:40" s="44" customFormat="1" ht="18" customHeight="1" x14ac:dyDescent="0.15">
      <c r="A10" s="2502"/>
      <c r="B10" s="801" t="s">
        <v>1080</v>
      </c>
      <c r="C10" s="125"/>
      <c r="D10" s="181"/>
      <c r="E10" s="154"/>
      <c r="J10" s="87"/>
      <c r="K10" s="87"/>
      <c r="L10" s="87"/>
      <c r="M10" s="87"/>
      <c r="N10" s="87"/>
      <c r="O10" s="87"/>
      <c r="P10" s="87"/>
      <c r="Q10" s="87"/>
      <c r="R10" s="87"/>
      <c r="S10" s="87"/>
      <c r="T10" s="87"/>
      <c r="U10" s="87"/>
      <c r="V10" s="87"/>
      <c r="W10" s="87"/>
      <c r="X10" s="87"/>
      <c r="Y10" s="2535"/>
      <c r="Z10" s="652" t="s">
        <v>1080</v>
      </c>
      <c r="AA10" s="1180"/>
      <c r="AB10" s="1270"/>
      <c r="AC10" s="35"/>
      <c r="AD10" s="658"/>
      <c r="AE10" s="658"/>
      <c r="AF10" s="658"/>
      <c r="AG10" s="658"/>
      <c r="AH10" s="641"/>
      <c r="AI10" s="641"/>
      <c r="AJ10" s="641"/>
      <c r="AK10" s="641"/>
      <c r="AL10" s="641"/>
      <c r="AM10" s="641"/>
      <c r="AN10" s="641"/>
    </row>
    <row r="11" spans="1:40" s="44" customFormat="1" ht="18" customHeight="1" x14ac:dyDescent="0.15">
      <c r="A11" s="2494" t="s">
        <v>1107</v>
      </c>
      <c r="B11" s="552" t="s">
        <v>5</v>
      </c>
      <c r="C11" s="132"/>
      <c r="D11" s="179"/>
      <c r="E11" s="180"/>
      <c r="J11" s="87"/>
      <c r="K11" s="87"/>
      <c r="L11" s="87"/>
      <c r="M11" s="87"/>
      <c r="N11" s="87"/>
      <c r="O11" s="87"/>
      <c r="P11" s="87"/>
      <c r="Q11" s="87"/>
      <c r="R11" s="87"/>
      <c r="S11" s="87"/>
      <c r="T11" s="87"/>
      <c r="U11" s="87"/>
      <c r="V11" s="87"/>
      <c r="W11" s="87"/>
      <c r="X11" s="87"/>
      <c r="Y11" s="2533" t="s">
        <v>1107</v>
      </c>
      <c r="Z11" s="662" t="s">
        <v>5</v>
      </c>
      <c r="AA11" s="1156"/>
      <c r="AB11" s="1269"/>
      <c r="AC11" s="36"/>
      <c r="AD11" s="658"/>
      <c r="AE11" s="658"/>
      <c r="AF11" s="658"/>
      <c r="AG11" s="658"/>
      <c r="AH11" s="641"/>
      <c r="AI11" s="641"/>
      <c r="AJ11" s="641"/>
      <c r="AK11" s="641"/>
      <c r="AL11" s="641"/>
      <c r="AM11" s="641"/>
      <c r="AN11" s="641"/>
    </row>
    <row r="12" spans="1:40" s="44" customFormat="1" ht="18" customHeight="1" x14ac:dyDescent="0.15">
      <c r="A12" s="2495"/>
      <c r="B12" s="553" t="s">
        <v>6</v>
      </c>
      <c r="C12" s="132"/>
      <c r="D12" s="179"/>
      <c r="E12" s="140"/>
      <c r="J12" s="87"/>
      <c r="K12" s="87"/>
      <c r="L12" s="87"/>
      <c r="M12" s="87"/>
      <c r="N12" s="87"/>
      <c r="O12" s="87"/>
      <c r="P12" s="87"/>
      <c r="Q12" s="87"/>
      <c r="R12" s="87"/>
      <c r="S12" s="87"/>
      <c r="T12" s="87"/>
      <c r="U12" s="87"/>
      <c r="V12" s="87"/>
      <c r="W12" s="87"/>
      <c r="X12" s="87"/>
      <c r="Y12" s="2536"/>
      <c r="Z12" s="663" t="s">
        <v>6</v>
      </c>
      <c r="AA12" s="1156"/>
      <c r="AB12" s="1269"/>
      <c r="AC12" s="1199"/>
      <c r="AD12" s="658"/>
      <c r="AE12" s="658"/>
      <c r="AF12" s="658"/>
      <c r="AG12" s="658"/>
      <c r="AH12" s="641"/>
      <c r="AI12" s="641"/>
      <c r="AJ12" s="641"/>
      <c r="AK12" s="641"/>
      <c r="AL12" s="641"/>
      <c r="AM12" s="641"/>
      <c r="AN12" s="641"/>
    </row>
    <row r="13" spans="1:40" s="44" customFormat="1" ht="18" customHeight="1" x14ac:dyDescent="0.15">
      <c r="A13" s="2496"/>
      <c r="B13" s="802" t="s">
        <v>1081</v>
      </c>
      <c r="C13" s="125"/>
      <c r="D13" s="181"/>
      <c r="E13" s="126"/>
      <c r="J13" s="87"/>
      <c r="K13" s="87"/>
      <c r="L13" s="87"/>
      <c r="M13" s="87"/>
      <c r="N13" s="87"/>
      <c r="O13" s="87"/>
      <c r="P13" s="87"/>
      <c r="Q13" s="87"/>
      <c r="R13" s="87"/>
      <c r="S13" s="87"/>
      <c r="T13" s="87"/>
      <c r="U13" s="87"/>
      <c r="V13" s="87"/>
      <c r="W13" s="87"/>
      <c r="X13" s="87"/>
      <c r="Y13" s="2535"/>
      <c r="Z13" s="655" t="s">
        <v>1081</v>
      </c>
      <c r="AA13" s="1180"/>
      <c r="AB13" s="1270"/>
      <c r="AC13" s="35"/>
      <c r="AD13" s="658"/>
      <c r="AE13" s="658"/>
      <c r="AF13" s="658"/>
      <c r="AG13" s="658"/>
      <c r="AH13" s="641"/>
      <c r="AI13" s="641"/>
      <c r="AJ13" s="641"/>
      <c r="AK13" s="641"/>
      <c r="AL13" s="641"/>
      <c r="AM13" s="641"/>
      <c r="AN13" s="641"/>
    </row>
    <row r="14" spans="1:40" s="44" customFormat="1" ht="18" customHeight="1" x14ac:dyDescent="0.15">
      <c r="A14" s="2497" t="s">
        <v>1</v>
      </c>
      <c r="B14" s="803" t="s">
        <v>1082</v>
      </c>
      <c r="C14" s="132"/>
      <c r="D14" s="179"/>
      <c r="E14" s="180"/>
      <c r="J14" s="87"/>
      <c r="K14" s="87"/>
      <c r="L14" s="87"/>
      <c r="M14" s="87"/>
      <c r="N14" s="87"/>
      <c r="O14" s="87"/>
      <c r="P14" s="87"/>
      <c r="Q14" s="87"/>
      <c r="R14" s="87"/>
      <c r="S14" s="87"/>
      <c r="T14" s="87"/>
      <c r="U14" s="87"/>
      <c r="V14" s="87"/>
      <c r="W14" s="87"/>
      <c r="X14" s="87"/>
      <c r="Y14" s="2537" t="s">
        <v>1</v>
      </c>
      <c r="Z14" s="653" t="s">
        <v>1082</v>
      </c>
      <c r="AA14" s="1156"/>
      <c r="AB14" s="1269"/>
      <c r="AC14" s="36"/>
      <c r="AD14" s="658"/>
      <c r="AE14" s="658"/>
      <c r="AF14" s="658"/>
      <c r="AG14" s="658"/>
      <c r="AH14" s="641"/>
      <c r="AI14" s="641"/>
      <c r="AJ14" s="641"/>
      <c r="AK14" s="641"/>
      <c r="AL14" s="641"/>
      <c r="AM14" s="641"/>
      <c r="AN14" s="641"/>
    </row>
    <row r="15" spans="1:40" s="44" customFormat="1" ht="18" customHeight="1" x14ac:dyDescent="0.15">
      <c r="A15" s="2498"/>
      <c r="B15" s="804" t="s">
        <v>1083</v>
      </c>
      <c r="C15" s="132"/>
      <c r="D15" s="179"/>
      <c r="E15" s="140"/>
      <c r="J15" s="87"/>
      <c r="K15" s="87"/>
      <c r="L15" s="87"/>
      <c r="M15" s="87"/>
      <c r="N15" s="87"/>
      <c r="O15" s="87"/>
      <c r="P15" s="87"/>
      <c r="Q15" s="87"/>
      <c r="R15" s="87"/>
      <c r="S15" s="87"/>
      <c r="T15" s="87"/>
      <c r="U15" s="87"/>
      <c r="V15" s="87"/>
      <c r="W15" s="87"/>
      <c r="X15" s="87"/>
      <c r="Y15" s="2534"/>
      <c r="Z15" s="654" t="s">
        <v>1083</v>
      </c>
      <c r="AA15" s="1156"/>
      <c r="AB15" s="1269"/>
      <c r="AC15" s="1199"/>
      <c r="AD15" s="658"/>
      <c r="AE15" s="658"/>
      <c r="AF15" s="658"/>
      <c r="AG15" s="658"/>
      <c r="AH15" s="641"/>
      <c r="AI15" s="641"/>
      <c r="AJ15" s="641"/>
      <c r="AK15" s="641"/>
      <c r="AL15" s="641"/>
      <c r="AM15" s="641"/>
      <c r="AN15" s="641"/>
    </row>
    <row r="16" spans="1:40" s="44" customFormat="1" ht="18" customHeight="1" x14ac:dyDescent="0.15">
      <c r="A16" s="2498"/>
      <c r="B16" s="804" t="s">
        <v>1084</v>
      </c>
      <c r="C16" s="132"/>
      <c r="D16" s="179"/>
      <c r="E16" s="140"/>
      <c r="J16" s="87"/>
      <c r="K16" s="87"/>
      <c r="L16" s="87"/>
      <c r="M16" s="87"/>
      <c r="N16" s="87"/>
      <c r="O16" s="87"/>
      <c r="P16" s="87"/>
      <c r="Q16" s="87"/>
      <c r="R16" s="87"/>
      <c r="S16" s="87"/>
      <c r="T16" s="87"/>
      <c r="U16" s="87"/>
      <c r="V16" s="87"/>
      <c r="W16" s="87"/>
      <c r="X16" s="87"/>
      <c r="Y16" s="2534"/>
      <c r="Z16" s="654" t="s">
        <v>1084</v>
      </c>
      <c r="AA16" s="1156"/>
      <c r="AB16" s="1269"/>
      <c r="AC16" s="1199"/>
      <c r="AD16" s="658"/>
      <c r="AE16" s="658"/>
      <c r="AF16" s="658"/>
      <c r="AG16" s="658"/>
      <c r="AH16" s="641"/>
      <c r="AI16" s="641"/>
      <c r="AJ16" s="641"/>
      <c r="AK16" s="641"/>
      <c r="AL16" s="641"/>
      <c r="AM16" s="641"/>
      <c r="AN16" s="641"/>
    </row>
    <row r="17" spans="1:40" s="44" customFormat="1" ht="18" customHeight="1" x14ac:dyDescent="0.15">
      <c r="A17" s="2499"/>
      <c r="B17" s="805" t="s">
        <v>3423</v>
      </c>
      <c r="C17" s="125"/>
      <c r="D17" s="181"/>
      <c r="E17" s="126"/>
      <c r="J17" s="87"/>
      <c r="K17" s="87"/>
      <c r="L17" s="87"/>
      <c r="M17" s="87"/>
      <c r="N17" s="87"/>
      <c r="O17" s="87"/>
      <c r="P17" s="87"/>
      <c r="Q17" s="87"/>
      <c r="R17" s="87"/>
      <c r="S17" s="87"/>
      <c r="T17" s="87"/>
      <c r="U17" s="87"/>
      <c r="V17" s="87"/>
      <c r="W17" s="87"/>
      <c r="X17" s="87"/>
      <c r="Y17" s="2538"/>
      <c r="Z17" s="655" t="s">
        <v>3423</v>
      </c>
      <c r="AA17" s="1180"/>
      <c r="AB17" s="1270"/>
      <c r="AC17" s="35"/>
      <c r="AD17" s="658"/>
      <c r="AE17" s="658"/>
      <c r="AF17" s="658"/>
      <c r="AG17" s="658"/>
      <c r="AH17" s="641"/>
      <c r="AI17" s="641"/>
      <c r="AJ17" s="641"/>
      <c r="AK17" s="641"/>
      <c r="AL17" s="641"/>
      <c r="AM17" s="641"/>
      <c r="AN17" s="641"/>
    </row>
    <row r="18" spans="1:40" s="44" customFormat="1" ht="18" customHeight="1" x14ac:dyDescent="0.15">
      <c r="A18" s="2473" t="s">
        <v>1085</v>
      </c>
      <c r="B18" s="2474"/>
      <c r="C18" s="202"/>
      <c r="D18" s="202"/>
      <c r="E18" s="180"/>
      <c r="J18" s="87"/>
      <c r="K18" s="87"/>
      <c r="L18" s="87"/>
      <c r="M18" s="87"/>
      <c r="N18" s="87"/>
      <c r="O18" s="87"/>
      <c r="P18" s="87"/>
      <c r="Q18" s="87"/>
      <c r="R18" s="87"/>
      <c r="S18" s="87"/>
      <c r="T18" s="87"/>
      <c r="U18" s="87"/>
      <c r="V18" s="87"/>
      <c r="W18" s="87"/>
      <c r="X18" s="87"/>
      <c r="Y18" s="2539" t="s">
        <v>1085</v>
      </c>
      <c r="Z18" s="2540"/>
      <c r="AA18" s="605"/>
      <c r="AB18" s="605"/>
      <c r="AC18" s="36"/>
      <c r="AD18" s="658"/>
      <c r="AE18" s="658"/>
      <c r="AF18" s="658"/>
      <c r="AG18" s="658"/>
      <c r="AH18" s="641"/>
      <c r="AI18" s="641"/>
      <c r="AJ18" s="641"/>
      <c r="AK18" s="641"/>
      <c r="AL18" s="641"/>
      <c r="AM18" s="641"/>
      <c r="AN18" s="641"/>
    </row>
    <row r="19" spans="1:40" s="44" customFormat="1" ht="18" customHeight="1" x14ac:dyDescent="0.15">
      <c r="A19" s="2460" t="s">
        <v>1103</v>
      </c>
      <c r="B19" s="806" t="s">
        <v>1086</v>
      </c>
      <c r="C19" s="132"/>
      <c r="D19" s="132"/>
      <c r="E19" s="180"/>
      <c r="J19" s="87"/>
      <c r="K19" s="87"/>
      <c r="L19" s="87"/>
      <c r="M19" s="87"/>
      <c r="N19" s="87"/>
      <c r="O19" s="87"/>
      <c r="P19" s="87"/>
      <c r="Q19" s="87"/>
      <c r="R19" s="87"/>
      <c r="S19" s="87"/>
      <c r="T19" s="87"/>
      <c r="U19" s="87"/>
      <c r="V19" s="87"/>
      <c r="W19" s="87"/>
      <c r="X19" s="87"/>
      <c r="Y19" s="2537" t="s">
        <v>1103</v>
      </c>
      <c r="Z19" s="653" t="s">
        <v>1086</v>
      </c>
      <c r="AA19" s="1156"/>
      <c r="AB19" s="1156"/>
      <c r="AC19" s="36"/>
      <c r="AD19" s="658"/>
      <c r="AE19" s="658"/>
      <c r="AF19" s="658"/>
      <c r="AG19" s="658"/>
      <c r="AH19" s="641"/>
      <c r="AI19" s="641"/>
      <c r="AJ19" s="641"/>
      <c r="AK19" s="641"/>
      <c r="AL19" s="641"/>
      <c r="AM19" s="641"/>
      <c r="AN19" s="641"/>
    </row>
    <row r="20" spans="1:40" s="44" customFormat="1" ht="18" customHeight="1" x14ac:dyDescent="0.15">
      <c r="A20" s="2461"/>
      <c r="B20" s="807" t="s">
        <v>1121</v>
      </c>
      <c r="C20" s="132"/>
      <c r="D20" s="179"/>
      <c r="E20" s="140"/>
      <c r="J20" s="87"/>
      <c r="K20" s="87"/>
      <c r="L20" s="87"/>
      <c r="M20" s="87"/>
      <c r="N20" s="87"/>
      <c r="O20" s="87"/>
      <c r="P20" s="87"/>
      <c r="Q20" s="87"/>
      <c r="R20" s="87"/>
      <c r="S20" s="87"/>
      <c r="T20" s="87"/>
      <c r="U20" s="87"/>
      <c r="V20" s="87"/>
      <c r="W20" s="87"/>
      <c r="X20" s="87"/>
      <c r="Y20" s="2534"/>
      <c r="Z20" s="654" t="s">
        <v>1121</v>
      </c>
      <c r="AA20" s="1156"/>
      <c r="AB20" s="1269"/>
      <c r="AC20" s="1199"/>
      <c r="AD20" s="658"/>
      <c r="AE20" s="658"/>
      <c r="AF20" s="658"/>
      <c r="AG20" s="658"/>
      <c r="AH20" s="641"/>
      <c r="AI20" s="641"/>
      <c r="AJ20" s="641"/>
      <c r="AK20" s="641"/>
      <c r="AL20" s="641"/>
      <c r="AM20" s="641"/>
      <c r="AN20" s="641"/>
    </row>
    <row r="21" spans="1:40" s="44" customFormat="1" ht="18" customHeight="1" x14ac:dyDescent="0.15">
      <c r="A21" s="2461"/>
      <c r="B21" s="807" t="s">
        <v>1266</v>
      </c>
      <c r="C21" s="132"/>
      <c r="D21" s="179"/>
      <c r="E21" s="140"/>
      <c r="J21" s="87"/>
      <c r="K21" s="87"/>
      <c r="L21" s="87"/>
      <c r="M21" s="87"/>
      <c r="N21" s="87"/>
      <c r="O21" s="87"/>
      <c r="P21" s="87"/>
      <c r="Q21" s="87"/>
      <c r="R21" s="87"/>
      <c r="S21" s="87"/>
      <c r="T21" s="87"/>
      <c r="U21" s="87"/>
      <c r="V21" s="87"/>
      <c r="W21" s="87"/>
      <c r="X21" s="87"/>
      <c r="Y21" s="2534"/>
      <c r="Z21" s="654" t="s">
        <v>1266</v>
      </c>
      <c r="AA21" s="1156"/>
      <c r="AB21" s="1269"/>
      <c r="AC21" s="1199"/>
      <c r="AD21" s="658"/>
      <c r="AE21" s="658"/>
      <c r="AF21" s="658"/>
      <c r="AG21" s="658"/>
      <c r="AH21" s="641"/>
      <c r="AI21" s="641"/>
      <c r="AJ21" s="641"/>
      <c r="AK21" s="641"/>
      <c r="AL21" s="641"/>
      <c r="AM21" s="641"/>
      <c r="AN21" s="641"/>
    </row>
    <row r="22" spans="1:40" s="44" customFormat="1" ht="18" customHeight="1" x14ac:dyDescent="0.15">
      <c r="A22" s="2461"/>
      <c r="B22" s="467" t="s">
        <v>7</v>
      </c>
      <c r="C22" s="208"/>
      <c r="D22" s="339"/>
      <c r="E22" s="212"/>
      <c r="J22" s="87"/>
      <c r="K22" s="87"/>
      <c r="L22" s="87"/>
      <c r="M22" s="87"/>
      <c r="N22" s="87"/>
      <c r="O22" s="87"/>
      <c r="P22" s="87"/>
      <c r="Q22" s="87"/>
      <c r="R22" s="87"/>
      <c r="S22" s="87"/>
      <c r="T22" s="87"/>
      <c r="U22" s="87"/>
      <c r="V22" s="87"/>
      <c r="W22" s="87"/>
      <c r="X22" s="87"/>
      <c r="Y22" s="2534"/>
      <c r="Z22" s="652" t="s">
        <v>7</v>
      </c>
      <c r="AA22" s="1168"/>
      <c r="AB22" s="1271"/>
      <c r="AC22" s="1217"/>
      <c r="AD22" s="658"/>
      <c r="AE22" s="658"/>
      <c r="AF22" s="658"/>
      <c r="AG22" s="658"/>
      <c r="AH22" s="641"/>
      <c r="AI22" s="641"/>
      <c r="AJ22" s="641"/>
      <c r="AK22" s="641"/>
      <c r="AL22" s="641"/>
      <c r="AM22" s="641"/>
      <c r="AN22" s="641"/>
    </row>
    <row r="23" spans="1:40" s="44" customFormat="1" ht="18" customHeight="1" x14ac:dyDescent="0.15">
      <c r="A23" s="2462"/>
      <c r="B23" s="808" t="s">
        <v>1106</v>
      </c>
      <c r="C23" s="125"/>
      <c r="D23" s="181"/>
      <c r="E23" s="126"/>
      <c r="J23" s="87"/>
      <c r="K23" s="87"/>
      <c r="L23" s="87"/>
      <c r="M23" s="87"/>
      <c r="N23" s="87"/>
      <c r="O23" s="87"/>
      <c r="P23" s="87"/>
      <c r="Q23" s="87"/>
      <c r="R23" s="87"/>
      <c r="S23" s="87"/>
      <c r="T23" s="87"/>
      <c r="U23" s="87"/>
      <c r="V23" s="87"/>
      <c r="W23" s="87"/>
      <c r="X23" s="87"/>
      <c r="Y23" s="2538"/>
      <c r="Z23" s="655" t="s">
        <v>1106</v>
      </c>
      <c r="AA23" s="1180"/>
      <c r="AB23" s="1270"/>
      <c r="AC23" s="35"/>
      <c r="AD23" s="658"/>
      <c r="AE23" s="658"/>
      <c r="AF23" s="658"/>
      <c r="AG23" s="658"/>
      <c r="AH23" s="641"/>
      <c r="AI23" s="641"/>
      <c r="AJ23" s="641"/>
      <c r="AK23" s="641"/>
      <c r="AL23" s="641"/>
      <c r="AM23" s="641"/>
      <c r="AN23" s="641"/>
    </row>
    <row r="24" spans="1:40" s="44" customFormat="1" ht="18" customHeight="1" x14ac:dyDescent="0.15">
      <c r="A24" s="2465" t="s">
        <v>137</v>
      </c>
      <c r="B24" s="468" t="s">
        <v>136</v>
      </c>
      <c r="C24" s="132"/>
      <c r="D24" s="179"/>
      <c r="E24" s="180"/>
      <c r="J24" s="87"/>
      <c r="K24" s="87"/>
      <c r="L24" s="87"/>
      <c r="M24" s="87"/>
      <c r="N24" s="87"/>
      <c r="O24" s="87"/>
      <c r="P24" s="87"/>
      <c r="Q24" s="87"/>
      <c r="R24" s="87"/>
      <c r="S24" s="87"/>
      <c r="T24" s="87"/>
      <c r="U24" s="87"/>
      <c r="V24" s="87"/>
      <c r="W24" s="87"/>
      <c r="X24" s="87"/>
      <c r="Y24" s="2537" t="s">
        <v>137</v>
      </c>
      <c r="Z24" s="653" t="s">
        <v>136</v>
      </c>
      <c r="AA24" s="1156"/>
      <c r="AB24" s="1269"/>
      <c r="AC24" s="36"/>
      <c r="AD24" s="658"/>
      <c r="AE24" s="658"/>
      <c r="AF24" s="658"/>
      <c r="AG24" s="658"/>
      <c r="AH24" s="641"/>
      <c r="AI24" s="641"/>
      <c r="AJ24" s="641"/>
      <c r="AK24" s="641"/>
      <c r="AL24" s="641"/>
      <c r="AM24" s="641"/>
      <c r="AN24" s="641"/>
    </row>
    <row r="25" spans="1:40" s="44" customFormat="1" ht="18" customHeight="1" x14ac:dyDescent="0.15">
      <c r="A25" s="2466"/>
      <c r="B25" s="469" t="s">
        <v>28</v>
      </c>
      <c r="C25" s="132"/>
      <c r="D25" s="179"/>
      <c r="E25" s="140"/>
      <c r="J25" s="87"/>
      <c r="K25" s="87"/>
      <c r="L25" s="87"/>
      <c r="M25" s="87"/>
      <c r="N25" s="87"/>
      <c r="O25" s="87"/>
      <c r="P25" s="87"/>
      <c r="Q25" s="87"/>
      <c r="R25" s="87"/>
      <c r="S25" s="87"/>
      <c r="T25" s="87"/>
      <c r="U25" s="87"/>
      <c r="V25" s="87"/>
      <c r="W25" s="87"/>
      <c r="X25" s="87"/>
      <c r="Y25" s="2534"/>
      <c r="Z25" s="654" t="s">
        <v>28</v>
      </c>
      <c r="AA25" s="1156"/>
      <c r="AB25" s="1269"/>
      <c r="AC25" s="1199"/>
      <c r="AD25" s="658"/>
      <c r="AE25" s="658"/>
      <c r="AF25" s="658"/>
      <c r="AG25" s="658"/>
      <c r="AH25" s="641"/>
      <c r="AI25" s="641"/>
      <c r="AJ25" s="641"/>
      <c r="AK25" s="641"/>
      <c r="AL25" s="641"/>
      <c r="AM25" s="641"/>
      <c r="AN25" s="641"/>
    </row>
    <row r="26" spans="1:40" s="44" customFormat="1" ht="18" customHeight="1" x14ac:dyDescent="0.15">
      <c r="A26" s="2466"/>
      <c r="B26" s="469" t="s">
        <v>138</v>
      </c>
      <c r="C26" s="132"/>
      <c r="D26" s="179"/>
      <c r="E26" s="140"/>
      <c r="J26" s="87"/>
      <c r="K26" s="87"/>
      <c r="L26" s="87"/>
      <c r="M26" s="87"/>
      <c r="N26" s="87"/>
      <c r="O26" s="87"/>
      <c r="P26" s="87"/>
      <c r="Q26" s="87"/>
      <c r="R26" s="87"/>
      <c r="S26" s="87"/>
      <c r="T26" s="87"/>
      <c r="U26" s="87"/>
      <c r="V26" s="87"/>
      <c r="W26" s="87"/>
      <c r="X26" s="87"/>
      <c r="Y26" s="2534"/>
      <c r="Z26" s="654" t="s">
        <v>138</v>
      </c>
      <c r="AA26" s="1156"/>
      <c r="AB26" s="1269"/>
      <c r="AC26" s="1199"/>
      <c r="AD26" s="658"/>
      <c r="AE26" s="658"/>
      <c r="AF26" s="658"/>
      <c r="AG26" s="658"/>
      <c r="AH26" s="641"/>
      <c r="AI26" s="641"/>
      <c r="AJ26" s="641"/>
      <c r="AK26" s="641"/>
      <c r="AL26" s="641"/>
      <c r="AM26" s="641"/>
      <c r="AN26" s="641"/>
    </row>
    <row r="27" spans="1:40" s="44" customFormat="1" ht="18" customHeight="1" x14ac:dyDescent="0.15">
      <c r="A27" s="2466"/>
      <c r="B27" s="469" t="s">
        <v>179</v>
      </c>
      <c r="C27" s="132"/>
      <c r="D27" s="179"/>
      <c r="E27" s="140"/>
      <c r="J27" s="87"/>
      <c r="K27" s="87"/>
      <c r="L27" s="87"/>
      <c r="M27" s="87"/>
      <c r="N27" s="87"/>
      <c r="O27" s="87"/>
      <c r="P27" s="87"/>
      <c r="Q27" s="87"/>
      <c r="R27" s="87"/>
      <c r="S27" s="87"/>
      <c r="T27" s="87"/>
      <c r="U27" s="87"/>
      <c r="V27" s="87"/>
      <c r="W27" s="87"/>
      <c r="X27" s="87"/>
      <c r="Y27" s="2534"/>
      <c r="Z27" s="654" t="s">
        <v>179</v>
      </c>
      <c r="AA27" s="1156"/>
      <c r="AB27" s="1269"/>
      <c r="AC27" s="1199"/>
      <c r="AD27" s="658"/>
      <c r="AE27" s="658"/>
      <c r="AF27" s="658"/>
      <c r="AG27" s="658"/>
      <c r="AH27" s="641"/>
      <c r="AI27" s="641"/>
      <c r="AJ27" s="641"/>
      <c r="AK27" s="641"/>
      <c r="AL27" s="641"/>
      <c r="AM27" s="641"/>
      <c r="AN27" s="641"/>
    </row>
    <row r="28" spans="1:40" s="44" customFormat="1" ht="18" customHeight="1" x14ac:dyDescent="0.15">
      <c r="A28" s="2466"/>
      <c r="B28" s="809" t="s">
        <v>1177</v>
      </c>
      <c r="C28" s="208"/>
      <c r="D28" s="339"/>
      <c r="E28" s="212"/>
      <c r="J28" s="87"/>
      <c r="K28" s="87"/>
      <c r="L28" s="87"/>
      <c r="M28" s="87"/>
      <c r="N28" s="87"/>
      <c r="O28" s="87"/>
      <c r="P28" s="87"/>
      <c r="Q28" s="87"/>
      <c r="R28" s="87"/>
      <c r="S28" s="87"/>
      <c r="T28" s="87"/>
      <c r="U28" s="87"/>
      <c r="V28" s="87"/>
      <c r="W28" s="87"/>
      <c r="X28" s="87"/>
      <c r="Y28" s="2534"/>
      <c r="Z28" s="652" t="s">
        <v>1177</v>
      </c>
      <c r="AA28" s="1168"/>
      <c r="AB28" s="1271"/>
      <c r="AC28" s="1217"/>
      <c r="AD28" s="658"/>
      <c r="AE28" s="658"/>
      <c r="AF28" s="658"/>
      <c r="AG28" s="658"/>
      <c r="AH28" s="641"/>
      <c r="AI28" s="641"/>
      <c r="AJ28" s="641"/>
      <c r="AK28" s="641"/>
      <c r="AL28" s="641"/>
      <c r="AM28" s="641"/>
      <c r="AN28" s="641"/>
    </row>
    <row r="29" spans="1:40" s="44" customFormat="1" ht="18" customHeight="1" x14ac:dyDescent="0.15">
      <c r="A29" s="2467"/>
      <c r="B29" s="810" t="s">
        <v>1179</v>
      </c>
      <c r="C29" s="125"/>
      <c r="D29" s="181"/>
      <c r="E29" s="126"/>
      <c r="J29" s="87"/>
      <c r="K29" s="87"/>
      <c r="L29" s="87"/>
      <c r="M29" s="87"/>
      <c r="N29" s="87"/>
      <c r="O29" s="87"/>
      <c r="P29" s="87"/>
      <c r="Q29" s="87"/>
      <c r="R29" s="87"/>
      <c r="S29" s="87"/>
      <c r="T29" s="87"/>
      <c r="U29" s="87"/>
      <c r="V29" s="87"/>
      <c r="W29" s="87"/>
      <c r="X29" s="87"/>
      <c r="Y29" s="2538"/>
      <c r="Z29" s="655" t="s">
        <v>1179</v>
      </c>
      <c r="AA29" s="1180"/>
      <c r="AB29" s="1270"/>
      <c r="AC29" s="35"/>
      <c r="AD29" s="658"/>
      <c r="AE29" s="658"/>
      <c r="AF29" s="658"/>
      <c r="AG29" s="658"/>
      <c r="AH29" s="641"/>
      <c r="AI29" s="641"/>
      <c r="AJ29" s="641"/>
      <c r="AK29" s="641"/>
      <c r="AL29" s="641"/>
      <c r="AM29" s="641"/>
      <c r="AN29" s="641"/>
    </row>
    <row r="30" spans="1:40" s="44" customFormat="1" ht="18" customHeight="1" x14ac:dyDescent="0.15">
      <c r="A30" s="2297" t="s">
        <v>1118</v>
      </c>
      <c r="B30" s="2468"/>
      <c r="C30" s="202"/>
      <c r="D30" s="532"/>
      <c r="E30" s="345"/>
      <c r="J30" s="87"/>
      <c r="K30" s="87"/>
      <c r="L30" s="87"/>
      <c r="M30" s="87"/>
      <c r="N30" s="87"/>
      <c r="O30" s="87"/>
      <c r="P30" s="87"/>
      <c r="Q30" s="87"/>
      <c r="R30" s="87"/>
      <c r="S30" s="87"/>
      <c r="T30" s="87"/>
      <c r="U30" s="87"/>
      <c r="V30" s="87"/>
      <c r="W30" s="87"/>
      <c r="X30" s="87"/>
      <c r="Y30" s="2539" t="s">
        <v>1118</v>
      </c>
      <c r="Z30" s="2540"/>
      <c r="AA30" s="605"/>
      <c r="AB30" s="1113"/>
      <c r="AC30" s="1129"/>
      <c r="AD30" s="658"/>
      <c r="AE30" s="658"/>
      <c r="AF30" s="658"/>
      <c r="AG30" s="658"/>
      <c r="AH30" s="641"/>
      <c r="AI30" s="641"/>
      <c r="AJ30" s="641"/>
      <c r="AK30" s="641"/>
      <c r="AL30" s="641"/>
      <c r="AM30" s="641"/>
      <c r="AN30" s="641"/>
    </row>
    <row r="31" spans="1:40" s="44" customFormat="1" ht="18" customHeight="1" x14ac:dyDescent="0.15">
      <c r="A31" s="2469" t="s">
        <v>3422</v>
      </c>
      <c r="B31" s="816" t="s">
        <v>1087</v>
      </c>
      <c r="C31" s="120"/>
      <c r="D31" s="348"/>
      <c r="E31" s="180"/>
      <c r="J31" s="87"/>
      <c r="K31" s="87"/>
      <c r="L31" s="87"/>
      <c r="M31" s="87"/>
      <c r="N31" s="87"/>
      <c r="O31" s="87"/>
      <c r="P31" s="87"/>
      <c r="Q31" s="87"/>
      <c r="R31" s="87"/>
      <c r="S31" s="87"/>
      <c r="T31" s="87"/>
      <c r="U31" s="87"/>
      <c r="V31" s="87"/>
      <c r="W31" s="87"/>
      <c r="X31" s="87"/>
      <c r="Y31" s="2541" t="s">
        <v>3422</v>
      </c>
      <c r="Z31" s="664" t="s">
        <v>1087</v>
      </c>
      <c r="AA31" s="1188"/>
      <c r="AB31" s="1122"/>
      <c r="AC31" s="36"/>
      <c r="AD31" s="658"/>
      <c r="AE31" s="658"/>
      <c r="AF31" s="658"/>
      <c r="AG31" s="658"/>
      <c r="AH31" s="641"/>
      <c r="AI31" s="641"/>
      <c r="AJ31" s="641"/>
      <c r="AK31" s="641"/>
      <c r="AL31" s="641"/>
      <c r="AM31" s="641"/>
      <c r="AN31" s="641"/>
    </row>
    <row r="32" spans="1:40" s="44" customFormat="1" ht="18" customHeight="1" x14ac:dyDescent="0.15">
      <c r="A32" s="2470"/>
      <c r="B32" s="817" t="s">
        <v>1088</v>
      </c>
      <c r="C32" s="333"/>
      <c r="D32" s="339"/>
      <c r="E32" s="209"/>
      <c r="J32" s="87"/>
      <c r="K32" s="87"/>
      <c r="L32" s="87"/>
      <c r="M32" s="87"/>
      <c r="N32" s="87"/>
      <c r="O32" s="87"/>
      <c r="P32" s="87"/>
      <c r="Q32" s="87"/>
      <c r="R32" s="87"/>
      <c r="S32" s="87"/>
      <c r="T32" s="87"/>
      <c r="U32" s="87"/>
      <c r="V32" s="87"/>
      <c r="W32" s="87"/>
      <c r="X32" s="87"/>
      <c r="Y32" s="2542"/>
      <c r="Z32" s="665" t="s">
        <v>1088</v>
      </c>
      <c r="AA32" s="1167"/>
      <c r="AB32" s="1271"/>
      <c r="AC32" s="1169"/>
      <c r="AD32" s="658"/>
      <c r="AE32" s="658"/>
      <c r="AF32" s="658"/>
      <c r="AG32" s="658"/>
      <c r="AH32" s="641"/>
      <c r="AI32" s="641"/>
      <c r="AJ32" s="641"/>
      <c r="AK32" s="641"/>
      <c r="AL32" s="641"/>
      <c r="AM32" s="641"/>
      <c r="AN32" s="641"/>
    </row>
    <row r="33" spans="1:46" s="44" customFormat="1" ht="18" customHeight="1" thickBot="1" x14ac:dyDescent="0.2">
      <c r="A33" s="2471" t="s">
        <v>27</v>
      </c>
      <c r="B33" s="2472"/>
      <c r="C33" s="182"/>
      <c r="D33" s="183"/>
      <c r="E33" s="184"/>
      <c r="J33" s="87"/>
      <c r="K33" s="87"/>
      <c r="L33" s="87"/>
      <c r="M33" s="87"/>
      <c r="N33" s="87"/>
      <c r="O33" s="87"/>
      <c r="P33" s="87"/>
      <c r="Q33" s="87"/>
      <c r="R33" s="87"/>
      <c r="S33" s="87"/>
      <c r="T33" s="87"/>
      <c r="U33" s="87"/>
      <c r="V33" s="87"/>
      <c r="W33" s="87"/>
      <c r="X33" s="87"/>
      <c r="Y33" s="2543" t="s">
        <v>27</v>
      </c>
      <c r="Z33" s="2544"/>
      <c r="AA33" s="1272"/>
      <c r="AB33" s="1273"/>
      <c r="AC33" s="1274"/>
      <c r="AD33" s="658"/>
      <c r="AE33" s="658"/>
      <c r="AF33" s="658"/>
      <c r="AG33" s="658"/>
      <c r="AH33" s="641"/>
      <c r="AI33" s="641"/>
      <c r="AJ33" s="641"/>
      <c r="AK33" s="641"/>
      <c r="AL33" s="641"/>
      <c r="AM33" s="641"/>
      <c r="AN33" s="641"/>
    </row>
    <row r="34" spans="1:46" s="15" customFormat="1" ht="21" customHeight="1" thickTop="1" thickBot="1" x14ac:dyDescent="0.2">
      <c r="A34" s="2512" t="s">
        <v>2</v>
      </c>
      <c r="B34" s="2513"/>
      <c r="C34" s="185">
        <f>SUM(C8:C33)</f>
        <v>0</v>
      </c>
      <c r="D34" s="186">
        <f t="shared" ref="D34:E34" si="0">SUM(D8:D33)</f>
        <v>0</v>
      </c>
      <c r="E34" s="187">
        <f t="shared" si="0"/>
        <v>0</v>
      </c>
      <c r="J34" s="19"/>
      <c r="K34" s="19"/>
      <c r="L34" s="19"/>
      <c r="M34" s="19"/>
      <c r="N34" s="19"/>
      <c r="O34" s="19"/>
      <c r="P34" s="19"/>
      <c r="Q34" s="19"/>
      <c r="R34" s="19"/>
      <c r="S34" s="19"/>
      <c r="T34" s="19"/>
      <c r="U34" s="19"/>
      <c r="V34" s="19"/>
      <c r="W34" s="19"/>
      <c r="X34" s="19"/>
      <c r="Y34" s="2545" t="s">
        <v>2</v>
      </c>
      <c r="Z34" s="2546"/>
      <c r="AA34" s="1275">
        <v>0</v>
      </c>
      <c r="AB34" s="1276">
        <v>0</v>
      </c>
      <c r="AC34" s="38">
        <v>0</v>
      </c>
      <c r="AD34" s="34"/>
      <c r="AE34" s="34"/>
      <c r="AF34" s="34"/>
      <c r="AG34" s="34"/>
      <c r="AH34" s="621"/>
      <c r="AI34" s="621"/>
      <c r="AJ34" s="621"/>
      <c r="AK34" s="621"/>
      <c r="AL34" s="621"/>
      <c r="AM34" s="621"/>
      <c r="AN34" s="621"/>
    </row>
    <row r="35" spans="1:46" s="15" customFormat="1" ht="19.5" customHeight="1" x14ac:dyDescent="0.15">
      <c r="A35" s="1853" t="str">
        <f>IF(ISBLANK('１．学校基本情報'!$A$7),"",'１．学校基本情報'!$A$7)</f>
        <v/>
      </c>
      <c r="B35" s="1853"/>
      <c r="C35" s="1853"/>
      <c r="D35" s="1853"/>
      <c r="E35" s="1853"/>
      <c r="F35" s="1853"/>
      <c r="G35" s="1853"/>
      <c r="H35" s="1853"/>
      <c r="I35" s="1853"/>
      <c r="J35" s="1853"/>
      <c r="K35" s="1853"/>
      <c r="L35" s="1853"/>
      <c r="M35" s="1853"/>
      <c r="N35" s="1853"/>
      <c r="O35" s="1853"/>
      <c r="P35" s="1853"/>
      <c r="Q35" s="1853"/>
      <c r="R35" s="1853"/>
      <c r="S35" s="1853"/>
      <c r="T35" s="1853"/>
      <c r="U35" s="1853"/>
      <c r="V35" s="1853"/>
      <c r="W35" s="19"/>
      <c r="X35" s="19"/>
      <c r="Y35" s="621"/>
      <c r="Z35" s="34"/>
      <c r="AA35" s="34"/>
      <c r="AB35" s="34"/>
      <c r="AC35" s="34"/>
      <c r="AD35" s="34"/>
      <c r="AE35" s="34"/>
      <c r="AF35" s="34"/>
      <c r="AG35" s="34"/>
      <c r="AH35" s="621"/>
      <c r="AI35" s="621"/>
      <c r="AJ35" s="621"/>
      <c r="AK35" s="621"/>
      <c r="AL35" s="621"/>
      <c r="AM35" s="621"/>
      <c r="AN35" s="621"/>
    </row>
    <row r="36" spans="1:46" s="15" customFormat="1" ht="19.5" customHeight="1" thickBot="1" x14ac:dyDescent="0.3">
      <c r="A36" s="189" t="s">
        <v>1302</v>
      </c>
      <c r="B36" s="190"/>
      <c r="C36" s="190"/>
      <c r="D36" s="190"/>
      <c r="E36" s="190"/>
      <c r="F36" s="190"/>
      <c r="G36" s="190"/>
      <c r="H36" s="190"/>
      <c r="I36" s="190"/>
      <c r="J36" s="19"/>
      <c r="K36" s="19"/>
      <c r="L36" s="19"/>
      <c r="M36" s="19"/>
      <c r="N36" s="19"/>
      <c r="O36" s="19"/>
      <c r="P36" s="19"/>
      <c r="Q36" s="19"/>
      <c r="R36" s="19"/>
      <c r="S36" s="19"/>
      <c r="T36" s="19"/>
      <c r="U36" s="19"/>
      <c r="V36" s="19"/>
      <c r="W36" s="19"/>
      <c r="X36" s="19"/>
      <c r="Y36" s="1421" t="s">
        <v>1302</v>
      </c>
      <c r="Z36" s="1422"/>
      <c r="AA36" s="1422"/>
      <c r="AB36" s="1422"/>
      <c r="AC36" s="1422"/>
      <c r="AD36" s="1422"/>
      <c r="AE36" s="1422"/>
      <c r="AF36" s="1422"/>
      <c r="AG36" s="1422"/>
      <c r="AH36" s="621"/>
      <c r="AI36" s="621"/>
      <c r="AJ36" s="621"/>
      <c r="AK36" s="621"/>
      <c r="AL36" s="621"/>
      <c r="AM36" s="621"/>
      <c r="AN36" s="621"/>
    </row>
    <row r="37" spans="1:46" s="15" customFormat="1" ht="18" customHeight="1" x14ac:dyDescent="0.25">
      <c r="A37" s="2506" t="s">
        <v>1185</v>
      </c>
      <c r="B37" s="2509" t="s">
        <v>1190</v>
      </c>
      <c r="C37" s="2520" t="s">
        <v>139</v>
      </c>
      <c r="D37" s="2521"/>
      <c r="E37" s="2521"/>
      <c r="F37" s="2521"/>
      <c r="G37" s="2521"/>
      <c r="H37" s="2521"/>
      <c r="I37" s="2521"/>
      <c r="J37" s="2475" t="s">
        <v>122</v>
      </c>
      <c r="K37" s="2476"/>
      <c r="L37" s="2476"/>
      <c r="M37" s="2476"/>
      <c r="N37" s="2476"/>
      <c r="O37" s="2477"/>
      <c r="P37" s="554" t="s">
        <v>123</v>
      </c>
      <c r="Q37" s="554" t="s">
        <v>124</v>
      </c>
      <c r="R37" s="2475" t="s">
        <v>125</v>
      </c>
      <c r="S37" s="2476"/>
      <c r="T37" s="2476"/>
      <c r="U37" s="2477"/>
      <c r="V37" s="555" t="s">
        <v>126</v>
      </c>
      <c r="W37" s="19"/>
      <c r="X37" s="19"/>
      <c r="Y37" s="2409" t="s">
        <v>1185</v>
      </c>
      <c r="Z37" s="2531" t="s">
        <v>1190</v>
      </c>
      <c r="AA37" s="2561" t="s">
        <v>139</v>
      </c>
      <c r="AB37" s="2562"/>
      <c r="AC37" s="2562"/>
      <c r="AD37" s="2562"/>
      <c r="AE37" s="2562"/>
      <c r="AF37" s="2562"/>
      <c r="AG37" s="2562"/>
      <c r="AH37" s="2548" t="s">
        <v>122</v>
      </c>
      <c r="AI37" s="2549"/>
      <c r="AJ37" s="2549"/>
      <c r="AK37" s="2549"/>
      <c r="AL37" s="2549"/>
      <c r="AM37" s="2550"/>
      <c r="AN37" s="1423" t="s">
        <v>123</v>
      </c>
      <c r="AO37" s="1423" t="s">
        <v>124</v>
      </c>
      <c r="AP37" s="2548" t="s">
        <v>125</v>
      </c>
      <c r="AQ37" s="2549"/>
      <c r="AR37" s="2549"/>
      <c r="AS37" s="2550"/>
      <c r="AT37" s="1424" t="s">
        <v>126</v>
      </c>
    </row>
    <row r="38" spans="1:46" s="15" customFormat="1" ht="18" customHeight="1" x14ac:dyDescent="0.25">
      <c r="A38" s="2507"/>
      <c r="B38" s="2510"/>
      <c r="C38" s="2478" t="s">
        <v>140</v>
      </c>
      <c r="D38" s="2479"/>
      <c r="E38" s="2479"/>
      <c r="F38" s="2479"/>
      <c r="G38" s="2479"/>
      <c r="H38" s="2479"/>
      <c r="I38" s="2479"/>
      <c r="J38" s="2480" t="s">
        <v>3438</v>
      </c>
      <c r="K38" s="2482" t="s">
        <v>1108</v>
      </c>
      <c r="L38" s="2483"/>
      <c r="M38" s="2483"/>
      <c r="N38" s="2483"/>
      <c r="O38" s="2484"/>
      <c r="P38" s="2480" t="s">
        <v>3439</v>
      </c>
      <c r="Q38" s="2480" t="s">
        <v>1113</v>
      </c>
      <c r="R38" s="2485" t="s">
        <v>1270</v>
      </c>
      <c r="S38" s="2486"/>
      <c r="T38" s="2486"/>
      <c r="U38" s="2487"/>
      <c r="V38" s="2525" t="s">
        <v>127</v>
      </c>
      <c r="W38" s="19"/>
      <c r="X38" s="19"/>
      <c r="Y38" s="2411"/>
      <c r="Z38" s="2547"/>
      <c r="AA38" s="2568" t="s">
        <v>140</v>
      </c>
      <c r="AB38" s="2569"/>
      <c r="AC38" s="2569"/>
      <c r="AD38" s="2569"/>
      <c r="AE38" s="2569"/>
      <c r="AF38" s="2569"/>
      <c r="AG38" s="2569"/>
      <c r="AH38" s="2566" t="s">
        <v>3438</v>
      </c>
      <c r="AI38" s="2551" t="s">
        <v>1108</v>
      </c>
      <c r="AJ38" s="2552"/>
      <c r="AK38" s="2552"/>
      <c r="AL38" s="2552"/>
      <c r="AM38" s="2553"/>
      <c r="AN38" s="2566" t="s">
        <v>3439</v>
      </c>
      <c r="AO38" s="2566" t="s">
        <v>1113</v>
      </c>
      <c r="AP38" s="2554" t="s">
        <v>1270</v>
      </c>
      <c r="AQ38" s="2572"/>
      <c r="AR38" s="2572"/>
      <c r="AS38" s="2573"/>
      <c r="AT38" s="2580" t="s">
        <v>127</v>
      </c>
    </row>
    <row r="39" spans="1:46" s="15" customFormat="1" ht="18" customHeight="1" x14ac:dyDescent="0.25">
      <c r="A39" s="2507"/>
      <c r="B39" s="2510"/>
      <c r="C39" s="2522" t="s">
        <v>1303</v>
      </c>
      <c r="D39" s="2514" t="s">
        <v>1304</v>
      </c>
      <c r="E39" s="2514" t="s">
        <v>1305</v>
      </c>
      <c r="F39" s="2514" t="s">
        <v>1306</v>
      </c>
      <c r="G39" s="2517" t="s">
        <v>1307</v>
      </c>
      <c r="H39" s="2503" t="s">
        <v>141</v>
      </c>
      <c r="I39" s="556"/>
      <c r="J39" s="2480"/>
      <c r="K39" s="733"/>
      <c r="L39" s="2485" t="s">
        <v>1112</v>
      </c>
      <c r="M39" s="2483"/>
      <c r="N39" s="2484"/>
      <c r="O39" s="557"/>
      <c r="P39" s="2480"/>
      <c r="Q39" s="2480"/>
      <c r="R39" s="2488"/>
      <c r="S39" s="2489"/>
      <c r="T39" s="2489"/>
      <c r="U39" s="2490"/>
      <c r="V39" s="2525"/>
      <c r="W39" s="19"/>
      <c r="X39" s="19"/>
      <c r="Y39" s="2411"/>
      <c r="Z39" s="2547"/>
      <c r="AA39" s="2563" t="s">
        <v>3440</v>
      </c>
      <c r="AB39" s="2555" t="s">
        <v>3441</v>
      </c>
      <c r="AC39" s="2555" t="s">
        <v>3442</v>
      </c>
      <c r="AD39" s="2555" t="s">
        <v>3443</v>
      </c>
      <c r="AE39" s="2558" t="s">
        <v>3444</v>
      </c>
      <c r="AF39" s="2582" t="s">
        <v>141</v>
      </c>
      <c r="AG39" s="1426"/>
      <c r="AH39" s="2566"/>
      <c r="AI39" s="1425"/>
      <c r="AJ39" s="2554" t="s">
        <v>1112</v>
      </c>
      <c r="AK39" s="2552"/>
      <c r="AL39" s="2553"/>
      <c r="AM39" s="1427"/>
      <c r="AN39" s="2566"/>
      <c r="AO39" s="2566"/>
      <c r="AP39" s="2574"/>
      <c r="AQ39" s="2575"/>
      <c r="AR39" s="2575"/>
      <c r="AS39" s="2576"/>
      <c r="AT39" s="2580"/>
    </row>
    <row r="40" spans="1:46" s="15" customFormat="1" ht="27" customHeight="1" x14ac:dyDescent="0.25">
      <c r="A40" s="2507"/>
      <c r="B40" s="2510"/>
      <c r="C40" s="2523"/>
      <c r="D40" s="2515"/>
      <c r="E40" s="2515"/>
      <c r="F40" s="2515"/>
      <c r="G40" s="2518"/>
      <c r="H40" s="2504"/>
      <c r="I40" s="556"/>
      <c r="J40" s="2480"/>
      <c r="K40" s="558"/>
      <c r="L40" s="818"/>
      <c r="M40" s="2482" t="s">
        <v>1271</v>
      </c>
      <c r="N40" s="2484"/>
      <c r="O40" s="733"/>
      <c r="P40" s="2480"/>
      <c r="Q40" s="2480"/>
      <c r="R40" s="2491"/>
      <c r="S40" s="2492"/>
      <c r="T40" s="2492"/>
      <c r="U40" s="2493"/>
      <c r="V40" s="2525"/>
      <c r="W40" s="19"/>
      <c r="X40" s="19"/>
      <c r="Y40" s="2411"/>
      <c r="Z40" s="2547"/>
      <c r="AA40" s="2564"/>
      <c r="AB40" s="2556"/>
      <c r="AC40" s="2556"/>
      <c r="AD40" s="2556"/>
      <c r="AE40" s="2559"/>
      <c r="AF40" s="2583"/>
      <c r="AG40" s="1426"/>
      <c r="AH40" s="2566"/>
      <c r="AI40" s="1428"/>
      <c r="AJ40" s="1429"/>
      <c r="AK40" s="2551" t="s">
        <v>1271</v>
      </c>
      <c r="AL40" s="2553"/>
      <c r="AM40" s="1425"/>
      <c r="AN40" s="2566"/>
      <c r="AO40" s="2566"/>
      <c r="AP40" s="2577"/>
      <c r="AQ40" s="2578"/>
      <c r="AR40" s="2578"/>
      <c r="AS40" s="2579"/>
      <c r="AT40" s="2580"/>
    </row>
    <row r="41" spans="1:46" s="44" customFormat="1" ht="174.95" customHeight="1" x14ac:dyDescent="0.15">
      <c r="A41" s="2508"/>
      <c r="B41" s="2511"/>
      <c r="C41" s="2524"/>
      <c r="D41" s="2516"/>
      <c r="E41" s="2516"/>
      <c r="F41" s="2516"/>
      <c r="G41" s="2519"/>
      <c r="H41" s="2505"/>
      <c r="I41" s="559" t="s">
        <v>142</v>
      </c>
      <c r="J41" s="2481"/>
      <c r="K41" s="819" t="s">
        <v>1109</v>
      </c>
      <c r="L41" s="820" t="s">
        <v>1110</v>
      </c>
      <c r="M41" s="731" t="s">
        <v>1272</v>
      </c>
      <c r="N41" s="731" t="s">
        <v>1273</v>
      </c>
      <c r="O41" s="821" t="s">
        <v>1111</v>
      </c>
      <c r="P41" s="2481"/>
      <c r="Q41" s="2481"/>
      <c r="R41" s="732" t="s">
        <v>1114</v>
      </c>
      <c r="S41" s="731" t="s">
        <v>1115</v>
      </c>
      <c r="T41" s="731" t="s">
        <v>1116</v>
      </c>
      <c r="U41" s="822" t="s">
        <v>143</v>
      </c>
      <c r="V41" s="2526"/>
      <c r="W41" s="87"/>
      <c r="X41" s="87"/>
      <c r="Y41" s="2530"/>
      <c r="Z41" s="2532"/>
      <c r="AA41" s="2565"/>
      <c r="AB41" s="2557"/>
      <c r="AC41" s="2557"/>
      <c r="AD41" s="2557"/>
      <c r="AE41" s="2560"/>
      <c r="AF41" s="2584"/>
      <c r="AG41" s="1432" t="s">
        <v>142</v>
      </c>
      <c r="AH41" s="2567"/>
      <c r="AI41" s="1433" t="s">
        <v>1109</v>
      </c>
      <c r="AJ41" s="1434" t="s">
        <v>1110</v>
      </c>
      <c r="AK41" s="1431" t="s">
        <v>1272</v>
      </c>
      <c r="AL41" s="1431" t="s">
        <v>1273</v>
      </c>
      <c r="AM41" s="1435" t="s">
        <v>1111</v>
      </c>
      <c r="AN41" s="2567"/>
      <c r="AO41" s="2567"/>
      <c r="AP41" s="1430" t="s">
        <v>1114</v>
      </c>
      <c r="AQ41" s="1431" t="s">
        <v>1115</v>
      </c>
      <c r="AR41" s="1431" t="s">
        <v>1116</v>
      </c>
      <c r="AS41" s="1436" t="s">
        <v>143</v>
      </c>
      <c r="AT41" s="2581"/>
    </row>
    <row r="42" spans="1:46" s="44" customFormat="1" ht="18" customHeight="1" x14ac:dyDescent="0.15">
      <c r="A42" s="2500" t="s">
        <v>0</v>
      </c>
      <c r="B42" s="551" t="s">
        <v>3</v>
      </c>
      <c r="C42" s="135"/>
      <c r="D42" s="191"/>
      <c r="E42" s="191"/>
      <c r="F42" s="191"/>
      <c r="G42" s="192"/>
      <c r="H42" s="560">
        <f>SUM(C42:G42)</f>
        <v>0</v>
      </c>
      <c r="I42" s="136"/>
      <c r="J42" s="924">
        <f>SUM(K42:M42)</f>
        <v>0</v>
      </c>
      <c r="K42" s="120"/>
      <c r="L42" s="120"/>
      <c r="M42" s="120"/>
      <c r="N42" s="120"/>
      <c r="O42" s="120"/>
      <c r="P42" s="120"/>
      <c r="Q42" s="120"/>
      <c r="R42" s="120"/>
      <c r="S42" s="120"/>
      <c r="T42" s="120"/>
      <c r="U42" s="120"/>
      <c r="V42" s="180"/>
      <c r="W42" s="87"/>
      <c r="X42" s="87"/>
      <c r="Y42" s="2533" t="s">
        <v>0</v>
      </c>
      <c r="Z42" s="662" t="s">
        <v>3</v>
      </c>
      <c r="AA42" s="1192"/>
      <c r="AB42" s="1437"/>
      <c r="AC42" s="1437"/>
      <c r="AD42" s="1437"/>
      <c r="AE42" s="1438"/>
      <c r="AF42" s="1439">
        <v>0</v>
      </c>
      <c r="AG42" s="1191"/>
      <c r="AH42" s="1188">
        <v>0</v>
      </c>
      <c r="AI42" s="1188"/>
      <c r="AJ42" s="1188"/>
      <c r="AK42" s="1188"/>
      <c r="AL42" s="1188"/>
      <c r="AM42" s="1188"/>
      <c r="AN42" s="1188"/>
      <c r="AO42" s="1440"/>
      <c r="AP42" s="1440"/>
      <c r="AQ42" s="1440"/>
      <c r="AR42" s="1440"/>
      <c r="AS42" s="1440"/>
      <c r="AT42" s="1441"/>
    </row>
    <row r="43" spans="1:46" s="44" customFormat="1" ht="18" customHeight="1" x14ac:dyDescent="0.15">
      <c r="A43" s="2501"/>
      <c r="B43" s="464" t="s">
        <v>4</v>
      </c>
      <c r="C43" s="338"/>
      <c r="D43" s="340"/>
      <c r="E43" s="340"/>
      <c r="F43" s="340"/>
      <c r="G43" s="341"/>
      <c r="H43" s="561">
        <f t="shared" ref="H43:H67" si="1">SUM(C43:G43)</f>
        <v>0</v>
      </c>
      <c r="I43" s="336"/>
      <c r="J43" s="925">
        <f t="shared" ref="J43:J67" si="2">SUM(K43:M43)</f>
        <v>0</v>
      </c>
      <c r="K43" s="208"/>
      <c r="L43" s="208"/>
      <c r="M43" s="208"/>
      <c r="N43" s="208"/>
      <c r="O43" s="208"/>
      <c r="P43" s="208"/>
      <c r="Q43" s="208"/>
      <c r="R43" s="208"/>
      <c r="S43" s="208"/>
      <c r="T43" s="208"/>
      <c r="U43" s="208"/>
      <c r="V43" s="209"/>
      <c r="W43" s="87"/>
      <c r="X43" s="87"/>
      <c r="Y43" s="2534"/>
      <c r="Z43" s="651" t="s">
        <v>4</v>
      </c>
      <c r="AA43" s="1222"/>
      <c r="AB43" s="1442"/>
      <c r="AC43" s="1442"/>
      <c r="AD43" s="1442"/>
      <c r="AE43" s="1443"/>
      <c r="AF43" s="1444">
        <v>0</v>
      </c>
      <c r="AG43" s="1171"/>
      <c r="AH43" s="1188">
        <v>0</v>
      </c>
      <c r="AI43" s="1168"/>
      <c r="AJ43" s="1168"/>
      <c r="AK43" s="1168"/>
      <c r="AL43" s="1168"/>
      <c r="AM43" s="1168"/>
      <c r="AN43" s="1168"/>
      <c r="AO43" s="1445"/>
      <c r="AP43" s="1445"/>
      <c r="AQ43" s="1445"/>
      <c r="AR43" s="1445"/>
      <c r="AS43" s="1445"/>
      <c r="AT43" s="1446"/>
    </row>
    <row r="44" spans="1:46" s="44" customFormat="1" ht="18" customHeight="1" x14ac:dyDescent="0.15">
      <c r="A44" s="2502"/>
      <c r="B44" s="801" t="s">
        <v>1080</v>
      </c>
      <c r="C44" s="129"/>
      <c r="D44" s="193"/>
      <c r="E44" s="193"/>
      <c r="F44" s="193"/>
      <c r="G44" s="194"/>
      <c r="H44" s="562">
        <f t="shared" si="1"/>
        <v>0</v>
      </c>
      <c r="I44" s="130"/>
      <c r="J44" s="926">
        <f t="shared" si="2"/>
        <v>0</v>
      </c>
      <c r="K44" s="125"/>
      <c r="L44" s="125"/>
      <c r="M44" s="125"/>
      <c r="N44" s="125"/>
      <c r="O44" s="125"/>
      <c r="P44" s="125"/>
      <c r="Q44" s="125"/>
      <c r="R44" s="125"/>
      <c r="S44" s="125"/>
      <c r="T44" s="125"/>
      <c r="U44" s="125"/>
      <c r="V44" s="126"/>
      <c r="W44" s="87"/>
      <c r="X44" s="87"/>
      <c r="Y44" s="2535"/>
      <c r="Z44" s="652" t="s">
        <v>1080</v>
      </c>
      <c r="AA44" s="1183"/>
      <c r="AB44" s="1447"/>
      <c r="AC44" s="1447"/>
      <c r="AD44" s="1447"/>
      <c r="AE44" s="1448"/>
      <c r="AF44" s="1449">
        <v>0</v>
      </c>
      <c r="AG44" s="1182"/>
      <c r="AH44" s="1188">
        <v>0</v>
      </c>
      <c r="AI44" s="1180"/>
      <c r="AJ44" s="1180"/>
      <c r="AK44" s="1180"/>
      <c r="AL44" s="1180"/>
      <c r="AM44" s="1180"/>
      <c r="AN44" s="1180"/>
      <c r="AO44" s="1450"/>
      <c r="AP44" s="1450"/>
      <c r="AQ44" s="1450"/>
      <c r="AR44" s="1450"/>
      <c r="AS44" s="1450"/>
      <c r="AT44" s="1451"/>
    </row>
    <row r="45" spans="1:46" s="44" customFormat="1" ht="18" customHeight="1" x14ac:dyDescent="0.15">
      <c r="A45" s="2494" t="s">
        <v>1107</v>
      </c>
      <c r="B45" s="552" t="s">
        <v>5</v>
      </c>
      <c r="C45" s="135"/>
      <c r="D45" s="195"/>
      <c r="E45" s="195"/>
      <c r="F45" s="195"/>
      <c r="G45" s="196"/>
      <c r="H45" s="563">
        <f t="shared" si="1"/>
        <v>0</v>
      </c>
      <c r="I45" s="197"/>
      <c r="J45" s="927">
        <f t="shared" si="2"/>
        <v>0</v>
      </c>
      <c r="K45" s="120"/>
      <c r="L45" s="120"/>
      <c r="M45" s="120"/>
      <c r="N45" s="120"/>
      <c r="O45" s="120"/>
      <c r="P45" s="120"/>
      <c r="Q45" s="120"/>
      <c r="R45" s="120"/>
      <c r="S45" s="120"/>
      <c r="T45" s="120"/>
      <c r="U45" s="120"/>
      <c r="V45" s="180"/>
      <c r="W45" s="87"/>
      <c r="X45" s="87"/>
      <c r="Y45" s="2533" t="s">
        <v>1107</v>
      </c>
      <c r="Z45" s="662" t="s">
        <v>5</v>
      </c>
      <c r="AA45" s="1192"/>
      <c r="AB45" s="1452"/>
      <c r="AC45" s="1452"/>
      <c r="AD45" s="1452"/>
      <c r="AE45" s="1453"/>
      <c r="AF45" s="1454">
        <v>0</v>
      </c>
      <c r="AG45" s="1455"/>
      <c r="AH45" s="1188">
        <v>0</v>
      </c>
      <c r="AI45" s="1188"/>
      <c r="AJ45" s="1188"/>
      <c r="AK45" s="1188"/>
      <c r="AL45" s="1188"/>
      <c r="AM45" s="1188"/>
      <c r="AN45" s="1188"/>
      <c r="AO45" s="1440"/>
      <c r="AP45" s="1440"/>
      <c r="AQ45" s="1440"/>
      <c r="AR45" s="1440"/>
      <c r="AS45" s="1440"/>
      <c r="AT45" s="1441"/>
    </row>
    <row r="46" spans="1:46" s="44" customFormat="1" ht="18" customHeight="1" x14ac:dyDescent="0.15">
      <c r="A46" s="2495"/>
      <c r="B46" s="553" t="s">
        <v>6</v>
      </c>
      <c r="C46" s="143"/>
      <c r="D46" s="198"/>
      <c r="E46" s="198"/>
      <c r="F46" s="198"/>
      <c r="G46" s="199"/>
      <c r="H46" s="564">
        <f t="shared" si="1"/>
        <v>0</v>
      </c>
      <c r="I46" s="200"/>
      <c r="J46" s="928">
        <f t="shared" si="2"/>
        <v>0</v>
      </c>
      <c r="K46" s="139"/>
      <c r="L46" s="139"/>
      <c r="M46" s="139"/>
      <c r="N46" s="139"/>
      <c r="O46" s="139"/>
      <c r="P46" s="139"/>
      <c r="Q46" s="139"/>
      <c r="R46" s="139"/>
      <c r="S46" s="139"/>
      <c r="T46" s="139"/>
      <c r="U46" s="139"/>
      <c r="V46" s="140"/>
      <c r="W46" s="87"/>
      <c r="X46" s="87"/>
      <c r="Y46" s="2536"/>
      <c r="Z46" s="663" t="s">
        <v>6</v>
      </c>
      <c r="AA46" s="1174"/>
      <c r="AB46" s="1456"/>
      <c r="AC46" s="1456"/>
      <c r="AD46" s="1456"/>
      <c r="AE46" s="1457"/>
      <c r="AF46" s="1458">
        <v>0</v>
      </c>
      <c r="AG46" s="1459"/>
      <c r="AH46" s="1188">
        <v>0</v>
      </c>
      <c r="AI46" s="1198"/>
      <c r="AJ46" s="1198"/>
      <c r="AK46" s="1198"/>
      <c r="AL46" s="1198"/>
      <c r="AM46" s="1198"/>
      <c r="AN46" s="1198"/>
      <c r="AO46" s="1460"/>
      <c r="AP46" s="1460"/>
      <c r="AQ46" s="1460"/>
      <c r="AR46" s="1460"/>
      <c r="AS46" s="1460"/>
      <c r="AT46" s="1461"/>
    </row>
    <row r="47" spans="1:46" s="44" customFormat="1" ht="18" customHeight="1" x14ac:dyDescent="0.15">
      <c r="A47" s="2496"/>
      <c r="B47" s="802" t="s">
        <v>1081</v>
      </c>
      <c r="C47" s="129"/>
      <c r="D47" s="193"/>
      <c r="E47" s="193"/>
      <c r="F47" s="193"/>
      <c r="G47" s="194"/>
      <c r="H47" s="565">
        <f t="shared" si="1"/>
        <v>0</v>
      </c>
      <c r="I47" s="130"/>
      <c r="J47" s="929">
        <f t="shared" si="2"/>
        <v>0</v>
      </c>
      <c r="K47" s="125"/>
      <c r="L47" s="125"/>
      <c r="M47" s="125"/>
      <c r="N47" s="125"/>
      <c r="O47" s="125"/>
      <c r="P47" s="125"/>
      <c r="Q47" s="125"/>
      <c r="R47" s="125"/>
      <c r="S47" s="125"/>
      <c r="T47" s="125"/>
      <c r="U47" s="125"/>
      <c r="V47" s="126"/>
      <c r="W47" s="87"/>
      <c r="X47" s="87"/>
      <c r="Y47" s="2535"/>
      <c r="Z47" s="655" t="s">
        <v>1081</v>
      </c>
      <c r="AA47" s="1183"/>
      <c r="AB47" s="1447"/>
      <c r="AC47" s="1447"/>
      <c r="AD47" s="1447"/>
      <c r="AE47" s="1448"/>
      <c r="AF47" s="1449">
        <v>0</v>
      </c>
      <c r="AG47" s="1182"/>
      <c r="AH47" s="1188">
        <v>0</v>
      </c>
      <c r="AI47" s="1180"/>
      <c r="AJ47" s="1180"/>
      <c r="AK47" s="1180"/>
      <c r="AL47" s="1180"/>
      <c r="AM47" s="1180"/>
      <c r="AN47" s="1180"/>
      <c r="AO47" s="1450"/>
      <c r="AP47" s="1450"/>
      <c r="AQ47" s="1450"/>
      <c r="AR47" s="1450"/>
      <c r="AS47" s="1450"/>
      <c r="AT47" s="1451"/>
    </row>
    <row r="48" spans="1:46" s="44" customFormat="1" ht="18" customHeight="1" x14ac:dyDescent="0.15">
      <c r="A48" s="2497" t="s">
        <v>1</v>
      </c>
      <c r="B48" s="803" t="s">
        <v>1082</v>
      </c>
      <c r="C48" s="135"/>
      <c r="D48" s="195"/>
      <c r="E48" s="195"/>
      <c r="F48" s="195"/>
      <c r="G48" s="196"/>
      <c r="H48" s="566">
        <f t="shared" si="1"/>
        <v>0</v>
      </c>
      <c r="I48" s="136"/>
      <c r="J48" s="930">
        <f t="shared" si="2"/>
        <v>0</v>
      </c>
      <c r="K48" s="120"/>
      <c r="L48" s="120"/>
      <c r="M48" s="120"/>
      <c r="N48" s="120"/>
      <c r="O48" s="120"/>
      <c r="P48" s="120"/>
      <c r="Q48" s="120"/>
      <c r="R48" s="120"/>
      <c r="S48" s="120"/>
      <c r="T48" s="120"/>
      <c r="U48" s="120"/>
      <c r="V48" s="180"/>
      <c r="W48" s="87"/>
      <c r="X48" s="87"/>
      <c r="Y48" s="2537" t="s">
        <v>1</v>
      </c>
      <c r="Z48" s="653" t="s">
        <v>1082</v>
      </c>
      <c r="AA48" s="1192"/>
      <c r="AB48" s="1452"/>
      <c r="AC48" s="1452"/>
      <c r="AD48" s="1452"/>
      <c r="AE48" s="1453"/>
      <c r="AF48" s="1454">
        <v>0</v>
      </c>
      <c r="AG48" s="1191"/>
      <c r="AH48" s="1188">
        <v>0</v>
      </c>
      <c r="AI48" s="1188"/>
      <c r="AJ48" s="1188"/>
      <c r="AK48" s="1188"/>
      <c r="AL48" s="1188"/>
      <c r="AM48" s="1188"/>
      <c r="AN48" s="1188"/>
      <c r="AO48" s="1440"/>
      <c r="AP48" s="1440"/>
      <c r="AQ48" s="1440"/>
      <c r="AR48" s="1440"/>
      <c r="AS48" s="1440"/>
      <c r="AT48" s="1441"/>
    </row>
    <row r="49" spans="1:46" s="44" customFormat="1" ht="18" customHeight="1" x14ac:dyDescent="0.15">
      <c r="A49" s="2498"/>
      <c r="B49" s="804" t="s">
        <v>1083</v>
      </c>
      <c r="C49" s="143"/>
      <c r="D49" s="198"/>
      <c r="E49" s="198"/>
      <c r="F49" s="198"/>
      <c r="G49" s="199"/>
      <c r="H49" s="567">
        <f t="shared" si="1"/>
        <v>0</v>
      </c>
      <c r="I49" s="200"/>
      <c r="J49" s="931">
        <f t="shared" si="2"/>
        <v>0</v>
      </c>
      <c r="K49" s="139"/>
      <c r="L49" s="139"/>
      <c r="M49" s="139"/>
      <c r="N49" s="139"/>
      <c r="O49" s="139"/>
      <c r="P49" s="139"/>
      <c r="Q49" s="139"/>
      <c r="R49" s="139"/>
      <c r="S49" s="139"/>
      <c r="T49" s="139"/>
      <c r="U49" s="139"/>
      <c r="V49" s="140"/>
      <c r="W49" s="87"/>
      <c r="X49" s="87"/>
      <c r="Y49" s="2534"/>
      <c r="Z49" s="654" t="s">
        <v>1083</v>
      </c>
      <c r="AA49" s="1174"/>
      <c r="AB49" s="1456"/>
      <c r="AC49" s="1456"/>
      <c r="AD49" s="1456"/>
      <c r="AE49" s="1457"/>
      <c r="AF49" s="1458">
        <v>0</v>
      </c>
      <c r="AG49" s="1459"/>
      <c r="AH49" s="1188">
        <v>0</v>
      </c>
      <c r="AI49" s="1198"/>
      <c r="AJ49" s="1198"/>
      <c r="AK49" s="1198"/>
      <c r="AL49" s="1198"/>
      <c r="AM49" s="1198"/>
      <c r="AN49" s="1198"/>
      <c r="AO49" s="1460"/>
      <c r="AP49" s="1460"/>
      <c r="AQ49" s="1460"/>
      <c r="AR49" s="1460"/>
      <c r="AS49" s="1460"/>
      <c r="AT49" s="1461"/>
    </row>
    <row r="50" spans="1:46" s="44" customFormat="1" ht="18" customHeight="1" x14ac:dyDescent="0.15">
      <c r="A50" s="2498"/>
      <c r="B50" s="804" t="s">
        <v>1084</v>
      </c>
      <c r="C50" s="143"/>
      <c r="D50" s="198"/>
      <c r="E50" s="198"/>
      <c r="F50" s="198"/>
      <c r="G50" s="199"/>
      <c r="H50" s="567">
        <f t="shared" si="1"/>
        <v>0</v>
      </c>
      <c r="I50" s="200"/>
      <c r="J50" s="931">
        <f t="shared" si="2"/>
        <v>0</v>
      </c>
      <c r="K50" s="139"/>
      <c r="L50" s="139"/>
      <c r="M50" s="139"/>
      <c r="N50" s="139"/>
      <c r="O50" s="139"/>
      <c r="P50" s="139"/>
      <c r="Q50" s="139"/>
      <c r="R50" s="139"/>
      <c r="S50" s="139"/>
      <c r="T50" s="139"/>
      <c r="U50" s="139"/>
      <c r="V50" s="140"/>
      <c r="W50" s="87"/>
      <c r="X50" s="87"/>
      <c r="Y50" s="2534"/>
      <c r="Z50" s="654" t="s">
        <v>1084</v>
      </c>
      <c r="AA50" s="1174"/>
      <c r="AB50" s="1456"/>
      <c r="AC50" s="1456"/>
      <c r="AD50" s="1456"/>
      <c r="AE50" s="1457"/>
      <c r="AF50" s="1458">
        <v>0</v>
      </c>
      <c r="AG50" s="1459"/>
      <c r="AH50" s="1188">
        <v>0</v>
      </c>
      <c r="AI50" s="1198"/>
      <c r="AJ50" s="1198"/>
      <c r="AK50" s="1198"/>
      <c r="AL50" s="1198"/>
      <c r="AM50" s="1198"/>
      <c r="AN50" s="1198"/>
      <c r="AO50" s="1460"/>
      <c r="AP50" s="1460"/>
      <c r="AQ50" s="1460"/>
      <c r="AR50" s="1460"/>
      <c r="AS50" s="1460"/>
      <c r="AT50" s="1461"/>
    </row>
    <row r="51" spans="1:46" s="44" customFormat="1" ht="18" customHeight="1" x14ac:dyDescent="0.15">
      <c r="A51" s="2499"/>
      <c r="B51" s="805" t="s">
        <v>3423</v>
      </c>
      <c r="C51" s="129"/>
      <c r="D51" s="193"/>
      <c r="E51" s="193"/>
      <c r="F51" s="193"/>
      <c r="G51" s="194"/>
      <c r="H51" s="568">
        <f t="shared" si="1"/>
        <v>0</v>
      </c>
      <c r="I51" s="130"/>
      <c r="J51" s="932">
        <f t="shared" si="2"/>
        <v>0</v>
      </c>
      <c r="K51" s="125"/>
      <c r="L51" s="125"/>
      <c r="M51" s="125"/>
      <c r="N51" s="125"/>
      <c r="O51" s="125"/>
      <c r="P51" s="125"/>
      <c r="Q51" s="125"/>
      <c r="R51" s="125"/>
      <c r="S51" s="125"/>
      <c r="T51" s="125"/>
      <c r="U51" s="125"/>
      <c r="V51" s="126"/>
      <c r="W51" s="87"/>
      <c r="X51" s="87"/>
      <c r="Y51" s="2538"/>
      <c r="Z51" s="655" t="s">
        <v>3423</v>
      </c>
      <c r="AA51" s="1183"/>
      <c r="AB51" s="1447"/>
      <c r="AC51" s="1447"/>
      <c r="AD51" s="1447"/>
      <c r="AE51" s="1448"/>
      <c r="AF51" s="1449">
        <v>0</v>
      </c>
      <c r="AG51" s="1182"/>
      <c r="AH51" s="1188">
        <v>0</v>
      </c>
      <c r="AI51" s="1180"/>
      <c r="AJ51" s="1180"/>
      <c r="AK51" s="1180"/>
      <c r="AL51" s="1180"/>
      <c r="AM51" s="1180"/>
      <c r="AN51" s="1180"/>
      <c r="AO51" s="1450"/>
      <c r="AP51" s="1450"/>
      <c r="AQ51" s="1450"/>
      <c r="AR51" s="1450"/>
      <c r="AS51" s="1450"/>
      <c r="AT51" s="1451"/>
    </row>
    <row r="52" spans="1:46" s="44" customFormat="1" ht="18" customHeight="1" x14ac:dyDescent="0.15">
      <c r="A52" s="2473" t="s">
        <v>1085</v>
      </c>
      <c r="B52" s="2474"/>
      <c r="C52" s="135"/>
      <c r="D52" s="195"/>
      <c r="E52" s="195"/>
      <c r="F52" s="195"/>
      <c r="G52" s="196"/>
      <c r="H52" s="569">
        <f t="shared" si="1"/>
        <v>0</v>
      </c>
      <c r="I52" s="344"/>
      <c r="J52" s="933">
        <f t="shared" si="2"/>
        <v>0</v>
      </c>
      <c r="K52" s="120"/>
      <c r="L52" s="120"/>
      <c r="M52" s="120"/>
      <c r="N52" s="120"/>
      <c r="O52" s="120"/>
      <c r="P52" s="120"/>
      <c r="Q52" s="120"/>
      <c r="R52" s="120"/>
      <c r="S52" s="120"/>
      <c r="T52" s="120"/>
      <c r="U52" s="120"/>
      <c r="V52" s="180"/>
      <c r="W52" s="87"/>
      <c r="X52" s="87"/>
      <c r="Y52" s="2539" t="s">
        <v>1085</v>
      </c>
      <c r="Z52" s="2540"/>
      <c r="AA52" s="1192"/>
      <c r="AB52" s="1452"/>
      <c r="AC52" s="1452"/>
      <c r="AD52" s="1452"/>
      <c r="AE52" s="1453"/>
      <c r="AF52" s="1454">
        <v>0</v>
      </c>
      <c r="AG52" s="1462"/>
      <c r="AH52" s="1188">
        <v>0</v>
      </c>
      <c r="AI52" s="1188"/>
      <c r="AJ52" s="1188"/>
      <c r="AK52" s="1188"/>
      <c r="AL52" s="1188"/>
      <c r="AM52" s="1188"/>
      <c r="AN52" s="1188"/>
      <c r="AO52" s="1440"/>
      <c r="AP52" s="1440"/>
      <c r="AQ52" s="1440"/>
      <c r="AR52" s="1440"/>
      <c r="AS52" s="1440"/>
      <c r="AT52" s="1441"/>
    </row>
    <row r="53" spans="1:46" s="44" customFormat="1" ht="18" customHeight="1" x14ac:dyDescent="0.15">
      <c r="A53" s="2460" t="s">
        <v>1103</v>
      </c>
      <c r="B53" s="806" t="s">
        <v>1086</v>
      </c>
      <c r="C53" s="135"/>
      <c r="D53" s="195"/>
      <c r="E53" s="195"/>
      <c r="F53" s="195"/>
      <c r="G53" s="196"/>
      <c r="H53" s="570">
        <f t="shared" si="1"/>
        <v>0</v>
      </c>
      <c r="I53" s="136"/>
      <c r="J53" s="934">
        <f t="shared" si="2"/>
        <v>0</v>
      </c>
      <c r="K53" s="120"/>
      <c r="L53" s="120"/>
      <c r="M53" s="120"/>
      <c r="N53" s="120"/>
      <c r="O53" s="120"/>
      <c r="P53" s="120"/>
      <c r="Q53" s="120"/>
      <c r="R53" s="120"/>
      <c r="S53" s="120"/>
      <c r="T53" s="120"/>
      <c r="U53" s="120"/>
      <c r="V53" s="180"/>
      <c r="W53" s="87"/>
      <c r="X53" s="87"/>
      <c r="Y53" s="2537" t="s">
        <v>1103</v>
      </c>
      <c r="Z53" s="653" t="s">
        <v>1086</v>
      </c>
      <c r="AA53" s="1192"/>
      <c r="AB53" s="1452"/>
      <c r="AC53" s="1452"/>
      <c r="AD53" s="1452"/>
      <c r="AE53" s="1453"/>
      <c r="AF53" s="1454">
        <v>0</v>
      </c>
      <c r="AG53" s="1191"/>
      <c r="AH53" s="1188">
        <v>0</v>
      </c>
      <c r="AI53" s="1188"/>
      <c r="AJ53" s="1188"/>
      <c r="AK53" s="1188"/>
      <c r="AL53" s="1188"/>
      <c r="AM53" s="1188"/>
      <c r="AN53" s="1188"/>
      <c r="AO53" s="1440"/>
      <c r="AP53" s="1440"/>
      <c r="AQ53" s="1440"/>
      <c r="AR53" s="1440"/>
      <c r="AS53" s="1440"/>
      <c r="AT53" s="1441"/>
    </row>
    <row r="54" spans="1:46" s="44" customFormat="1" ht="18" customHeight="1" x14ac:dyDescent="0.15">
      <c r="A54" s="2461"/>
      <c r="B54" s="807" t="s">
        <v>1121</v>
      </c>
      <c r="C54" s="143"/>
      <c r="D54" s="198"/>
      <c r="E54" s="198"/>
      <c r="F54" s="198"/>
      <c r="G54" s="199"/>
      <c r="H54" s="571">
        <f t="shared" si="1"/>
        <v>0</v>
      </c>
      <c r="I54" s="200"/>
      <c r="J54" s="935">
        <f t="shared" si="2"/>
        <v>0</v>
      </c>
      <c r="K54" s="139"/>
      <c r="L54" s="139"/>
      <c r="M54" s="139"/>
      <c r="N54" s="139"/>
      <c r="O54" s="139"/>
      <c r="P54" s="139"/>
      <c r="Q54" s="139"/>
      <c r="R54" s="139"/>
      <c r="S54" s="139"/>
      <c r="T54" s="139"/>
      <c r="U54" s="139"/>
      <c r="V54" s="140"/>
      <c r="W54" s="87"/>
      <c r="X54" s="87"/>
      <c r="Y54" s="2534"/>
      <c r="Z54" s="654" t="s">
        <v>1121</v>
      </c>
      <c r="AA54" s="1174"/>
      <c r="AB54" s="1456"/>
      <c r="AC54" s="1456"/>
      <c r="AD54" s="1456"/>
      <c r="AE54" s="1457"/>
      <c r="AF54" s="1458">
        <v>0</v>
      </c>
      <c r="AG54" s="1459"/>
      <c r="AH54" s="1188">
        <v>0</v>
      </c>
      <c r="AI54" s="1198"/>
      <c r="AJ54" s="1198"/>
      <c r="AK54" s="1198"/>
      <c r="AL54" s="1198"/>
      <c r="AM54" s="1198"/>
      <c r="AN54" s="1198"/>
      <c r="AO54" s="1460"/>
      <c r="AP54" s="1460"/>
      <c r="AQ54" s="1460"/>
      <c r="AR54" s="1460"/>
      <c r="AS54" s="1460"/>
      <c r="AT54" s="1461"/>
    </row>
    <row r="55" spans="1:46" s="44" customFormat="1" ht="18" customHeight="1" x14ac:dyDescent="0.15">
      <c r="A55" s="2461"/>
      <c r="B55" s="807" t="s">
        <v>1266</v>
      </c>
      <c r="C55" s="161"/>
      <c r="D55" s="203"/>
      <c r="E55" s="203"/>
      <c r="F55" s="203"/>
      <c r="G55" s="204"/>
      <c r="H55" s="572">
        <f t="shared" si="1"/>
        <v>0</v>
      </c>
      <c r="I55" s="200"/>
      <c r="J55" s="935">
        <f t="shared" si="2"/>
        <v>0</v>
      </c>
      <c r="K55" s="139"/>
      <c r="L55" s="139"/>
      <c r="M55" s="139"/>
      <c r="N55" s="139"/>
      <c r="O55" s="139"/>
      <c r="P55" s="139"/>
      <c r="Q55" s="139"/>
      <c r="R55" s="139"/>
      <c r="S55" s="139"/>
      <c r="T55" s="139"/>
      <c r="U55" s="139"/>
      <c r="V55" s="140"/>
      <c r="W55" s="87"/>
      <c r="X55" s="87"/>
      <c r="Y55" s="2534"/>
      <c r="Z55" s="654" t="s">
        <v>1266</v>
      </c>
      <c r="AA55" s="1219"/>
      <c r="AB55" s="1463"/>
      <c r="AC55" s="1463"/>
      <c r="AD55" s="1463"/>
      <c r="AE55" s="1464"/>
      <c r="AF55" s="1465">
        <v>0</v>
      </c>
      <c r="AG55" s="1459"/>
      <c r="AH55" s="1188">
        <v>0</v>
      </c>
      <c r="AI55" s="1198"/>
      <c r="AJ55" s="1198"/>
      <c r="AK55" s="1198"/>
      <c r="AL55" s="1198"/>
      <c r="AM55" s="1198"/>
      <c r="AN55" s="1198"/>
      <c r="AO55" s="1460"/>
      <c r="AP55" s="1460"/>
      <c r="AQ55" s="1460"/>
      <c r="AR55" s="1460"/>
      <c r="AS55" s="1460"/>
      <c r="AT55" s="1461"/>
    </row>
    <row r="56" spans="1:46" s="44" customFormat="1" ht="18" customHeight="1" x14ac:dyDescent="0.15">
      <c r="A56" s="2461"/>
      <c r="B56" s="467" t="s">
        <v>7</v>
      </c>
      <c r="C56" s="161"/>
      <c r="D56" s="203"/>
      <c r="E56" s="203"/>
      <c r="F56" s="203"/>
      <c r="G56" s="204"/>
      <c r="H56" s="572">
        <f t="shared" si="1"/>
        <v>0</v>
      </c>
      <c r="I56" s="342"/>
      <c r="J56" s="935">
        <f t="shared" si="2"/>
        <v>0</v>
      </c>
      <c r="K56" s="147"/>
      <c r="L56" s="147"/>
      <c r="M56" s="147"/>
      <c r="N56" s="147"/>
      <c r="O56" s="147"/>
      <c r="P56" s="147"/>
      <c r="Q56" s="147"/>
      <c r="R56" s="147"/>
      <c r="S56" s="147"/>
      <c r="T56" s="147"/>
      <c r="U56" s="147"/>
      <c r="V56" s="212"/>
      <c r="W56" s="87"/>
      <c r="X56" s="87"/>
      <c r="Y56" s="2534"/>
      <c r="Z56" s="652" t="s">
        <v>7</v>
      </c>
      <c r="AA56" s="1219"/>
      <c r="AB56" s="1463"/>
      <c r="AC56" s="1463"/>
      <c r="AD56" s="1463"/>
      <c r="AE56" s="1464"/>
      <c r="AF56" s="1465">
        <v>0</v>
      </c>
      <c r="AG56" s="1466"/>
      <c r="AH56" s="1188">
        <v>0</v>
      </c>
      <c r="AI56" s="1205"/>
      <c r="AJ56" s="1205"/>
      <c r="AK56" s="1205"/>
      <c r="AL56" s="1205"/>
      <c r="AM56" s="1205"/>
      <c r="AN56" s="1205"/>
      <c r="AO56" s="1467"/>
      <c r="AP56" s="1467"/>
      <c r="AQ56" s="1467"/>
      <c r="AR56" s="1467"/>
      <c r="AS56" s="1467"/>
      <c r="AT56" s="1468"/>
    </row>
    <row r="57" spans="1:46" s="44" customFormat="1" ht="18" customHeight="1" x14ac:dyDescent="0.15">
      <c r="A57" s="2462"/>
      <c r="B57" s="808" t="s">
        <v>1106</v>
      </c>
      <c r="C57" s="129"/>
      <c r="D57" s="193"/>
      <c r="E57" s="193"/>
      <c r="F57" s="193"/>
      <c r="G57" s="194"/>
      <c r="H57" s="573">
        <f t="shared" si="1"/>
        <v>0</v>
      </c>
      <c r="I57" s="130"/>
      <c r="J57" s="936">
        <f t="shared" si="2"/>
        <v>0</v>
      </c>
      <c r="K57" s="125"/>
      <c r="L57" s="125"/>
      <c r="M57" s="125"/>
      <c r="N57" s="125"/>
      <c r="O57" s="125"/>
      <c r="P57" s="125"/>
      <c r="Q57" s="125"/>
      <c r="R57" s="125"/>
      <c r="S57" s="125"/>
      <c r="T57" s="125"/>
      <c r="U57" s="125"/>
      <c r="V57" s="126"/>
      <c r="W57" s="87"/>
      <c r="X57" s="87"/>
      <c r="Y57" s="2538"/>
      <c r="Z57" s="655" t="s">
        <v>1106</v>
      </c>
      <c r="AA57" s="1183"/>
      <c r="AB57" s="1447"/>
      <c r="AC57" s="1447"/>
      <c r="AD57" s="1447"/>
      <c r="AE57" s="1448"/>
      <c r="AF57" s="1449">
        <v>0</v>
      </c>
      <c r="AG57" s="1182"/>
      <c r="AH57" s="1188">
        <v>0</v>
      </c>
      <c r="AI57" s="1180"/>
      <c r="AJ57" s="1180"/>
      <c r="AK57" s="1180"/>
      <c r="AL57" s="1180"/>
      <c r="AM57" s="1180"/>
      <c r="AN57" s="1180"/>
      <c r="AO57" s="1450"/>
      <c r="AP57" s="1450"/>
      <c r="AQ57" s="1450"/>
      <c r="AR57" s="1450"/>
      <c r="AS57" s="1450"/>
      <c r="AT57" s="1451"/>
    </row>
    <row r="58" spans="1:46" s="44" customFormat="1" ht="18" customHeight="1" x14ac:dyDescent="0.15">
      <c r="A58" s="2465" t="s">
        <v>137</v>
      </c>
      <c r="B58" s="468" t="s">
        <v>136</v>
      </c>
      <c r="C58" s="135"/>
      <c r="D58" s="195"/>
      <c r="E58" s="195"/>
      <c r="F58" s="195"/>
      <c r="G58" s="196"/>
      <c r="H58" s="574">
        <f t="shared" si="1"/>
        <v>0</v>
      </c>
      <c r="I58" s="197"/>
      <c r="J58" s="937">
        <f t="shared" si="2"/>
        <v>0</v>
      </c>
      <c r="K58" s="120"/>
      <c r="L58" s="120"/>
      <c r="M58" s="120"/>
      <c r="N58" s="120"/>
      <c r="O58" s="120"/>
      <c r="P58" s="120"/>
      <c r="Q58" s="120"/>
      <c r="R58" s="120"/>
      <c r="S58" s="120"/>
      <c r="T58" s="120"/>
      <c r="U58" s="120"/>
      <c r="V58" s="180"/>
      <c r="W58" s="87"/>
      <c r="X58" s="87"/>
      <c r="Y58" s="2537" t="s">
        <v>137</v>
      </c>
      <c r="Z58" s="653" t="s">
        <v>136</v>
      </c>
      <c r="AA58" s="1192"/>
      <c r="AB58" s="1452"/>
      <c r="AC58" s="1452"/>
      <c r="AD58" s="1452"/>
      <c r="AE58" s="1453"/>
      <c r="AF58" s="1454">
        <v>0</v>
      </c>
      <c r="AG58" s="1455"/>
      <c r="AH58" s="1188">
        <v>0</v>
      </c>
      <c r="AI58" s="1188"/>
      <c r="AJ58" s="1188"/>
      <c r="AK58" s="1188"/>
      <c r="AL58" s="1188"/>
      <c r="AM58" s="1188"/>
      <c r="AN58" s="1188"/>
      <c r="AO58" s="1440"/>
      <c r="AP58" s="1440"/>
      <c r="AQ58" s="1440"/>
      <c r="AR58" s="1440"/>
      <c r="AS58" s="1440"/>
      <c r="AT58" s="1441"/>
    </row>
    <row r="59" spans="1:46" s="44" customFormat="1" ht="18" customHeight="1" x14ac:dyDescent="0.15">
      <c r="A59" s="2466"/>
      <c r="B59" s="469" t="s">
        <v>28</v>
      </c>
      <c r="C59" s="143"/>
      <c r="D59" s="198"/>
      <c r="E59" s="198"/>
      <c r="F59" s="198"/>
      <c r="G59" s="199"/>
      <c r="H59" s="575">
        <f t="shared" si="1"/>
        <v>0</v>
      </c>
      <c r="I59" s="200"/>
      <c r="J59" s="938">
        <f t="shared" si="2"/>
        <v>0</v>
      </c>
      <c r="K59" s="139"/>
      <c r="L59" s="139"/>
      <c r="M59" s="139"/>
      <c r="N59" s="139"/>
      <c r="O59" s="139"/>
      <c r="P59" s="139"/>
      <c r="Q59" s="139"/>
      <c r="R59" s="139"/>
      <c r="S59" s="139"/>
      <c r="T59" s="139"/>
      <c r="U59" s="139"/>
      <c r="V59" s="140"/>
      <c r="W59" s="87"/>
      <c r="X59" s="87"/>
      <c r="Y59" s="2534"/>
      <c r="Z59" s="654" t="s">
        <v>28</v>
      </c>
      <c r="AA59" s="1174"/>
      <c r="AB59" s="1456"/>
      <c r="AC59" s="1456"/>
      <c r="AD59" s="1456"/>
      <c r="AE59" s="1457"/>
      <c r="AF59" s="1458">
        <v>0</v>
      </c>
      <c r="AG59" s="1459"/>
      <c r="AH59" s="1188">
        <v>0</v>
      </c>
      <c r="AI59" s="1198"/>
      <c r="AJ59" s="1198"/>
      <c r="AK59" s="1198"/>
      <c r="AL59" s="1198"/>
      <c r="AM59" s="1198"/>
      <c r="AN59" s="1198"/>
      <c r="AO59" s="1460"/>
      <c r="AP59" s="1460"/>
      <c r="AQ59" s="1460"/>
      <c r="AR59" s="1460"/>
      <c r="AS59" s="1460"/>
      <c r="AT59" s="1461"/>
    </row>
    <row r="60" spans="1:46" s="44" customFormat="1" ht="18" customHeight="1" x14ac:dyDescent="0.15">
      <c r="A60" s="2466"/>
      <c r="B60" s="469" t="s">
        <v>138</v>
      </c>
      <c r="C60" s="161"/>
      <c r="D60" s="203"/>
      <c r="E60" s="203"/>
      <c r="F60" s="203"/>
      <c r="G60" s="204"/>
      <c r="H60" s="576">
        <f t="shared" si="1"/>
        <v>0</v>
      </c>
      <c r="I60" s="200"/>
      <c r="J60" s="938">
        <f t="shared" si="2"/>
        <v>0</v>
      </c>
      <c r="K60" s="139"/>
      <c r="L60" s="139"/>
      <c r="M60" s="139"/>
      <c r="N60" s="139"/>
      <c r="O60" s="139"/>
      <c r="P60" s="139"/>
      <c r="Q60" s="139"/>
      <c r="R60" s="139"/>
      <c r="S60" s="139"/>
      <c r="T60" s="139"/>
      <c r="U60" s="139"/>
      <c r="V60" s="140"/>
      <c r="W60" s="87"/>
      <c r="X60" s="87"/>
      <c r="Y60" s="2534"/>
      <c r="Z60" s="654" t="s">
        <v>138</v>
      </c>
      <c r="AA60" s="1219"/>
      <c r="AB60" s="1463"/>
      <c r="AC60" s="1463"/>
      <c r="AD60" s="1463"/>
      <c r="AE60" s="1464"/>
      <c r="AF60" s="1465">
        <v>0</v>
      </c>
      <c r="AG60" s="1459"/>
      <c r="AH60" s="1188">
        <v>0</v>
      </c>
      <c r="AI60" s="1198"/>
      <c r="AJ60" s="1198"/>
      <c r="AK60" s="1198"/>
      <c r="AL60" s="1198"/>
      <c r="AM60" s="1198"/>
      <c r="AN60" s="1198"/>
      <c r="AO60" s="1460"/>
      <c r="AP60" s="1460"/>
      <c r="AQ60" s="1460"/>
      <c r="AR60" s="1460"/>
      <c r="AS60" s="1460"/>
      <c r="AT60" s="1461"/>
    </row>
    <row r="61" spans="1:46" s="44" customFormat="1" ht="18" customHeight="1" x14ac:dyDescent="0.15">
      <c r="A61" s="2466"/>
      <c r="B61" s="469" t="s">
        <v>179</v>
      </c>
      <c r="C61" s="161"/>
      <c r="D61" s="203"/>
      <c r="E61" s="203"/>
      <c r="F61" s="203"/>
      <c r="G61" s="204"/>
      <c r="H61" s="576">
        <f t="shared" si="1"/>
        <v>0</v>
      </c>
      <c r="I61" s="200"/>
      <c r="J61" s="939">
        <f t="shared" si="2"/>
        <v>0</v>
      </c>
      <c r="K61" s="139"/>
      <c r="L61" s="139"/>
      <c r="M61" s="139"/>
      <c r="N61" s="139"/>
      <c r="O61" s="139"/>
      <c r="P61" s="139"/>
      <c r="Q61" s="139"/>
      <c r="R61" s="139"/>
      <c r="S61" s="139"/>
      <c r="T61" s="139"/>
      <c r="U61" s="139"/>
      <c r="V61" s="140"/>
      <c r="W61" s="87"/>
      <c r="X61" s="87"/>
      <c r="Y61" s="2534"/>
      <c r="Z61" s="654" t="s">
        <v>179</v>
      </c>
      <c r="AA61" s="1219"/>
      <c r="AB61" s="1463"/>
      <c r="AC61" s="1463"/>
      <c r="AD61" s="1463"/>
      <c r="AE61" s="1464"/>
      <c r="AF61" s="1465">
        <v>0</v>
      </c>
      <c r="AG61" s="1459"/>
      <c r="AH61" s="1188">
        <v>0</v>
      </c>
      <c r="AI61" s="1198"/>
      <c r="AJ61" s="1198"/>
      <c r="AK61" s="1198"/>
      <c r="AL61" s="1198"/>
      <c r="AM61" s="1198"/>
      <c r="AN61" s="1198"/>
      <c r="AO61" s="1460"/>
      <c r="AP61" s="1460"/>
      <c r="AQ61" s="1460"/>
      <c r="AR61" s="1460"/>
      <c r="AS61" s="1460"/>
      <c r="AT61" s="1461"/>
    </row>
    <row r="62" spans="1:46" s="44" customFormat="1" ht="18" customHeight="1" x14ac:dyDescent="0.15">
      <c r="A62" s="2466"/>
      <c r="B62" s="809" t="s">
        <v>1177</v>
      </c>
      <c r="C62" s="161"/>
      <c r="D62" s="203"/>
      <c r="E62" s="203"/>
      <c r="F62" s="203"/>
      <c r="G62" s="204"/>
      <c r="H62" s="576">
        <f t="shared" si="1"/>
        <v>0</v>
      </c>
      <c r="I62" s="342"/>
      <c r="J62" s="940">
        <f t="shared" si="2"/>
        <v>0</v>
      </c>
      <c r="K62" s="147"/>
      <c r="L62" s="147"/>
      <c r="M62" s="147"/>
      <c r="N62" s="147"/>
      <c r="O62" s="147"/>
      <c r="P62" s="147"/>
      <c r="Q62" s="147"/>
      <c r="R62" s="147"/>
      <c r="S62" s="147"/>
      <c r="T62" s="147"/>
      <c r="U62" s="147"/>
      <c r="V62" s="212"/>
      <c r="W62" s="87"/>
      <c r="X62" s="87"/>
      <c r="Y62" s="2534"/>
      <c r="Z62" s="652" t="s">
        <v>1177</v>
      </c>
      <c r="AA62" s="1219"/>
      <c r="AB62" s="1463"/>
      <c r="AC62" s="1463"/>
      <c r="AD62" s="1463"/>
      <c r="AE62" s="1464"/>
      <c r="AF62" s="1465">
        <v>0</v>
      </c>
      <c r="AG62" s="1466"/>
      <c r="AH62" s="1188">
        <v>0</v>
      </c>
      <c r="AI62" s="1205"/>
      <c r="AJ62" s="1205"/>
      <c r="AK62" s="1205"/>
      <c r="AL62" s="1205"/>
      <c r="AM62" s="1205"/>
      <c r="AN62" s="1205"/>
      <c r="AO62" s="1467"/>
      <c r="AP62" s="1467"/>
      <c r="AQ62" s="1467"/>
      <c r="AR62" s="1467"/>
      <c r="AS62" s="1467"/>
      <c r="AT62" s="1468"/>
    </row>
    <row r="63" spans="1:46" s="44" customFormat="1" ht="18" customHeight="1" x14ac:dyDescent="0.15">
      <c r="A63" s="2467"/>
      <c r="B63" s="810" t="s">
        <v>1179</v>
      </c>
      <c r="C63" s="129"/>
      <c r="D63" s="193"/>
      <c r="E63" s="193"/>
      <c r="F63" s="193"/>
      <c r="G63" s="194"/>
      <c r="H63" s="577">
        <f t="shared" si="1"/>
        <v>0</v>
      </c>
      <c r="I63" s="130"/>
      <c r="J63" s="941">
        <f t="shared" si="2"/>
        <v>0</v>
      </c>
      <c r="K63" s="125"/>
      <c r="L63" s="125"/>
      <c r="M63" s="125"/>
      <c r="N63" s="125"/>
      <c r="O63" s="125"/>
      <c r="P63" s="125"/>
      <c r="Q63" s="125"/>
      <c r="R63" s="125"/>
      <c r="S63" s="125"/>
      <c r="T63" s="125"/>
      <c r="U63" s="125"/>
      <c r="V63" s="126"/>
      <c r="W63" s="87"/>
      <c r="X63" s="87"/>
      <c r="Y63" s="2538"/>
      <c r="Z63" s="655" t="s">
        <v>1179</v>
      </c>
      <c r="AA63" s="1183"/>
      <c r="AB63" s="1447"/>
      <c r="AC63" s="1447"/>
      <c r="AD63" s="1447"/>
      <c r="AE63" s="1448"/>
      <c r="AF63" s="1449">
        <v>0</v>
      </c>
      <c r="AG63" s="1182"/>
      <c r="AH63" s="1188">
        <v>0</v>
      </c>
      <c r="AI63" s="1180"/>
      <c r="AJ63" s="1180"/>
      <c r="AK63" s="1180"/>
      <c r="AL63" s="1180"/>
      <c r="AM63" s="1180"/>
      <c r="AN63" s="1180"/>
      <c r="AO63" s="1450"/>
      <c r="AP63" s="1450"/>
      <c r="AQ63" s="1450"/>
      <c r="AR63" s="1450"/>
      <c r="AS63" s="1450"/>
      <c r="AT63" s="1451"/>
    </row>
    <row r="64" spans="1:46" s="44" customFormat="1" ht="18" customHeight="1" x14ac:dyDescent="0.15">
      <c r="A64" s="2297" t="s">
        <v>1118</v>
      </c>
      <c r="B64" s="2468"/>
      <c r="C64" s="338"/>
      <c r="D64" s="340"/>
      <c r="E64" s="340"/>
      <c r="F64" s="340"/>
      <c r="G64" s="341"/>
      <c r="H64" s="578">
        <f t="shared" si="1"/>
        <v>0</v>
      </c>
      <c r="I64" s="445"/>
      <c r="J64" s="942">
        <f t="shared" si="2"/>
        <v>0</v>
      </c>
      <c r="K64" s="208"/>
      <c r="L64" s="208"/>
      <c r="M64" s="208"/>
      <c r="N64" s="208"/>
      <c r="O64" s="208"/>
      <c r="P64" s="208"/>
      <c r="Q64" s="208"/>
      <c r="R64" s="208"/>
      <c r="S64" s="208"/>
      <c r="T64" s="208"/>
      <c r="U64" s="208"/>
      <c r="V64" s="209"/>
      <c r="W64" s="87"/>
      <c r="X64" s="87"/>
      <c r="Y64" s="2539" t="s">
        <v>1118</v>
      </c>
      <c r="Z64" s="2540"/>
      <c r="AA64" s="1222"/>
      <c r="AB64" s="1442"/>
      <c r="AC64" s="1442"/>
      <c r="AD64" s="1442"/>
      <c r="AE64" s="1443"/>
      <c r="AF64" s="1444">
        <v>0</v>
      </c>
      <c r="AG64" s="1469"/>
      <c r="AH64" s="1188">
        <v>0</v>
      </c>
      <c r="AI64" s="1168"/>
      <c r="AJ64" s="1168"/>
      <c r="AK64" s="1168"/>
      <c r="AL64" s="1168"/>
      <c r="AM64" s="1168"/>
      <c r="AN64" s="1168"/>
      <c r="AO64" s="1445"/>
      <c r="AP64" s="1445"/>
      <c r="AQ64" s="1445"/>
      <c r="AR64" s="1445"/>
      <c r="AS64" s="1445"/>
      <c r="AT64" s="1446"/>
    </row>
    <row r="65" spans="1:46" s="44" customFormat="1" ht="18" customHeight="1" x14ac:dyDescent="0.15">
      <c r="A65" s="2469" t="s">
        <v>3422</v>
      </c>
      <c r="B65" s="816" t="s">
        <v>1087</v>
      </c>
      <c r="C65" s="135"/>
      <c r="D65" s="195"/>
      <c r="E65" s="195"/>
      <c r="F65" s="195"/>
      <c r="G65" s="196"/>
      <c r="H65" s="579">
        <f t="shared" si="1"/>
        <v>0</v>
      </c>
      <c r="I65" s="201"/>
      <c r="J65" s="943">
        <f t="shared" si="2"/>
        <v>0</v>
      </c>
      <c r="K65" s="120"/>
      <c r="L65" s="120"/>
      <c r="M65" s="120"/>
      <c r="N65" s="120"/>
      <c r="O65" s="120"/>
      <c r="P65" s="120"/>
      <c r="Q65" s="120"/>
      <c r="R65" s="120"/>
      <c r="S65" s="120"/>
      <c r="T65" s="120"/>
      <c r="U65" s="120"/>
      <c r="V65" s="180"/>
      <c r="W65" s="87"/>
      <c r="X65" s="87"/>
      <c r="Y65" s="2541" t="s">
        <v>3422</v>
      </c>
      <c r="Z65" s="664" t="s">
        <v>1087</v>
      </c>
      <c r="AA65" s="1192"/>
      <c r="AB65" s="1452"/>
      <c r="AC65" s="1452"/>
      <c r="AD65" s="1452"/>
      <c r="AE65" s="1453"/>
      <c r="AF65" s="1454">
        <v>0</v>
      </c>
      <c r="AG65" s="1470"/>
      <c r="AH65" s="1188">
        <v>0</v>
      </c>
      <c r="AI65" s="1188"/>
      <c r="AJ65" s="1188"/>
      <c r="AK65" s="1188"/>
      <c r="AL65" s="1188"/>
      <c r="AM65" s="1188"/>
      <c r="AN65" s="1188"/>
      <c r="AO65" s="1440"/>
      <c r="AP65" s="1440"/>
      <c r="AQ65" s="1440"/>
      <c r="AR65" s="1440"/>
      <c r="AS65" s="1440"/>
      <c r="AT65" s="1441"/>
    </row>
    <row r="66" spans="1:46" s="44" customFormat="1" ht="18" customHeight="1" x14ac:dyDescent="0.15">
      <c r="A66" s="2470"/>
      <c r="B66" s="817" t="s">
        <v>1088</v>
      </c>
      <c r="C66" s="338"/>
      <c r="D66" s="340"/>
      <c r="E66" s="340"/>
      <c r="F66" s="340"/>
      <c r="G66" s="341"/>
      <c r="H66" s="580">
        <f t="shared" si="1"/>
        <v>0</v>
      </c>
      <c r="I66" s="343"/>
      <c r="J66" s="944">
        <f t="shared" si="2"/>
        <v>0</v>
      </c>
      <c r="K66" s="153"/>
      <c r="L66" s="153"/>
      <c r="M66" s="153"/>
      <c r="N66" s="153"/>
      <c r="O66" s="153"/>
      <c r="P66" s="153"/>
      <c r="Q66" s="153"/>
      <c r="R66" s="153"/>
      <c r="S66" s="153"/>
      <c r="T66" s="153"/>
      <c r="U66" s="153"/>
      <c r="V66" s="154"/>
      <c r="W66" s="87"/>
      <c r="X66" s="87"/>
      <c r="Y66" s="2542"/>
      <c r="Z66" s="665" t="s">
        <v>1088</v>
      </c>
      <c r="AA66" s="1222"/>
      <c r="AB66" s="1442"/>
      <c r="AC66" s="1442"/>
      <c r="AD66" s="1442"/>
      <c r="AE66" s="1443"/>
      <c r="AF66" s="1444">
        <v>0</v>
      </c>
      <c r="AG66" s="1471"/>
      <c r="AH66" s="1188">
        <v>0</v>
      </c>
      <c r="AI66" s="1472"/>
      <c r="AJ66" s="1472"/>
      <c r="AK66" s="1472"/>
      <c r="AL66" s="1472"/>
      <c r="AM66" s="1472"/>
      <c r="AN66" s="1472"/>
      <c r="AO66" s="1473"/>
      <c r="AP66" s="1473"/>
      <c r="AQ66" s="1473"/>
      <c r="AR66" s="1473"/>
      <c r="AS66" s="1473"/>
      <c r="AT66" s="1474"/>
    </row>
    <row r="67" spans="1:46" s="44" customFormat="1" ht="18" customHeight="1" thickBot="1" x14ac:dyDescent="0.2">
      <c r="A67" s="2471" t="s">
        <v>27</v>
      </c>
      <c r="B67" s="2472"/>
      <c r="C67" s="150"/>
      <c r="D67" s="205"/>
      <c r="E67" s="205"/>
      <c r="F67" s="205"/>
      <c r="G67" s="206"/>
      <c r="H67" s="581">
        <f t="shared" si="1"/>
        <v>0</v>
      </c>
      <c r="I67" s="207"/>
      <c r="J67" s="945">
        <f t="shared" si="2"/>
        <v>0</v>
      </c>
      <c r="K67" s="208"/>
      <c r="L67" s="208"/>
      <c r="M67" s="208"/>
      <c r="N67" s="208"/>
      <c r="O67" s="208"/>
      <c r="P67" s="208"/>
      <c r="Q67" s="208"/>
      <c r="R67" s="208"/>
      <c r="S67" s="208"/>
      <c r="T67" s="208"/>
      <c r="U67" s="208"/>
      <c r="V67" s="209"/>
      <c r="W67" s="87"/>
      <c r="X67" s="87"/>
      <c r="Y67" s="2543" t="s">
        <v>27</v>
      </c>
      <c r="Z67" s="2544"/>
      <c r="AA67" s="1211"/>
      <c r="AB67" s="1475"/>
      <c r="AC67" s="1475"/>
      <c r="AD67" s="1475"/>
      <c r="AE67" s="1476"/>
      <c r="AF67" s="1477">
        <v>0</v>
      </c>
      <c r="AG67" s="1478"/>
      <c r="AH67" s="1188">
        <v>0</v>
      </c>
      <c r="AI67" s="1168"/>
      <c r="AJ67" s="1168"/>
      <c r="AK67" s="1168"/>
      <c r="AL67" s="1168"/>
      <c r="AM67" s="1168"/>
      <c r="AN67" s="1168"/>
      <c r="AO67" s="1445"/>
      <c r="AP67" s="1445"/>
      <c r="AQ67" s="1445"/>
      <c r="AR67" s="1445"/>
      <c r="AS67" s="1445"/>
      <c r="AT67" s="1446"/>
    </row>
    <row r="68" spans="1:46" s="44" customFormat="1" ht="21" customHeight="1" thickTop="1" thickBot="1" x14ac:dyDescent="0.2">
      <c r="A68" s="2463" t="s">
        <v>2</v>
      </c>
      <c r="B68" s="2464"/>
      <c r="C68" s="582">
        <f t="shared" ref="C68:V68" si="3">SUM(C42:C67)</f>
        <v>0</v>
      </c>
      <c r="D68" s="583">
        <f t="shared" si="3"/>
        <v>0</v>
      </c>
      <c r="E68" s="583">
        <f t="shared" si="3"/>
        <v>0</v>
      </c>
      <c r="F68" s="583">
        <f t="shared" si="3"/>
        <v>0</v>
      </c>
      <c r="G68" s="584">
        <f t="shared" si="3"/>
        <v>0</v>
      </c>
      <c r="H68" s="585">
        <f t="shared" si="3"/>
        <v>0</v>
      </c>
      <c r="I68" s="586">
        <f t="shared" si="3"/>
        <v>0</v>
      </c>
      <c r="J68" s="587">
        <f t="shared" si="3"/>
        <v>0</v>
      </c>
      <c r="K68" s="587">
        <f t="shared" si="3"/>
        <v>0</v>
      </c>
      <c r="L68" s="587">
        <f t="shared" si="3"/>
        <v>0</v>
      </c>
      <c r="M68" s="587">
        <f t="shared" si="3"/>
        <v>0</v>
      </c>
      <c r="N68" s="587">
        <f t="shared" si="3"/>
        <v>0</v>
      </c>
      <c r="O68" s="587">
        <f t="shared" si="3"/>
        <v>0</v>
      </c>
      <c r="P68" s="587">
        <f t="shared" si="3"/>
        <v>0</v>
      </c>
      <c r="Q68" s="587">
        <f t="shared" si="3"/>
        <v>0</v>
      </c>
      <c r="R68" s="587">
        <f t="shared" si="3"/>
        <v>0</v>
      </c>
      <c r="S68" s="587">
        <f t="shared" si="3"/>
        <v>0</v>
      </c>
      <c r="T68" s="587">
        <f t="shared" si="3"/>
        <v>0</v>
      </c>
      <c r="U68" s="587">
        <f t="shared" si="3"/>
        <v>0</v>
      </c>
      <c r="V68" s="588">
        <f t="shared" si="3"/>
        <v>0</v>
      </c>
      <c r="W68" s="87"/>
      <c r="X68" s="87"/>
      <c r="Y68" s="2570" t="s">
        <v>2</v>
      </c>
      <c r="Z68" s="2571"/>
      <c r="AA68" s="1479">
        <v>0</v>
      </c>
      <c r="AB68" s="1480">
        <v>0</v>
      </c>
      <c r="AC68" s="1480">
        <v>0</v>
      </c>
      <c r="AD68" s="1480">
        <v>0</v>
      </c>
      <c r="AE68" s="1481">
        <v>0</v>
      </c>
      <c r="AF68" s="1482">
        <v>0</v>
      </c>
      <c r="AG68" s="1483">
        <v>0</v>
      </c>
      <c r="AH68" s="1484">
        <v>0</v>
      </c>
      <c r="AI68" s="1484">
        <v>0</v>
      </c>
      <c r="AJ68" s="1484">
        <v>0</v>
      </c>
      <c r="AK68" s="1484">
        <v>0</v>
      </c>
      <c r="AL68" s="1484">
        <v>0</v>
      </c>
      <c r="AM68" s="1484">
        <v>0</v>
      </c>
      <c r="AN68" s="1484">
        <v>0</v>
      </c>
      <c r="AO68" s="1484">
        <f t="shared" ref="AO68:AT68" si="4">SUM(AO42:AO67)</f>
        <v>0</v>
      </c>
      <c r="AP68" s="1484">
        <f t="shared" si="4"/>
        <v>0</v>
      </c>
      <c r="AQ68" s="1484">
        <f t="shared" si="4"/>
        <v>0</v>
      </c>
      <c r="AR68" s="1484">
        <f t="shared" si="4"/>
        <v>0</v>
      </c>
      <c r="AS68" s="1484">
        <f t="shared" si="4"/>
        <v>0</v>
      </c>
      <c r="AT68" s="1484">
        <f t="shared" si="4"/>
        <v>0</v>
      </c>
    </row>
    <row r="69" spans="1:46" s="44" customFormat="1" ht="13.5" customHeight="1" x14ac:dyDescent="0.15">
      <c r="A69" s="210"/>
      <c r="B69" s="210"/>
      <c r="J69" s="87"/>
      <c r="K69" s="87"/>
      <c r="L69" s="87"/>
      <c r="M69" s="87"/>
      <c r="N69" s="87"/>
      <c r="O69" s="87"/>
      <c r="P69" s="87"/>
      <c r="Q69" s="87"/>
      <c r="R69" s="2459" t="str">
        <f>HYPERLINK("#A1","▲このシートの先頭に戻る")</f>
        <v>▲このシートの先頭に戻る</v>
      </c>
      <c r="S69" s="2459"/>
      <c r="T69" s="2459"/>
      <c r="U69" s="2459"/>
      <c r="V69" s="2459"/>
      <c r="W69" s="87"/>
      <c r="X69" s="87"/>
      <c r="Y69" s="657"/>
      <c r="Z69" s="657"/>
      <c r="AA69" s="658"/>
      <c r="AB69" s="658"/>
      <c r="AC69" s="658"/>
      <c r="AD69" s="658"/>
      <c r="AE69" s="658"/>
      <c r="AF69" s="658"/>
      <c r="AG69" s="658"/>
      <c r="AH69" s="641"/>
      <c r="AI69" s="641"/>
      <c r="AJ69" s="641"/>
      <c r="AK69" s="641"/>
      <c r="AL69" s="641"/>
      <c r="AM69" s="641"/>
      <c r="AN69" s="641"/>
    </row>
    <row r="70" spans="1:46" x14ac:dyDescent="0.15">
      <c r="B70" s="115"/>
      <c r="C70" s="115"/>
      <c r="D70" s="115"/>
      <c r="E70" s="115"/>
      <c r="F70" s="115"/>
      <c r="G70" s="115"/>
      <c r="H70" s="115"/>
      <c r="I70" s="115"/>
      <c r="Z70" s="666"/>
      <c r="AA70" s="666"/>
      <c r="AB70" s="666"/>
      <c r="AC70" s="666"/>
      <c r="AD70" s="666"/>
      <c r="AE70" s="666"/>
      <c r="AF70" s="666"/>
      <c r="AG70" s="666"/>
    </row>
  </sheetData>
  <sheetProtection algorithmName="SHA-512" hashValue="C0cKF8bRaspuozjiitczOHFRdYrXcvNYFoqtk2OUXeZDb8jQUDAjnPjuYL5zmEp4E9Vb0Qjrjl3mJEBn/ujlag==" saltValue="r1XAlROHw9T4v710UEkNAQ==" spinCount="100000" sheet="1" formatRows="0"/>
  <mergeCells count="89">
    <mergeCell ref="AP37:AS37"/>
    <mergeCell ref="AO38:AO41"/>
    <mergeCell ref="AP38:AS40"/>
    <mergeCell ref="AT38:AT41"/>
    <mergeCell ref="Y58:Y63"/>
    <mergeCell ref="AN38:AN41"/>
    <mergeCell ref="AF39:AF41"/>
    <mergeCell ref="Y64:Z64"/>
    <mergeCell ref="Y65:Y66"/>
    <mergeCell ref="Y67:Z67"/>
    <mergeCell ref="Y68:Z68"/>
    <mergeCell ref="Y42:Y44"/>
    <mergeCell ref="Y45:Y47"/>
    <mergeCell ref="Y48:Y51"/>
    <mergeCell ref="Y52:Z52"/>
    <mergeCell ref="Y53:Y57"/>
    <mergeCell ref="Y33:Z33"/>
    <mergeCell ref="Y34:Z34"/>
    <mergeCell ref="Y37:Y41"/>
    <mergeCell ref="Z37:Z41"/>
    <mergeCell ref="AH37:AM37"/>
    <mergeCell ref="AI38:AM38"/>
    <mergeCell ref="AJ39:AL39"/>
    <mergeCell ref="AK40:AL40"/>
    <mergeCell ref="AC39:AC41"/>
    <mergeCell ref="AD39:AD41"/>
    <mergeCell ref="AE39:AE41"/>
    <mergeCell ref="AA37:AG37"/>
    <mergeCell ref="AA39:AA41"/>
    <mergeCell ref="AB39:AB41"/>
    <mergeCell ref="AH38:AH41"/>
    <mergeCell ref="AA38:AG38"/>
    <mergeCell ref="Y18:Z18"/>
    <mergeCell ref="Y19:Y23"/>
    <mergeCell ref="Y24:Y29"/>
    <mergeCell ref="Y30:Z30"/>
    <mergeCell ref="Y31:Y32"/>
    <mergeCell ref="Y6:Y7"/>
    <mergeCell ref="Z6:Z7"/>
    <mergeCell ref="Y8:Y10"/>
    <mergeCell ref="Y11:Y13"/>
    <mergeCell ref="Y14:Y17"/>
    <mergeCell ref="A6:A7"/>
    <mergeCell ref="B6:B7"/>
    <mergeCell ref="A1:V1"/>
    <mergeCell ref="A3:V3"/>
    <mergeCell ref="A5:V5"/>
    <mergeCell ref="A31:A32"/>
    <mergeCell ref="A33:B33"/>
    <mergeCell ref="A34:B34"/>
    <mergeCell ref="A35:V35"/>
    <mergeCell ref="E39:E41"/>
    <mergeCell ref="F39:F41"/>
    <mergeCell ref="G39:G41"/>
    <mergeCell ref="C37:I37"/>
    <mergeCell ref="J37:O37"/>
    <mergeCell ref="L39:N39"/>
    <mergeCell ref="C39:C41"/>
    <mergeCell ref="D39:D41"/>
    <mergeCell ref="V38:V41"/>
    <mergeCell ref="A30:B30"/>
    <mergeCell ref="A8:A10"/>
    <mergeCell ref="A11:A13"/>
    <mergeCell ref="A14:A17"/>
    <mergeCell ref="A18:B18"/>
    <mergeCell ref="A19:A23"/>
    <mergeCell ref="A24:A29"/>
    <mergeCell ref="A52:B52"/>
    <mergeCell ref="R37:U37"/>
    <mergeCell ref="C38:I38"/>
    <mergeCell ref="J38:J41"/>
    <mergeCell ref="K38:O38"/>
    <mergeCell ref="P38:P41"/>
    <mergeCell ref="Q38:Q41"/>
    <mergeCell ref="M40:N40"/>
    <mergeCell ref="R38:U40"/>
    <mergeCell ref="A45:A47"/>
    <mergeCell ref="A48:A51"/>
    <mergeCell ref="A42:A44"/>
    <mergeCell ref="H39:H41"/>
    <mergeCell ref="A37:A41"/>
    <mergeCell ref="B37:B41"/>
    <mergeCell ref="R69:V69"/>
    <mergeCell ref="A53:A57"/>
    <mergeCell ref="A68:B68"/>
    <mergeCell ref="A58:A63"/>
    <mergeCell ref="A64:B64"/>
    <mergeCell ref="A65:A66"/>
    <mergeCell ref="A67:B67"/>
  </mergeCells>
  <phoneticPr fontId="2"/>
  <conditionalFormatting sqref="C8:C33">
    <cfRule type="expression" dxfId="128" priority="1">
      <formula>$C8&lt;$D8</formula>
    </cfRule>
  </conditionalFormatting>
  <conditionalFormatting sqref="C42:G67 I42:I67">
    <cfRule type="expression" dxfId="125" priority="12">
      <formula>$I42&gt;$H42</formula>
    </cfRule>
  </conditionalFormatting>
  <conditionalFormatting sqref="C42:G67 K42:V67">
    <cfRule type="expression" dxfId="124" priority="13">
      <formula>$D8&lt;&gt;SUM($H42,$J42,$N42:$V42)</formula>
    </cfRule>
  </conditionalFormatting>
  <conditionalFormatting sqref="D8:D33">
    <cfRule type="expression" dxfId="123" priority="8">
      <formula>$D8&gt;$C8</formula>
    </cfRule>
    <cfRule type="expression" dxfId="122" priority="9">
      <formula>$D8&lt;&gt;SUM($H42,$J42,$N42:$V42)</formula>
    </cfRule>
  </conditionalFormatting>
  <conditionalFormatting sqref="E8:E33">
    <cfRule type="expression" dxfId="121" priority="10">
      <formula>$E8&gt;$D8</formula>
    </cfRule>
    <cfRule type="expression" dxfId="120" priority="11">
      <formula>$E8&lt;$J42</formula>
    </cfRule>
  </conditionalFormatting>
  <conditionalFormatting sqref="AG42:AG67">
    <cfRule type="expression" dxfId="119" priority="6">
      <formula>$I42&gt;$H42</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K42:V67 C42:G67 I42:I67 C8:E33 AG42:AG67" xr:uid="{00000000-0002-0000-08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8:AC33 AA42:AE67 AI42:AT67" xr:uid="{00000000-0002-0000-0800-000001000000}">
      <formula1>0</formula1>
    </dataValidation>
  </dataValidations>
  <pageMargins left="0.55118110236220474" right="0.35433070866141736" top="0.78740157480314965" bottom="0.78740157480314965" header="0.51181102362204722" footer="0.51181102362204722"/>
  <pageSetup paperSize="9" scale="68" fitToHeight="0" orientation="portrait" cellComments="asDisplayed" r:id="rId1"/>
  <headerFooter alignWithMargins="0">
    <oddHeader>&amp;L&amp;A</oddHeader>
  </headerFooter>
  <rowBreaks count="1" manualBreakCount="1">
    <brk id="34" max="21" man="1"/>
  </rowBreaks>
  <drawing r:id="rId2"/>
  <extLst>
    <ext xmlns:x14="http://schemas.microsoft.com/office/spreadsheetml/2009/9/main" uri="{78C0D931-6437-407d-A8EE-F0AAD7539E65}">
      <x14:conditionalFormattings>
        <x14:conditionalFormatting xmlns:xm="http://schemas.microsoft.com/office/excel/2006/main">
          <x14:cfRule type="expression" priority="3" id="{5A21D933-54DD-4647-81B0-B4175FC5CF39}">
            <xm:f>'１．学校基本情報'!$D$22&gt;0</xm:f>
            <x14:dxf>
              <fill>
                <patternFill>
                  <bgColor theme="0" tint="-0.24994659260841701"/>
                </patternFill>
              </fill>
            </x14:dxf>
          </x14:cfRule>
          <x14:cfRule type="expression" priority="4" id="{0F9ADF10-702B-4C65-B10D-24E44E87E5EC}">
            <xm:f>AND('１．学校基本情報'!$K$12=0,'１．学校基本情報'!$E$13:$E$15&gt;0)</xm:f>
            <x14:dxf>
              <fill>
                <patternFill>
                  <bgColor theme="0" tint="-0.24994659260841701"/>
                </patternFill>
              </fill>
            </x14:dxf>
          </x14:cfRule>
          <xm:sqref>C8:E33 C42:G67 I42:I67 K42:V67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コード表</vt:lpstr>
      <vt:lpstr>支援</vt:lpstr>
      <vt:lpstr>１．学校基本情報</vt:lpstr>
      <vt:lpstr>２．障害学生支援の体制 </vt:lpstr>
      <vt:lpstr>３．障害学生支援の取組 </vt:lpstr>
      <vt:lpstr>４．授業支援と授業以外の支援</vt:lpstr>
      <vt:lpstr>５．入学者選抜に関する配慮</vt:lpstr>
      <vt:lpstr>６．受験者数・入学者数 </vt:lpstr>
      <vt:lpstr>７．前年度卒業生の進路 </vt:lpstr>
      <vt:lpstr>８．障害学生数～合理的配慮提供学生数</vt:lpstr>
      <vt:lpstr>診断名検索</vt:lpstr>
      <vt:lpstr>９．精神障害（その他の精神障害）の内訳</vt:lpstr>
      <vt:lpstr>10．その他の障害の内訳</vt:lpstr>
      <vt:lpstr>11．意見、要望</vt:lpstr>
      <vt:lpstr>'６．受験者数・入学者数 '!Extract</vt:lpstr>
      <vt:lpstr>'１．学校基本情報'!Print_Area</vt:lpstr>
      <vt:lpstr>'10．その他の障害の内訳'!Print_Area</vt:lpstr>
      <vt:lpstr>'11．意見、要望'!Print_Area</vt:lpstr>
      <vt:lpstr>'２．障害学生支援の体制 '!Print_Area</vt:lpstr>
      <vt:lpstr>'３．障害学生支援の取組 '!Print_Area</vt:lpstr>
      <vt:lpstr>'４．授業支援と授業以外の支援'!Print_Area</vt:lpstr>
      <vt:lpstr>'５．入学者選抜に関する配慮'!Print_Area</vt:lpstr>
      <vt:lpstr>'６．受験者数・入学者数 '!Print_Area</vt:lpstr>
      <vt:lpstr>'７．前年度卒業生の進路 '!Print_Area</vt:lpstr>
      <vt:lpstr>'８．障害学生数～合理的配慮提供学生数'!Print_Area</vt:lpstr>
      <vt:lpstr>'９．精神障害（その他の精神障害）の内訳'!Print_Area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令和8年度（2026年度）大学、短期大学及び高等専門学校における障害のある学生の修学支援に関する実態調査_調査票（大学・大学院用）</dc:title>
  <dc:creator>JASSO</dc:creator>
  <cp:lastPrinted>2026-08-24T07:56:56Z</cp:lastPrinted>
  <dcterms:created xsi:type="dcterms:W3CDTF">2015-06-09T07:20:00Z</dcterms:created>
  <dcterms:modified xsi:type="dcterms:W3CDTF">2026-08-31T06:48:19Z</dcterms:modified>
</cp:coreProperties>
</file>